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9690" windowHeight="7290" tabRatio="601" activeTab="1"/>
  </bookViews>
  <sheets>
    <sheet name="C -149" sheetId="1" r:id="rId1"/>
    <sheet name="C 150-151" sheetId="2" r:id="rId2"/>
    <sheet name="C -152" sheetId="3" r:id="rId3"/>
    <sheet name="Trimestral" sheetId="4" r:id="rId4"/>
    <sheet name="CIRCUITO" sheetId="5" r:id="rId5"/>
  </sheets>
  <definedNames>
    <definedName name="PData1">#REF!</definedName>
    <definedName name="_xlnm.Print_Titles" localSheetId="2">'C -152'!$A:$A</definedName>
  </definedNames>
  <calcPr fullCalcOnLoad="1"/>
</workbook>
</file>

<file path=xl/sharedStrings.xml><?xml version="1.0" encoding="utf-8"?>
<sst xmlns="http://schemas.openxmlformats.org/spreadsheetml/2006/main" count="867" uniqueCount="459">
  <si>
    <t>CUADRO No. 29</t>
  </si>
  <si>
    <t>MOVIMIENTO OCURRIDO EN MATERIA DE FALTAS Y CONTRAVENCIONES DURANTE EL I TRIMESTRE DEL AÑO 2002</t>
  </si>
  <si>
    <t>Activos al</t>
  </si>
  <si>
    <t>Entra-</t>
  </si>
  <si>
    <t>Reen-</t>
  </si>
  <si>
    <t>Fene-</t>
  </si>
  <si>
    <t>Senten-</t>
  </si>
  <si>
    <t>Incompe-</t>
  </si>
  <si>
    <t xml:space="preserve">Juicios </t>
  </si>
  <si>
    <t>Concil.</t>
  </si>
  <si>
    <t>Prescrip-</t>
  </si>
  <si>
    <t>JUZGADO</t>
  </si>
  <si>
    <t>dos</t>
  </si>
  <si>
    <t>trados</t>
  </si>
  <si>
    <t>cidos</t>
  </si>
  <si>
    <t>cias</t>
  </si>
  <si>
    <t>tencias</t>
  </si>
  <si>
    <t>Orales</t>
  </si>
  <si>
    <t>Cumplidas</t>
  </si>
  <si>
    <t>ciones</t>
  </si>
  <si>
    <t xml:space="preserve">T O T A L   </t>
  </si>
  <si>
    <t>SAN JOSE</t>
  </si>
  <si>
    <t>Contravencional I Circuito Judic. San José....................................</t>
  </si>
  <si>
    <t>Contravencional I Circuito Judic. San José</t>
  </si>
  <si>
    <t>Contravencional Desamparados......................................</t>
  </si>
  <si>
    <t>Contravencional Desamparados..</t>
  </si>
  <si>
    <t>Contravencional II Circuito Judicial S.J....................................</t>
  </si>
  <si>
    <t>Contravencional II Circuito Judicial S.J</t>
  </si>
  <si>
    <t>Contravencional y Menor Cuantía Hatillo.................................</t>
  </si>
  <si>
    <t>Contravencional y Menor Cuantía Hatillo.</t>
  </si>
  <si>
    <t>Contravencional y Menor Ctía. San Sebastián..........................</t>
  </si>
  <si>
    <t>Contravencional y Menor Ctía. San Sebastián..</t>
  </si>
  <si>
    <t>Contravencional y Menor Cuantía Alajuelita.................................</t>
  </si>
  <si>
    <t>Contravencional y Menor Cuantía Alajuelita.</t>
  </si>
  <si>
    <t>Contravencional y Menor Cuantía Aserrí............................................</t>
  </si>
  <si>
    <t>Contravencional y Menor Cuantía Aserrí</t>
  </si>
  <si>
    <t>Contravencional y Menor Cuantía Acosta......................................</t>
  </si>
  <si>
    <t>Contravencional y Menor Cuantía Acosta..</t>
  </si>
  <si>
    <t>Contravencional y Menor Cuantía Pavas......................................</t>
  </si>
  <si>
    <t>Contravencional y Menor Cuantía Pavas..</t>
  </si>
  <si>
    <t>Contravencional y Menor Cuantía Escazú....................................</t>
  </si>
  <si>
    <t>Contravencional y Menor Cuantía Escazú</t>
  </si>
  <si>
    <t>Contravencional y Menor Cuantía Santa Ana...........................</t>
  </si>
  <si>
    <t>Contravencional y Menor Cuantía Santa Ana...</t>
  </si>
  <si>
    <t>Contravencional y Menor Cuantía Mora....................................</t>
  </si>
  <si>
    <t>Contravencional y Menor Cuantía Mora</t>
  </si>
  <si>
    <t>Contravencional y Menor Cuantía Puriscal............................</t>
  </si>
  <si>
    <t>Contravencional y Menor Cuantía Puriscal</t>
  </si>
  <si>
    <t>Contravencional y Menor Cuantía Turrubares............................</t>
  </si>
  <si>
    <t>Contravencional y Menor Cuantía Turrubares</t>
  </si>
  <si>
    <t>Contravencional y Menor Ctía. Pérez Zeledón...............................</t>
  </si>
  <si>
    <t>Contravencional y Menor Ctía. Pérez Zeledón...</t>
  </si>
  <si>
    <t>Contravencional y Menor Cuantía Tarrazú.............................</t>
  </si>
  <si>
    <t>Contravencional y Menor Cuantía Tarrazú.</t>
  </si>
  <si>
    <t>ALAJUELA</t>
  </si>
  <si>
    <t>Contravencional Alajuela............................................................</t>
  </si>
  <si>
    <t>Contravencional Alajuela</t>
  </si>
  <si>
    <t>Contravencional San Carlos......................................................</t>
  </si>
  <si>
    <t>Contravencional San Carlos..</t>
  </si>
  <si>
    <t>Contravencional y Menor Cuantía Grecia.......................</t>
  </si>
  <si>
    <t>Contravencional y Menor Cuantía Grecia...</t>
  </si>
  <si>
    <t>Contravencional y Menor Cuantía Alfaro Ruiz..............................</t>
  </si>
  <si>
    <t>Contravencional y Menor Cuantía Alfaro Ruiz..</t>
  </si>
  <si>
    <t>Contravencional y Menor Cuantía Poás........................................</t>
  </si>
  <si>
    <t>Contravencional y Menor Cuantía Poás</t>
  </si>
  <si>
    <t>Contravencional y Menor Ctía. Valverde Vega..........................</t>
  </si>
  <si>
    <t>Contravencional y Menor Ctía. Valverde Vega..</t>
  </si>
  <si>
    <t>Contravencional y Menor Cuantía San Ramón.............................</t>
  </si>
  <si>
    <t>Contravencional y Menor Cuantía San Ramón.</t>
  </si>
  <si>
    <t>Contravencional y Menor Cuantía Naranjo..................................</t>
  </si>
  <si>
    <t>Contravencional y Menor Cuantía Naranjo..</t>
  </si>
  <si>
    <t>Contravencional y Menor Cuantía Palmares...............................</t>
  </si>
  <si>
    <t>Contravencional y Menor Cuantía Palmares...</t>
  </si>
  <si>
    <t>Contravencional y Menor Cuantía Atenas..................................</t>
  </si>
  <si>
    <t>Contravencional y Menor Cuantía Atenas..</t>
  </si>
  <si>
    <t>Contravencional y Menor Cuantía San Mateo............................</t>
  </si>
  <si>
    <t>Contravencional y Menor Cuantía San Mateo</t>
  </si>
  <si>
    <t>Contravencional y Menor Cuantía Orotina...............................</t>
  </si>
  <si>
    <t>Contravencional y Menor Cuantía Orotina...</t>
  </si>
  <si>
    <t>Contravencional y Menor Cuantía Upala.......................................</t>
  </si>
  <si>
    <t>Contravencional y Menor Cuantía Upala...</t>
  </si>
  <si>
    <t>Contravencional y Menor Cuantía Los Chiles................................</t>
  </si>
  <si>
    <t>Contravencional y Menor Cuantía Los Chiles</t>
  </si>
  <si>
    <t>Contravencional y Menor Cuantía Guatuso................................</t>
  </si>
  <si>
    <t>Contravencional y Menor Cuantía Guatuso</t>
  </si>
  <si>
    <t>Contravencional y Menor Ctía. Peñas Blancas...........................</t>
  </si>
  <si>
    <t>Contravencional y Menor Ctía. La Fortuna...</t>
  </si>
  <si>
    <t>CARTAGO</t>
  </si>
  <si>
    <t>I Contravencional Cartago.............................................................</t>
  </si>
  <si>
    <t>I Contravencional Cartago.</t>
  </si>
  <si>
    <t>II Contravencional Cartago........................................................</t>
  </si>
  <si>
    <t>II Contravencional Cartago</t>
  </si>
  <si>
    <t>Contravencional y Menor Cuantía La Unión.............................</t>
  </si>
  <si>
    <t>Contravencional y Menor Cuantía La Unión.</t>
  </si>
  <si>
    <t>Contravencional y Menor Cuantía Paraíso...............................</t>
  </si>
  <si>
    <t>Contravencional y Menor Cuantía Paraíso...</t>
  </si>
  <si>
    <t>Contravencional y Menor Cuantía Alvarado...................................</t>
  </si>
  <si>
    <t>Contravencional y Menor Cuantía Alvarado...</t>
  </si>
  <si>
    <t>Contravencional y Menor Cuantía Turrialba……………….</t>
  </si>
  <si>
    <t>Contravencional y Menor Cuantía Turrialba</t>
  </si>
  <si>
    <t>Contravencional y Menor Cuantía Jiménez................</t>
  </si>
  <si>
    <t>Contravencional y Menor Cuantía Jiménez</t>
  </si>
  <si>
    <t>HEREDIA</t>
  </si>
  <si>
    <t>Contravenciones de Heredia.............................................................</t>
  </si>
  <si>
    <t>Contravenciones de Heredia.</t>
  </si>
  <si>
    <t>Contravencional y Menor Ctía. Santo Domingo.............................</t>
  </si>
  <si>
    <t>Contravencional y Menor Ctía. Santo Domingo.</t>
  </si>
  <si>
    <t>Contravencional y Menor Cuantía San Rafael..............................</t>
  </si>
  <si>
    <t>Contravencional y Menor Cuantía San Rafael..</t>
  </si>
  <si>
    <t>Contravencional y Menor Cuantía San Isidro...........................</t>
  </si>
  <si>
    <t>Contravencional y Menor Cuantía San Isidro...</t>
  </si>
  <si>
    <t>Contravencional y Menor Cuantía San Joaquín...........................</t>
  </si>
  <si>
    <t>Contravencional y Menor Cuantía San Joaquín...</t>
  </si>
  <si>
    <t>Contravencional y Menor Cuantía Sarapiquí......................................</t>
  </si>
  <si>
    <t>Contravencional y Menor Cuantía Sarapiquí..</t>
  </si>
  <si>
    <t>GUANACASTE</t>
  </si>
  <si>
    <t>Contravencional y Menor Cuantía Liberia..................................</t>
  </si>
  <si>
    <t>Contravencional y Menor Cuantía Liberia..</t>
  </si>
  <si>
    <t>Contravencional y Menor Cuantía Bagaces..............................</t>
  </si>
  <si>
    <t>Contravencional y Menor Cuantía Bagaces..</t>
  </si>
  <si>
    <t>Contravencional y Menor Cuantía La Cruz....................................</t>
  </si>
  <si>
    <t>Contravencional y Menor Cuantía La Cruz</t>
  </si>
  <si>
    <t>Contravencional y Menor Cuantía Cañas.........................</t>
  </si>
  <si>
    <t>Contravencional y Menor Cuantía Cañas.</t>
  </si>
  <si>
    <t>Contravencional y Menor Cuantía Tilarán....................................</t>
  </si>
  <si>
    <t>Contravencional y Menor Cuantía Tilarán</t>
  </si>
  <si>
    <t>Contravencional y Menor Cuantía Abangares...................................</t>
  </si>
  <si>
    <t>Contravencional y Menor Cuantía Abangares...</t>
  </si>
  <si>
    <t>Contravencional y Menor Cuantía Nicoya............................................</t>
  </si>
  <si>
    <t>Contravencional y Menor Cuantía Nicoya</t>
  </si>
  <si>
    <t>Contravencional y Menor Cuantía Nandayure..............................</t>
  </si>
  <si>
    <t>Contravencional y Menor Cuantía Nandayure..</t>
  </si>
  <si>
    <t>Contravencional y Menor Cuantía Santa Cruz................................</t>
  </si>
  <si>
    <t>Contravencional y Menor Cuantía Santa Cruz</t>
  </si>
  <si>
    <t>Contravencional y Menor Cuantía Carrillo...................................</t>
  </si>
  <si>
    <t>Contravencional y Menor Cuantía Carrillo...</t>
  </si>
  <si>
    <t>PUNTARENAS</t>
  </si>
  <si>
    <t>I Contravencional de Puntarenas.................................................</t>
  </si>
  <si>
    <t>I Contravencional de Puntarenas.</t>
  </si>
  <si>
    <t>II Contravencional de Puntarenas...................................................</t>
  </si>
  <si>
    <t>II Contravencional de Puntarenas...</t>
  </si>
  <si>
    <t>Contravencional y Menor Cuantía Esparza......................................</t>
  </si>
  <si>
    <t>Contravencional y Menor Cuantía Esparza..</t>
  </si>
  <si>
    <t>Contravencional y Menor Ctía. Montes de Oro...............................</t>
  </si>
  <si>
    <t>Contravencional y Menor Ctía. Montes de Oro...</t>
  </si>
  <si>
    <t>Contravencional y Menor Cuantía Garabito..................................</t>
  </si>
  <si>
    <t>Contravencional y Menor Cuantía Garabito..</t>
  </si>
  <si>
    <t>Contravencional y Menor Cuantía Jicaral................................</t>
  </si>
  <si>
    <t>Contravencional y Menor Cuantía Jicaral</t>
  </si>
  <si>
    <t>Contravencional y Menor Cuantía Cóbano...................................</t>
  </si>
  <si>
    <t>Contravencional y Menor Cuantía Cóbano...</t>
  </si>
  <si>
    <t>Contravencional y Menor Cuantía Aguirre...............................</t>
  </si>
  <si>
    <t>Contravencional y Menor Cuantía Aguirre...</t>
  </si>
  <si>
    <t>Contravencional y Menor Cuantía Golfito.....................................</t>
  </si>
  <si>
    <t>Contravencional y Menor Cuantía Golfito.</t>
  </si>
  <si>
    <t>Contravencional y Menor Cuantía Osa.........................................</t>
  </si>
  <si>
    <t>Contravencional y Menor Cuantía Osa.</t>
  </si>
  <si>
    <t>Contravencional y Menor Cuantía Corredores...............................</t>
  </si>
  <si>
    <t>Contravencional y Menor Cuantía Corredores...</t>
  </si>
  <si>
    <t>Contravencional y Menor Ctía. Buenos Aires...............................</t>
  </si>
  <si>
    <t>Contravencional y Menor Ctía. Buenos Aires...</t>
  </si>
  <si>
    <t>Contravencional y Menor Cuantía Coto Brus.............................</t>
  </si>
  <si>
    <t>Contravencional y Menor Cuantía Coto Brus.</t>
  </si>
  <si>
    <t>LIMON</t>
  </si>
  <si>
    <t>Contravencional Limón...............................................................</t>
  </si>
  <si>
    <t>Contravencional Limón...</t>
  </si>
  <si>
    <t>Contravencional y Menor Cuantía Bribrí.......................................</t>
  </si>
  <si>
    <t>Contravencional y Menor Cuantía Bribrí...</t>
  </si>
  <si>
    <t>Contravencional y Menor Cuantía Matina............................................</t>
  </si>
  <si>
    <t>Contravencional y Menor Cuantía Matina</t>
  </si>
  <si>
    <t>Contravencional y Menor Cuantía Pococí.....................................</t>
  </si>
  <si>
    <t>Contravencional Pococí.</t>
  </si>
  <si>
    <t>Contravencional  Pococí.</t>
  </si>
  <si>
    <t>Contravencional y Menor Cuantía Guácimo.................................</t>
  </si>
  <si>
    <t>Contravencional y Menor Cuantía Guácimo.</t>
  </si>
  <si>
    <t>Contravencional y Menor Cuantía Siquirres...................................</t>
  </si>
  <si>
    <t>Contravencional y Menor Cuantía Siquirres...</t>
  </si>
  <si>
    <t>MOVIMIENTO OCURRIDO EN MATERIA DE FALTAS Y CONTRAVENCIONES DURANTE EL  AÑO 2002</t>
  </si>
  <si>
    <t>Activos al 01/01/2002</t>
  </si>
  <si>
    <t>Entrados</t>
  </si>
  <si>
    <t>Reentrados</t>
  </si>
  <si>
    <t>Fenecidos</t>
  </si>
  <si>
    <t>Sentencias</t>
  </si>
  <si>
    <t>Incompe-tencias</t>
  </si>
  <si>
    <t>Juicios Orales</t>
  </si>
  <si>
    <t>Conci-liaciones Cumplidas</t>
  </si>
  <si>
    <t>Prescrip-ciones</t>
  </si>
  <si>
    <t>Activos al 31/12/2002</t>
  </si>
  <si>
    <t>Contravencional I Circuito Judic. San José............</t>
  </si>
  <si>
    <t>Contravencional Desamparados...............................</t>
  </si>
  <si>
    <t>Contravencional II Circuito Judicial S.J....................</t>
  </si>
  <si>
    <t>Contravencional y Menor Cuantía Hatillo...............</t>
  </si>
  <si>
    <t>Contravencional y Menor Ctía. San Sebastián........</t>
  </si>
  <si>
    <t>Contravencional y Menor Cuantía Alajuelita............</t>
  </si>
  <si>
    <t>Contravencional y Menor Cuantía Aserrí....................</t>
  </si>
  <si>
    <t>Contravencional y Menor Cuantía Acosta.....................</t>
  </si>
  <si>
    <t>Contravencional y Menor Cuantía Pavas................</t>
  </si>
  <si>
    <t>Contravencional y Menor Cuantía Escazú...................</t>
  </si>
  <si>
    <t>Contravencional y Menor Cuantía Santa Ana..............</t>
  </si>
  <si>
    <t>Contravencional y Menor Cuantía Mora....................</t>
  </si>
  <si>
    <t>Contravencional y Menor Cuantía Turrubares.............</t>
  </si>
  <si>
    <t>Contravencional y Menor Ctía. Pérez Zeledón.............</t>
  </si>
  <si>
    <t>Contravencional y Menor Cuantía Tarrazú...................</t>
  </si>
  <si>
    <t>Contravencional Alajuela...........................................</t>
  </si>
  <si>
    <t>Contravencional San Carlos..........................................</t>
  </si>
  <si>
    <t>Contravencional y Menor Cuantía Grecia..................</t>
  </si>
  <si>
    <t>Contravencional y Menor Cuantía Alfaro Ruiz............</t>
  </si>
  <si>
    <t>Contravencional y Menor Cuantía Poás...................</t>
  </si>
  <si>
    <t>Contravencional y Menor Ctía. Valverde Vega............</t>
  </si>
  <si>
    <t>Contravencional y Menor Cuantía San Ramón...............</t>
  </si>
  <si>
    <t>Contravencional y Menor Cuantía Naranjo....................</t>
  </si>
  <si>
    <t>Contravencional y Menor Cuantía Palmares...................</t>
  </si>
  <si>
    <t>Contravencional y Menor Cuantía Atenas...................</t>
  </si>
  <si>
    <t>Contravencional y Menor Cuantía San Mateo.............</t>
  </si>
  <si>
    <t>Contravencional y Menor Cuantía Orotina.................</t>
  </si>
  <si>
    <t>Contravencional y Menor Cuantía Upala.........................</t>
  </si>
  <si>
    <t>Contravencional y Menor Cuantía Los Chiles...................</t>
  </si>
  <si>
    <t>Contravencional y Menor Cuantía Guatuso.................</t>
  </si>
  <si>
    <t>Contravencional y Menor Ctía. La Fortuna..................</t>
  </si>
  <si>
    <t>I Contravencional Cartago.........................................</t>
  </si>
  <si>
    <t>II Contravencional Cartago...........................................</t>
  </si>
  <si>
    <t>Contravencional y Menor Cuantía La Unión............</t>
  </si>
  <si>
    <t>Contravencional y Menor Cuantía Paraíso.............</t>
  </si>
  <si>
    <t>Contravencional y Menor Cuantía Alvarado.............</t>
  </si>
  <si>
    <t>Contravencional y Menor Cuantía Turrialba.................</t>
  </si>
  <si>
    <t>Contravencional y Menor Cuantía Jiménez.......................................</t>
  </si>
  <si>
    <t>Contravenciones de Heredia.....................................</t>
  </si>
  <si>
    <t>Contravencional y Menor Ctía. Santo Domingo..............</t>
  </si>
  <si>
    <t>Contravencional y Menor Cuantía San Rafael.............................</t>
  </si>
  <si>
    <t>Contravencional y Menor Cuantía San Joaquín............</t>
  </si>
  <si>
    <t>Contravencional y Menor Cuantía Sarapiquí....................................</t>
  </si>
  <si>
    <t>Contravencional y Menor Cuantía Liberia.............................</t>
  </si>
  <si>
    <t>Contravencional y Menor Cuantía Bagaces...................</t>
  </si>
  <si>
    <t>Contravencional y Menor Cuantía La Cruz.................</t>
  </si>
  <si>
    <t>Contravencional y Menor Cuantía Cañas................</t>
  </si>
  <si>
    <t>Contravencional y Menor Cuantía Tilarán.............</t>
  </si>
  <si>
    <t>Contravencional y Menor Cuantía Abangares......</t>
  </si>
  <si>
    <t>Contravencional y Menor Cuantía Nicoya...............</t>
  </si>
  <si>
    <t>Contravencional y Menor Cuantía Nandayure..........</t>
  </si>
  <si>
    <t>Contravencional y Menor Cuantía Santa Cruz.............</t>
  </si>
  <si>
    <t>Contravencional y Menor Cuantía Carrillo..............</t>
  </si>
  <si>
    <t>I Contravencional de Puntarenas..............................</t>
  </si>
  <si>
    <t>II Contravencional de Puntarenas...............................</t>
  </si>
  <si>
    <t>Contravencional y Menor Cuantía Esparza.............</t>
  </si>
  <si>
    <t>Contravencional y Menor Ctía. Montes de Oro...........................</t>
  </si>
  <si>
    <t>Contravencional y Menor de Garabito.........................</t>
  </si>
  <si>
    <t>Contravencional y Menor Cuantía Jicaral.................</t>
  </si>
  <si>
    <t>Contravencional y Menor Cuantía Cóbano..............</t>
  </si>
  <si>
    <t>Contravencional y Menor Cuantía Aguirre..............</t>
  </si>
  <si>
    <t>Contravencional y Menor Cuantía Golfito..................</t>
  </si>
  <si>
    <t>Contravencional y Menor Cuantía Osa....................</t>
  </si>
  <si>
    <t>Contravencional y Menor Cuantía Corredores.........</t>
  </si>
  <si>
    <t>Contravencional y Menor Ctía. Buenos Aires.............</t>
  </si>
  <si>
    <t>Contravencional y Menor Cuantía Coto Brus............</t>
  </si>
  <si>
    <t>Contravencional Limón..............................................</t>
  </si>
  <si>
    <t>Contravencional y Menor Cuantía Bribrí......................</t>
  </si>
  <si>
    <t>Contravencional y Menor Cuantía Matina..................</t>
  </si>
  <si>
    <t>Contravencional  Pococí............................................</t>
  </si>
  <si>
    <t>Contravencional y Menor Cuantía Guácimo................</t>
  </si>
  <si>
    <t>Contravencional y Menor Cuantía Siquirres...............</t>
  </si>
  <si>
    <t>MOVIMIENTO ANUAL REGISTRADO POR CIRCUITO JUDICIAL EN MATERIA DE FALTAS Y CONTRAVENCIONES DURANTE EL AÑO 2002</t>
  </si>
  <si>
    <t>CIRCUITO JUDICIAL</t>
  </si>
  <si>
    <t>DISTRIBUCIÓN PORCENTUAL DEL MOVIMIENTO OCURRIDO EN MATERIA DE FALTAS Y CONTRAVENCIONES POR CIRCUITO JUDICIAL DURANTE EL AÑO 2002</t>
  </si>
  <si>
    <t>TOTAL</t>
  </si>
  <si>
    <t>Primero de San José..................................</t>
  </si>
  <si>
    <t>Segundo de San José</t>
  </si>
  <si>
    <t>Primero de Alajuela......................................</t>
  </si>
  <si>
    <t>Segundo de Alajuela....................................</t>
  </si>
  <si>
    <t>Cartago......................................................</t>
  </si>
  <si>
    <t>Heredia........................................................</t>
  </si>
  <si>
    <t>Guanacaste...............................................</t>
  </si>
  <si>
    <t>Puntarenas................................................</t>
  </si>
  <si>
    <t>Zona Sur..................................................</t>
  </si>
  <si>
    <t>Primero Zona Atlántica................................</t>
  </si>
  <si>
    <t>Segundo  Zona Atlántica.............................</t>
  </si>
  <si>
    <r>
      <t xml:space="preserve">MOVIMIENTO OCURRIDO EN MATERIA DE FALTAS Y CONTRAVENCIONES DURANTE EL </t>
    </r>
    <r>
      <rPr>
        <b/>
        <u val="single"/>
        <sz val="10"/>
        <rFont val="Arial"/>
        <family val="2"/>
      </rPr>
      <t>II</t>
    </r>
    <r>
      <rPr>
        <b/>
        <sz val="10"/>
        <rFont val="Arial"/>
        <family val="2"/>
      </rPr>
      <t xml:space="preserve"> TRIMESTRE DEL AÑO </t>
    </r>
    <r>
      <rPr>
        <b/>
        <u val="single"/>
        <sz val="10"/>
        <rFont val="Arial"/>
        <family val="2"/>
      </rPr>
      <t>2002</t>
    </r>
  </si>
  <si>
    <r>
      <t xml:space="preserve">MOVIMIENTO OCURRIDO EN MATERIA DE FALTAS Y CONTRAVENCIONES DURANTE EL </t>
    </r>
    <r>
      <rPr>
        <b/>
        <u val="single"/>
        <sz val="10"/>
        <rFont val="Arial"/>
        <family val="2"/>
      </rPr>
      <t>III</t>
    </r>
    <r>
      <rPr>
        <b/>
        <sz val="10"/>
        <rFont val="Arial"/>
        <family val="2"/>
      </rPr>
      <t xml:space="preserve"> TRIMESTRE DEL AÑO </t>
    </r>
    <r>
      <rPr>
        <b/>
        <u val="single"/>
        <sz val="10"/>
        <rFont val="Arial"/>
        <family val="2"/>
      </rPr>
      <t>2002</t>
    </r>
  </si>
  <si>
    <r>
      <t xml:space="preserve">MOVIMIENTO OCURRIDO EN MATERIA DE FALTAS Y CONTRAVENCIONES DURANTE EL </t>
    </r>
    <r>
      <rPr>
        <b/>
        <u val="single"/>
        <sz val="10"/>
        <rFont val="Arial"/>
        <family val="2"/>
      </rPr>
      <t xml:space="preserve">IV </t>
    </r>
    <r>
      <rPr>
        <b/>
        <sz val="10"/>
        <rFont val="Arial"/>
        <family val="2"/>
      </rPr>
      <t xml:space="preserve"> TRIMESTRE DEL AÑO </t>
    </r>
    <r>
      <rPr>
        <b/>
        <u val="single"/>
        <sz val="10"/>
        <rFont val="Arial"/>
        <family val="2"/>
      </rPr>
      <t>2002</t>
    </r>
  </si>
  <si>
    <r>
      <t xml:space="preserve">MOVIMIENTO OCURRIDO EN MATERIA DE FALTAS Y CONTRAVENCIONES DURANTE EL </t>
    </r>
    <r>
      <rPr>
        <b/>
        <sz val="10"/>
        <rFont val="Arial"/>
        <family val="2"/>
      </rPr>
      <t xml:space="preserve"> AÑO </t>
    </r>
    <r>
      <rPr>
        <b/>
        <u val="single"/>
        <sz val="10"/>
        <rFont val="Arial"/>
        <family val="2"/>
      </rPr>
      <t>2002</t>
    </r>
  </si>
  <si>
    <t>TIPO DE ASUNTO</t>
  </si>
  <si>
    <t>San José</t>
  </si>
  <si>
    <t>Hatillo</t>
  </si>
  <si>
    <t>San Sebastián</t>
  </si>
  <si>
    <t>Alajuelita</t>
  </si>
  <si>
    <t>Goicoechea</t>
  </si>
  <si>
    <t>Pérez Zeledón</t>
  </si>
  <si>
    <t>Escazú</t>
  </si>
  <si>
    <t>Puriscal</t>
  </si>
  <si>
    <t>Tarrazú</t>
  </si>
  <si>
    <t>Santa Ana</t>
  </si>
  <si>
    <t>Aserrí</t>
  </si>
  <si>
    <t>Acosta</t>
  </si>
  <si>
    <t>Mora</t>
  </si>
  <si>
    <t>Turrubares</t>
  </si>
  <si>
    <t>Pavas</t>
  </si>
  <si>
    <t>Alajuela</t>
  </si>
  <si>
    <t>Grecia</t>
  </si>
  <si>
    <t>Naranjo</t>
  </si>
  <si>
    <t>Alfaro Ruíz</t>
  </si>
  <si>
    <t>San Ramón</t>
  </si>
  <si>
    <t>San Carlos</t>
  </si>
  <si>
    <t>Upala</t>
  </si>
  <si>
    <t>Los Chiles</t>
  </si>
  <si>
    <t>Guatuso</t>
  </si>
  <si>
    <t>Orotina</t>
  </si>
  <si>
    <t>Palmares</t>
  </si>
  <si>
    <t>Poás</t>
  </si>
  <si>
    <t>Atenas</t>
  </si>
  <si>
    <t>San Mateo</t>
  </si>
  <si>
    <t>La Fortuna</t>
  </si>
  <si>
    <t>Valverde Vega</t>
  </si>
  <si>
    <t>Cartago</t>
  </si>
  <si>
    <t>Turrialba</t>
  </si>
  <si>
    <t>Paraíso</t>
  </si>
  <si>
    <t>La Unión</t>
  </si>
  <si>
    <t>Jiménez</t>
  </si>
  <si>
    <t>Alvarado</t>
  </si>
  <si>
    <t>Heredia</t>
  </si>
  <si>
    <t>Santo Domingo</t>
  </si>
  <si>
    <t>Sarapiquí</t>
  </si>
  <si>
    <t>San Rafael</t>
  </si>
  <si>
    <t>San Isidro</t>
  </si>
  <si>
    <t xml:space="preserve">San Joaquín     </t>
  </si>
  <si>
    <t>Liberia</t>
  </si>
  <si>
    <t>Cañas</t>
  </si>
  <si>
    <t>Santa Cruz</t>
  </si>
  <si>
    <t>Nicoya</t>
  </si>
  <si>
    <t>Tilarán</t>
  </si>
  <si>
    <t>Bagaces</t>
  </si>
  <si>
    <t>La Cruz</t>
  </si>
  <si>
    <t>Abangares</t>
  </si>
  <si>
    <t>Carrillo</t>
  </si>
  <si>
    <t>Puntarenas</t>
  </si>
  <si>
    <t>Jicaral</t>
  </si>
  <si>
    <t>Aguirre</t>
  </si>
  <si>
    <t>Golfito</t>
  </si>
  <si>
    <t>Esparza</t>
  </si>
  <si>
    <t>Buenos Aires</t>
  </si>
  <si>
    <t>Coto Brus</t>
  </si>
  <si>
    <t>Montes de Oro</t>
  </si>
  <si>
    <t>Cóbano</t>
  </si>
  <si>
    <t>Osa</t>
  </si>
  <si>
    <t>Garabito</t>
  </si>
  <si>
    <t>Limón</t>
  </si>
  <si>
    <t>Pococí</t>
  </si>
  <si>
    <t>Siquirres</t>
  </si>
  <si>
    <t>Bribrí</t>
  </si>
  <si>
    <t>Guácimo</t>
  </si>
  <si>
    <t>Matina</t>
  </si>
  <si>
    <t>Primero</t>
  </si>
  <si>
    <t>Segundo</t>
  </si>
  <si>
    <t>Abandono dañino de animal........................................................</t>
  </si>
  <si>
    <t>Acometer mujer embarazada.......................................................</t>
  </si>
  <si>
    <t>Actos obscenos..........................................................................</t>
  </si>
  <si>
    <t>Alboroto........................................................................................</t>
  </si>
  <si>
    <t>Amenazas.....................................................................................</t>
  </si>
  <si>
    <t>Anuncios en paredes....................................................................</t>
  </si>
  <si>
    <t>Atípica o indeterminada..............................................................</t>
  </si>
  <si>
    <t>Azuzar animal con descuido..........................................................</t>
  </si>
  <si>
    <t>Castigos inmoderados....................................................................</t>
  </si>
  <si>
    <t>Cierre de llave de cañería.............................................................</t>
  </si>
  <si>
    <t>Consumo de drogas.......................................................................</t>
  </si>
  <si>
    <t>Crueldad con los animales............................................................</t>
  </si>
  <si>
    <t>Daños menores............................................................................</t>
  </si>
  <si>
    <t>Delito...........................................................................................</t>
  </si>
  <si>
    <t>Desacato a la autoridad................................................................</t>
  </si>
  <si>
    <t>Desórdenes..................................................................................</t>
  </si>
  <si>
    <t>Destrucción de sellos...................................................................</t>
  </si>
  <si>
    <t>Dibujos deshonestos en lugares públicos.....................................</t>
  </si>
  <si>
    <t>Dificultar acción de la autoridad...................................................</t>
  </si>
  <si>
    <t>Disenciones domésticas...............................................................</t>
  </si>
  <si>
    <t>Disparo de arma de fuego............................................................</t>
  </si>
  <si>
    <t>Divulgar hechos mortificantes.......................................................</t>
  </si>
  <si>
    <t>Embriaguez...................................................................................</t>
  </si>
  <si>
    <t>Entrada a terreno ajeno................................................................</t>
  </si>
  <si>
    <t>Entrada violenta a negocio..........................................................</t>
  </si>
  <si>
    <t>Escape inconveniente de humo...................................................</t>
  </si>
  <si>
    <t>Espectáculo sin licencia...............................................................</t>
  </si>
  <si>
    <t>Exhibicionismo..............................................................................</t>
  </si>
  <si>
    <t>Expendio de bebidas alcohólicas a menores................................</t>
  </si>
  <si>
    <t>Exposición de niños a peligros.....................................................</t>
  </si>
  <si>
    <t>Falta de custodia animales domésticos.........................................</t>
  </si>
  <si>
    <t>Falta de vigilancia animal peligroso...............................................</t>
  </si>
  <si>
    <t>Golpes..........................................................................................</t>
  </si>
  <si>
    <t>Hurto menor..................................................................................</t>
  </si>
  <si>
    <t>Hurto menor (tentativa de)............................................................</t>
  </si>
  <si>
    <t>Infracción Código Electoral...........................................................</t>
  </si>
  <si>
    <t>Infracción Código Municipal..........................................................</t>
  </si>
  <si>
    <t>Infracción Ley de Aguas................................................................</t>
  </si>
  <si>
    <t>Infracción Ley de Armas...............................................................</t>
  </si>
  <si>
    <t>Infracción Ley de Caminos............................................................</t>
  </si>
  <si>
    <t>Infracción Ley de Caza y Pesca..................................................</t>
  </si>
  <si>
    <t>Infracción Ley de Cercas..............................................................</t>
  </si>
  <si>
    <t>Infracción Ley de Conservación Vida Silvestre............................</t>
  </si>
  <si>
    <t>Infracción Ley de Construcción....................................................</t>
  </si>
  <si>
    <t>Infracción Ley Forestal.................................................................</t>
  </si>
  <si>
    <t>Infracción Ley de Inquilinato.........................................................</t>
  </si>
  <si>
    <t>Infracción  Ley de Juegos............................................................</t>
  </si>
  <si>
    <t>Infracción Ley de Licores.............................................................</t>
  </si>
  <si>
    <t>Infracción Ley de Migración.........................................................</t>
  </si>
  <si>
    <t>Infracción Ley de Quemas............................................................</t>
  </si>
  <si>
    <t>Infracción Ley Protección al Consumidor......................................</t>
  </si>
  <si>
    <t>Infracción Ley Rifas y Loterías.....................................................</t>
  </si>
  <si>
    <t>Infracción Ley de Salud................................................................</t>
  </si>
  <si>
    <t>Infracción Ley Sanidad Vegetal...................................................</t>
  </si>
  <si>
    <t>Irrespeto a la autoridad.................................................................</t>
  </si>
  <si>
    <t>Lanzamiento de objetos................................................................</t>
  </si>
  <si>
    <t>Lesiones levísimas.......................................................................</t>
  </si>
  <si>
    <t>Llamadas falsas a policía y bomberos...........................................</t>
  </si>
  <si>
    <t>Llamadas mortificantes por teléfono..............................................</t>
  </si>
  <si>
    <t>Miradas indiscretas por rendijas....................................................</t>
  </si>
  <si>
    <t>Negativa a identificarse................................................................</t>
  </si>
  <si>
    <t>Negativa a transporte...................................................................</t>
  </si>
  <si>
    <t>No comparecencia de testigo.......................................................</t>
  </si>
  <si>
    <t>No pago de servicio, comida o bebida.........................................</t>
  </si>
  <si>
    <t>No pago de transporte o espectáculo..........................................</t>
  </si>
  <si>
    <t>No portar cédula de identidad......................................................</t>
  </si>
  <si>
    <t>Obstrucción de acequias..............................................................</t>
  </si>
  <si>
    <t>Obstrucción de vía pública..........................................................</t>
  </si>
  <si>
    <t>Palabras obscenas.......................................................................</t>
  </si>
  <si>
    <t>Participar en riña...........................................................................</t>
  </si>
  <si>
    <t>Pelea dual....................................................................................</t>
  </si>
  <si>
    <t>Perturbar la tranquilidad del vecino...............................................</t>
  </si>
  <si>
    <t>Portar arma prohibida....................................................................</t>
  </si>
  <si>
    <t>Portar distintivos falsos.................................................................</t>
  </si>
  <si>
    <t>Portar instrumentos para cometer contravenciones.....................</t>
  </si>
  <si>
    <t>Prácticas de hechicería...............................................................</t>
  </si>
  <si>
    <t>Presencia de menores en lugares prohibidos...............................</t>
  </si>
  <si>
    <t>Proposiciones irrespetuosas.........................................................</t>
  </si>
  <si>
    <t>Provocación a riña.......................................................................</t>
  </si>
  <si>
    <t>Publicaciones obscenas...............................................................</t>
  </si>
  <si>
    <t>Resistencia a retirarse de un establecimiento...............................</t>
  </si>
  <si>
    <t>Sodomía......................................................................................</t>
  </si>
  <si>
    <t>Tirar piedras o sustancias en la vía pública..................................</t>
  </si>
  <si>
    <t>Tocamientos inmorales.................................................................</t>
  </si>
  <si>
    <t>Usurpación de nombre..................................................................</t>
  </si>
  <si>
    <t>Vagancia.......................................................................................</t>
  </si>
  <si>
    <t>Venta de objetos peligrosos a menores........................................</t>
  </si>
  <si>
    <t>Ventas sin licencia........................................................................</t>
  </si>
  <si>
    <t>Otras faltas...................................................................................</t>
  </si>
  <si>
    <t>Desampa-rados</t>
  </si>
  <si>
    <t>Infrac. Reglamento de Hoteles y Lugares de Esparcimiento...</t>
  </si>
  <si>
    <t>Corre-dores</t>
  </si>
  <si>
    <t>Entra-dos</t>
  </si>
  <si>
    <t>Reen-trados</t>
  </si>
  <si>
    <t>Fene-cidos</t>
  </si>
  <si>
    <t>Senten-cias</t>
  </si>
  <si>
    <t>Contravencional y Menor Cuantía San Isidro..........</t>
  </si>
  <si>
    <t>Contravencional y Menor Cuantía Puriscal...............</t>
  </si>
  <si>
    <t>Segundo de San José.........</t>
  </si>
  <si>
    <t>Segundo de San José......................</t>
  </si>
  <si>
    <t>Nandayure</t>
  </si>
  <si>
    <t>ENTRADA NETA EN  MATERIA DE CONTRAVENCIONES EN LOS JUZGADOS DEL PAÍS DURANTE EL 2002</t>
  </si>
  <si>
    <t>CUADRO No. 149</t>
  </si>
  <si>
    <t>Continuación cuadro nº 149</t>
  </si>
  <si>
    <t>CUADRO Nº 150</t>
  </si>
  <si>
    <t>CUADRO Nº 151</t>
  </si>
  <si>
    <t>CUADRO Nº 152</t>
  </si>
  <si>
    <t>EL AÑO 2002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</si>
</sst>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0_)"/>
    <numFmt numFmtId="179" formatCode="0.0%"/>
    <numFmt numFmtId="180" formatCode="&quot;?&quot;#,##0_);\(&quot;?&quot;#,##0\)"/>
    <numFmt numFmtId="181" formatCode="&quot;?&quot;#,##0_);[Red]\(&quot;?&quot;#,##0\)"/>
    <numFmt numFmtId="182" formatCode="&quot;?&quot;#,##0.00_);\(&quot;?&quot;#,##0.00\)"/>
    <numFmt numFmtId="183" formatCode="&quot;?&quot;#,##0.00_);[Red]\(&quot;?&quot;#,##0.00\)"/>
    <numFmt numFmtId="184" formatCode="_(&quot;?&quot;* #,##0_);_(&quot;?&quot;* \(#,##0\);_(&quot;?&quot;* &quot;-&quot;_);_(@_)"/>
    <numFmt numFmtId="185" formatCode="_(&quot;?&quot;* #,##0.00_);_(&quot;?&quot;* \(#,##0.00\);_(&quot;?&quot;* &quot;-&quot;??_);_(@_)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sz val="11"/>
      <name val="Book Antiqua"/>
      <family val="1"/>
    </font>
    <font>
      <b/>
      <sz val="8"/>
      <name val="Arial Narrow"/>
      <family val="2"/>
    </font>
    <font>
      <sz val="8"/>
      <name val="Arial"/>
      <family val="0"/>
    </font>
    <font>
      <b/>
      <sz val="8.5"/>
      <name val="MS Sans Serif"/>
      <family val="2"/>
    </font>
    <font>
      <b/>
      <u val="double"/>
      <sz val="8.5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6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14" fontId="1" fillId="0" borderId="1" xfId="0" applyNumberFormat="1" applyFont="1" applyBorder="1" applyAlignment="1" applyProtection="1">
      <alignment horizontal="center"/>
      <protection/>
    </xf>
    <xf numFmtId="14" fontId="1" fillId="2" borderId="0" xfId="0" applyNumberFormat="1" applyFont="1" applyFill="1" applyAlignment="1" applyProtection="1">
      <alignment horizontal="center"/>
      <protection/>
    </xf>
    <xf numFmtId="0" fontId="1" fillId="0" borderId="8" xfId="0" applyFont="1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fill"/>
      <protection/>
    </xf>
    <xf numFmtId="0" fontId="1" fillId="0" borderId="5" xfId="0" applyFont="1" applyBorder="1" applyAlignment="1" applyProtection="1">
      <alignment horizontal="fill"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2" xfId="0" applyFont="1" applyFill="1" applyBorder="1" applyAlignment="1" applyProtection="1">
      <alignment horizontal="fill"/>
      <protection/>
    </xf>
    <xf numFmtId="0" fontId="1" fillId="0" borderId="0" xfId="0" applyFont="1" applyAlignment="1" applyProtection="1">
      <alignment horizontal="right"/>
      <protection/>
    </xf>
    <xf numFmtId="178" fontId="3" fillId="0" borderId="4" xfId="0" applyNumberFormat="1" applyFont="1" applyBorder="1" applyAlignment="1" applyProtection="1">
      <alignment horizontal="center"/>
      <protection/>
    </xf>
    <xf numFmtId="178" fontId="3" fillId="0" borderId="0" xfId="0" applyNumberFormat="1" applyFont="1" applyAlignment="1" applyProtection="1">
      <alignment horizontal="center"/>
      <protection/>
    </xf>
    <xf numFmtId="178" fontId="1" fillId="0" borderId="1" xfId="0" applyNumberFormat="1" applyFont="1" applyBorder="1" applyAlignment="1" applyProtection="1">
      <alignment horizontal="center"/>
      <protection/>
    </xf>
    <xf numFmtId="178" fontId="2" fillId="3" borderId="5" xfId="0" applyNumberFormat="1" applyFont="1" applyFill="1" applyBorder="1" applyAlignment="1" applyProtection="1">
      <alignment horizontal="center"/>
      <protection/>
    </xf>
    <xf numFmtId="178" fontId="2" fillId="2" borderId="0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right"/>
      <protection/>
    </xf>
    <xf numFmtId="178" fontId="1" fillId="0" borderId="0" xfId="0" applyNumberFormat="1" applyFont="1" applyBorder="1" applyAlignment="1" applyProtection="1">
      <alignment horizontal="center"/>
      <protection/>
    </xf>
    <xf numFmtId="178" fontId="1" fillId="0" borderId="4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center"/>
      <protection/>
    </xf>
    <xf numFmtId="178" fontId="1" fillId="3" borderId="9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8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8" fontId="0" fillId="0" borderId="0" xfId="0" applyNumberFormat="1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/>
      <protection/>
    </xf>
    <xf numFmtId="178" fontId="0" fillId="0" borderId="0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8" fontId="1" fillId="3" borderId="11" xfId="0" applyNumberFormat="1" applyFont="1" applyFill="1" applyBorder="1" applyAlignment="1" applyProtection="1">
      <alignment horizontal="center"/>
      <protection/>
    </xf>
    <xf numFmtId="178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/>
    </xf>
    <xf numFmtId="178" fontId="0" fillId="0" borderId="9" xfId="0" applyNumberFormat="1" applyFont="1" applyBorder="1" applyAlignment="1" applyProtection="1">
      <alignment horizontal="center"/>
      <protection/>
    </xf>
    <xf numFmtId="178" fontId="0" fillId="0" borderId="2" xfId="0" applyNumberFormat="1" applyFont="1" applyBorder="1" applyAlignment="1" applyProtection="1">
      <alignment horizontal="center"/>
      <protection/>
    </xf>
    <xf numFmtId="178" fontId="2" fillId="2" borderId="2" xfId="0" applyNumberFormat="1" applyFont="1" applyFill="1" applyBorder="1" applyAlignment="1" applyProtection="1">
      <alignment horizontal="center"/>
      <protection/>
    </xf>
    <xf numFmtId="178" fontId="0" fillId="0" borderId="12" xfId="0" applyNumberFormat="1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 applyProtection="1">
      <alignment horizontal="fill"/>
      <protection/>
    </xf>
    <xf numFmtId="0" fontId="1" fillId="0" borderId="6" xfId="0" applyFont="1" applyBorder="1" applyAlignment="1" applyProtection="1">
      <alignment horizontal="fill"/>
      <protection/>
    </xf>
    <xf numFmtId="0" fontId="1" fillId="0" borderId="3" xfId="0" applyFont="1" applyBorder="1" applyAlignment="1" applyProtection="1">
      <alignment horizontal="fill"/>
      <protection/>
    </xf>
    <xf numFmtId="0" fontId="1" fillId="0" borderId="13" xfId="0" applyFont="1" applyBorder="1" applyAlignment="1" applyProtection="1">
      <alignment horizontal="fill"/>
      <protection/>
    </xf>
    <xf numFmtId="0" fontId="1" fillId="0" borderId="8" xfId="0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8" xfId="0" applyNumberFormat="1" applyFont="1" applyBorder="1" applyAlignment="1" applyProtection="1">
      <alignment horizontal="center"/>
      <protection/>
    </xf>
    <xf numFmtId="178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178" fontId="0" fillId="0" borderId="8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left"/>
      <protection/>
    </xf>
    <xf numFmtId="178" fontId="0" fillId="0" borderId="4" xfId="0" applyNumberFormat="1" applyFont="1" applyFill="1" applyBorder="1" applyAlignment="1" applyProtection="1">
      <alignment horizontal="center"/>
      <protection/>
    </xf>
    <xf numFmtId="178" fontId="0" fillId="0" borderId="8" xfId="0" applyNumberFormat="1" applyFont="1" applyFill="1" applyBorder="1" applyAlignment="1" applyProtection="1">
      <alignment horizontal="center"/>
      <protection/>
    </xf>
    <xf numFmtId="178" fontId="0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1" fillId="0" borderId="0" xfId="20" applyFont="1" applyBorder="1" applyAlignment="1">
      <alignment horizontal="center"/>
    </xf>
    <xf numFmtId="9" fontId="1" fillId="0" borderId="4" xfId="20" applyFont="1" applyBorder="1" applyAlignment="1">
      <alignment horizontal="center"/>
    </xf>
    <xf numFmtId="9" fontId="1" fillId="0" borderId="12" xfId="20" applyFont="1" applyBorder="1" applyAlignment="1">
      <alignment horizontal="center"/>
    </xf>
    <xf numFmtId="9" fontId="0" fillId="0" borderId="0" xfId="20" applyFont="1" applyBorder="1" applyAlignment="1">
      <alignment horizontal="center"/>
    </xf>
    <xf numFmtId="9" fontId="0" fillId="0" borderId="4" xfId="20" applyFont="1" applyBorder="1" applyAlignment="1">
      <alignment horizontal="center"/>
    </xf>
    <xf numFmtId="9" fontId="0" fillId="0" borderId="12" xfId="20" applyFont="1" applyBorder="1" applyAlignment="1">
      <alignment horizontal="center"/>
    </xf>
    <xf numFmtId="179" fontId="0" fillId="0" borderId="0" xfId="20" applyNumberFormat="1" applyFont="1" applyBorder="1" applyAlignment="1">
      <alignment horizontal="center"/>
    </xf>
    <xf numFmtId="179" fontId="0" fillId="0" borderId="4" xfId="20" applyNumberFormat="1" applyFont="1" applyBorder="1" applyAlignment="1">
      <alignment horizontal="center"/>
    </xf>
    <xf numFmtId="179" fontId="0" fillId="0" borderId="12" xfId="2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78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178" fontId="2" fillId="0" borderId="0" xfId="0" applyNumberFormat="1" applyFont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7" fontId="7" fillId="0" borderId="0" xfId="19" applyNumberFormat="1" applyFont="1" applyAlignment="1" applyProtection="1">
      <alignment horizontal="left"/>
      <protection/>
    </xf>
    <xf numFmtId="0" fontId="8" fillId="0" borderId="0" xfId="19" applyFont="1">
      <alignment/>
      <protection/>
    </xf>
    <xf numFmtId="0" fontId="8" fillId="0" borderId="0" xfId="19" applyFont="1" applyBorder="1">
      <alignment/>
      <protection/>
    </xf>
    <xf numFmtId="0" fontId="6" fillId="0" borderId="0" xfId="19">
      <alignment/>
      <protection/>
    </xf>
    <xf numFmtId="0" fontId="10" fillId="0" borderId="11" xfId="19" applyFont="1" applyBorder="1" applyAlignment="1">
      <alignment horizontal="center" vertical="center" wrapText="1"/>
      <protection/>
    </xf>
    <xf numFmtId="0" fontId="8" fillId="0" borderId="3" xfId="19" applyFont="1" applyBorder="1">
      <alignment/>
      <protection/>
    </xf>
    <xf numFmtId="37" fontId="8" fillId="0" borderId="3" xfId="19" applyNumberFormat="1" applyFont="1" applyBorder="1" applyProtection="1">
      <alignment/>
      <protection/>
    </xf>
    <xf numFmtId="0" fontId="11" fillId="0" borderId="3" xfId="19" applyFont="1" applyBorder="1" applyAlignment="1">
      <alignment wrapText="1"/>
      <protection/>
    </xf>
    <xf numFmtId="3" fontId="13" fillId="0" borderId="4" xfId="19" applyNumberFormat="1" applyFont="1" applyBorder="1" applyAlignment="1">
      <alignment horizontal="center"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4" xfId="19" applyFont="1" applyBorder="1">
      <alignment/>
      <protection/>
    </xf>
    <xf numFmtId="0" fontId="16" fillId="0" borderId="4" xfId="19" applyFont="1" applyBorder="1" applyAlignment="1">
      <alignment horizontal="center"/>
      <protection/>
    </xf>
    <xf numFmtId="3" fontId="15" fillId="0" borderId="4" xfId="19" applyNumberFormat="1" applyFont="1" applyBorder="1" applyAlignment="1">
      <alignment horizontal="center"/>
      <protection/>
    </xf>
    <xf numFmtId="3" fontId="15" fillId="0" borderId="4" xfId="19" applyNumberFormat="1" applyFont="1" applyFill="1" applyBorder="1" applyAlignment="1">
      <alignment horizontal="center"/>
      <protection/>
    </xf>
    <xf numFmtId="0" fontId="17" fillId="0" borderId="0" xfId="19" applyFont="1" applyFill="1" applyBorder="1">
      <alignment/>
      <protection/>
    </xf>
    <xf numFmtId="0" fontId="9" fillId="0" borderId="0" xfId="19" applyFont="1" applyAlignment="1">
      <alignment horizontal="center"/>
      <protection/>
    </xf>
    <xf numFmtId="0" fontId="12" fillId="0" borderId="4" xfId="19" applyFont="1" applyBorder="1" applyAlignment="1">
      <alignment horizontal="right"/>
      <protection/>
    </xf>
    <xf numFmtId="0" fontId="6" fillId="0" borderId="0" xfId="19" applyFont="1">
      <alignment/>
      <protection/>
    </xf>
    <xf numFmtId="0" fontId="8" fillId="0" borderId="8" xfId="19" applyFont="1" applyBorder="1">
      <alignment/>
      <protection/>
    </xf>
    <xf numFmtId="0" fontId="16" fillId="0" borderId="8" xfId="19" applyFont="1" applyBorder="1" applyAlignment="1">
      <alignment horizontal="center"/>
      <protection/>
    </xf>
    <xf numFmtId="3" fontId="15" fillId="0" borderId="8" xfId="19" applyNumberFormat="1" applyFont="1" applyBorder="1" applyAlignment="1">
      <alignment horizontal="center"/>
      <protection/>
    </xf>
    <xf numFmtId="0" fontId="6" fillId="0" borderId="9" xfId="19" applyBorder="1">
      <alignment/>
      <protection/>
    </xf>
    <xf numFmtId="0" fontId="6" fillId="0" borderId="10" xfId="19" applyBorder="1">
      <alignment/>
      <protection/>
    </xf>
    <xf numFmtId="0" fontId="15" fillId="0" borderId="9" xfId="19" applyFont="1" applyBorder="1">
      <alignment/>
      <protection/>
    </xf>
    <xf numFmtId="0" fontId="6" fillId="0" borderId="2" xfId="19" applyBorder="1">
      <alignment/>
      <protection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0" fontId="10" fillId="0" borderId="11" xfId="19" applyFont="1" applyBorder="1" applyAlignment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wrapText="1"/>
      <protection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10" fillId="0" borderId="11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>
      <alignment horizontal="center"/>
      <protection/>
    </xf>
    <xf numFmtId="0" fontId="10" fillId="0" borderId="14" xfId="19" applyFont="1" applyBorder="1" applyAlignment="1">
      <alignment horizontal="center"/>
      <protection/>
    </xf>
    <xf numFmtId="0" fontId="10" fillId="0" borderId="15" xfId="19" applyFont="1" applyBorder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wrapText="1"/>
      <protection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9" fontId="0" fillId="0" borderId="2" xfId="20" applyNumberFormat="1" applyFont="1" applyBorder="1" applyAlignment="1">
      <alignment horizontal="center"/>
    </xf>
    <xf numFmtId="179" fontId="0" fillId="0" borderId="9" xfId="20" applyNumberFormat="1" applyFont="1" applyBorder="1" applyAlignment="1">
      <alignment horizontal="center"/>
    </xf>
    <xf numFmtId="179" fontId="0" fillId="0" borderId="5" xfId="2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NT-FALT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A6" sqref="A6:A8"/>
    </sheetView>
  </sheetViews>
  <sheetFormatPr defaultColWidth="11.421875" defaultRowHeight="12.75"/>
  <cols>
    <col min="1" max="1" width="40.28125" style="75" customWidth="1"/>
    <col min="2" max="2" width="11.57421875" style="75" customWidth="1"/>
    <col min="3" max="3" width="8.8515625" style="75" customWidth="1"/>
    <col min="4" max="4" width="8.140625" style="75" customWidth="1"/>
    <col min="5" max="5" width="7.421875" style="75" customWidth="1"/>
    <col min="6" max="6" width="8.421875" style="75" customWidth="1"/>
    <col min="7" max="7" width="10.421875" style="75" customWidth="1"/>
    <col min="8" max="8" width="7.7109375" style="75" customWidth="1"/>
    <col min="9" max="9" width="11.00390625" style="75" customWidth="1"/>
    <col min="10" max="10" width="8.57421875" style="75" customWidth="1"/>
    <col min="11" max="11" width="11.57421875" style="75" customWidth="1"/>
    <col min="12" max="16384" width="11.421875" style="75" customWidth="1"/>
  </cols>
  <sheetData>
    <row r="1" spans="1:11" ht="12.75">
      <c r="A1" s="5" t="s">
        <v>453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11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83" t="s">
        <v>177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9"/>
      <c r="B5" s="6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79" t="s">
        <v>11</v>
      </c>
      <c r="B6" s="173" t="s">
        <v>178</v>
      </c>
      <c r="C6" s="182" t="s">
        <v>443</v>
      </c>
      <c r="D6" s="173" t="s">
        <v>444</v>
      </c>
      <c r="E6" s="173" t="s">
        <v>445</v>
      </c>
      <c r="F6" s="173" t="s">
        <v>446</v>
      </c>
      <c r="G6" s="173" t="s">
        <v>183</v>
      </c>
      <c r="H6" s="173" t="s">
        <v>184</v>
      </c>
      <c r="I6" s="176" t="s">
        <v>185</v>
      </c>
      <c r="J6" s="173" t="s">
        <v>186</v>
      </c>
      <c r="K6" s="170" t="s">
        <v>187</v>
      </c>
    </row>
    <row r="7" spans="1:11" ht="12.75">
      <c r="A7" s="180"/>
      <c r="B7" s="174"/>
      <c r="C7" s="180"/>
      <c r="D7" s="174"/>
      <c r="E7" s="174"/>
      <c r="F7" s="174"/>
      <c r="G7" s="174"/>
      <c r="H7" s="174"/>
      <c r="I7" s="177"/>
      <c r="J7" s="174"/>
      <c r="K7" s="171"/>
    </row>
    <row r="8" spans="1:11" ht="12.75">
      <c r="A8" s="181"/>
      <c r="B8" s="175"/>
      <c r="C8" s="181"/>
      <c r="D8" s="175"/>
      <c r="E8" s="175"/>
      <c r="F8" s="175"/>
      <c r="G8" s="175"/>
      <c r="H8" s="175"/>
      <c r="I8" s="178"/>
      <c r="J8" s="175"/>
      <c r="K8" s="172"/>
    </row>
    <row r="9" spans="1:11" ht="12.75">
      <c r="A9" s="76"/>
      <c r="B9" s="22"/>
      <c r="C9" s="77"/>
      <c r="D9" s="77"/>
      <c r="E9" s="78"/>
      <c r="F9" s="77"/>
      <c r="G9" s="78"/>
      <c r="H9" s="77"/>
      <c r="I9" s="78"/>
      <c r="J9" s="77"/>
      <c r="K9" s="79"/>
    </row>
    <row r="10" spans="1:11" s="84" customFormat="1" ht="12.75">
      <c r="A10" s="80" t="s">
        <v>20</v>
      </c>
      <c r="B10" s="81">
        <f>Trimestral!AW9</f>
        <v>26553</v>
      </c>
      <c r="C10" s="82">
        <f>Trimestral!AX9</f>
        <v>48087</v>
      </c>
      <c r="D10" s="82">
        <f>Trimestral!AY9</f>
        <v>334</v>
      </c>
      <c r="E10" s="81">
        <f>Trimestral!AZ9</f>
        <v>48817</v>
      </c>
      <c r="F10" s="82">
        <f>Trimestral!BA9</f>
        <v>10669</v>
      </c>
      <c r="G10" s="81">
        <f>Trimestral!BB9</f>
        <v>2278</v>
      </c>
      <c r="H10" s="82">
        <f>Trimestral!BC9</f>
        <v>4545</v>
      </c>
      <c r="I10" s="81">
        <f>Trimestral!BD9</f>
        <v>3647</v>
      </c>
      <c r="J10" s="82">
        <f>Trimestral!BE9</f>
        <v>6247</v>
      </c>
      <c r="K10" s="83">
        <f>Trimestral!BF9</f>
        <v>26157</v>
      </c>
    </row>
    <row r="11" spans="1:11" ht="12.75">
      <c r="A11" s="85"/>
      <c r="B11" s="57"/>
      <c r="C11" s="86"/>
      <c r="D11" s="86"/>
      <c r="E11" s="57"/>
      <c r="F11" s="86"/>
      <c r="G11" s="57"/>
      <c r="H11" s="86"/>
      <c r="I11" s="57"/>
      <c r="J11" s="86"/>
      <c r="K11" s="73"/>
    </row>
    <row r="12" spans="1:11" s="84" customFormat="1" ht="12.75">
      <c r="A12" s="85" t="s">
        <v>21</v>
      </c>
      <c r="B12" s="81">
        <f aca="true" t="shared" si="0" ref="B12:K12">SUM(B14:B29)</f>
        <v>11039</v>
      </c>
      <c r="C12" s="82">
        <f t="shared" si="0"/>
        <v>20454</v>
      </c>
      <c r="D12" s="82">
        <f t="shared" si="0"/>
        <v>220</v>
      </c>
      <c r="E12" s="82">
        <f t="shared" si="0"/>
        <v>21621</v>
      </c>
      <c r="F12" s="82">
        <f t="shared" si="0"/>
        <v>4203</v>
      </c>
      <c r="G12" s="82">
        <f t="shared" si="0"/>
        <v>831</v>
      </c>
      <c r="H12" s="82">
        <f t="shared" si="0"/>
        <v>1347</v>
      </c>
      <c r="I12" s="82">
        <f t="shared" si="0"/>
        <v>842</v>
      </c>
      <c r="J12" s="82">
        <f t="shared" si="0"/>
        <v>3075</v>
      </c>
      <c r="K12" s="87">
        <f t="shared" si="0"/>
        <v>10092</v>
      </c>
    </row>
    <row r="13" spans="1:11" ht="12.75">
      <c r="A13" s="85"/>
      <c r="B13" s="57"/>
      <c r="C13" s="86"/>
      <c r="D13" s="86"/>
      <c r="E13" s="57"/>
      <c r="F13" s="86"/>
      <c r="G13" s="57"/>
      <c r="H13" s="86"/>
      <c r="I13" s="57"/>
      <c r="J13" s="86"/>
      <c r="K13" s="73"/>
    </row>
    <row r="14" spans="1:11" ht="12.75">
      <c r="A14" s="63" t="s">
        <v>188</v>
      </c>
      <c r="B14" s="57">
        <f>Trimestral!AW11</f>
        <v>4536</v>
      </c>
      <c r="C14" s="86">
        <f>Trimestral!AX11</f>
        <v>7138</v>
      </c>
      <c r="D14" s="86">
        <f>Trimestral!AY11</f>
        <v>151</v>
      </c>
      <c r="E14" s="57">
        <f>Trimestral!AZ11</f>
        <v>8186</v>
      </c>
      <c r="F14" s="86">
        <f>Trimestral!BA11</f>
        <v>2092</v>
      </c>
      <c r="G14" s="57">
        <f>Trimestral!BB11</f>
        <v>137</v>
      </c>
      <c r="H14" s="86">
        <f>Trimestral!BC11</f>
        <v>538</v>
      </c>
      <c r="I14" s="57">
        <f>Trimestral!BD11</f>
        <v>254</v>
      </c>
      <c r="J14" s="86">
        <f>Trimestral!BE11</f>
        <v>716</v>
      </c>
      <c r="K14" s="73">
        <f>Trimestral!BF11</f>
        <v>3639</v>
      </c>
    </row>
    <row r="15" spans="1:11" ht="12.75">
      <c r="A15" s="63" t="s">
        <v>189</v>
      </c>
      <c r="B15" s="57">
        <f>Trimestral!AW12</f>
        <v>1446</v>
      </c>
      <c r="C15" s="86">
        <f>Trimestral!AX12</f>
        <v>2076</v>
      </c>
      <c r="D15" s="86">
        <f>Trimestral!AY12</f>
        <v>1</v>
      </c>
      <c r="E15" s="57">
        <f>Trimestral!AZ12</f>
        <v>2426</v>
      </c>
      <c r="F15" s="86">
        <f>Trimestral!BA12</f>
        <v>309</v>
      </c>
      <c r="G15" s="57">
        <f>Trimestral!BB12</f>
        <v>192</v>
      </c>
      <c r="H15" s="86">
        <f>Trimestral!BC12</f>
        <v>201</v>
      </c>
      <c r="I15" s="57">
        <f>Trimestral!BD12</f>
        <v>66</v>
      </c>
      <c r="J15" s="86">
        <f>Trimestral!BE12</f>
        <v>677</v>
      </c>
      <c r="K15" s="73">
        <f>Trimestral!BF12</f>
        <v>1097</v>
      </c>
    </row>
    <row r="16" spans="1:11" ht="12.75">
      <c r="A16" s="63" t="s">
        <v>190</v>
      </c>
      <c r="B16" s="57">
        <f>Trimestral!AW13</f>
        <v>1091</v>
      </c>
      <c r="C16" s="86">
        <f>Trimestral!AX13</f>
        <v>3976</v>
      </c>
      <c r="D16" s="86">
        <f>Trimestral!AY13</f>
        <v>36</v>
      </c>
      <c r="E16" s="57">
        <f>Trimestral!AZ13</f>
        <v>3760</v>
      </c>
      <c r="F16" s="86">
        <f>Trimestral!BA13</f>
        <v>233</v>
      </c>
      <c r="G16" s="57">
        <f>Trimestral!BB13</f>
        <v>156</v>
      </c>
      <c r="H16" s="86">
        <f>Trimestral!BC13</f>
        <v>49</v>
      </c>
      <c r="I16" s="57">
        <f>Trimestral!BD13</f>
        <v>132</v>
      </c>
      <c r="J16" s="86">
        <f>Trimestral!BE13</f>
        <v>6</v>
      </c>
      <c r="K16" s="73">
        <f>Trimestral!BF13</f>
        <v>1343</v>
      </c>
    </row>
    <row r="17" spans="1:11" ht="12.75">
      <c r="A17" s="63" t="s">
        <v>191</v>
      </c>
      <c r="B17" s="57">
        <f>Trimestral!AW14</f>
        <v>412</v>
      </c>
      <c r="C17" s="86">
        <f>Trimestral!AX14</f>
        <v>762</v>
      </c>
      <c r="D17" s="86">
        <f>Trimestral!AY14</f>
        <v>2</v>
      </c>
      <c r="E17" s="57">
        <f>Trimestral!AZ14</f>
        <v>489</v>
      </c>
      <c r="F17" s="86">
        <f>Trimestral!BA14</f>
        <v>51</v>
      </c>
      <c r="G17" s="57">
        <f>Trimestral!BB14</f>
        <v>37</v>
      </c>
      <c r="H17" s="86">
        <f>Trimestral!BC14</f>
        <v>26</v>
      </c>
      <c r="I17" s="57">
        <f>Trimestral!BD14</f>
        <v>33</v>
      </c>
      <c r="J17" s="86">
        <f>Trimestral!BE14</f>
        <v>184</v>
      </c>
      <c r="K17" s="73">
        <f>Trimestral!BF14</f>
        <v>687</v>
      </c>
    </row>
    <row r="18" spans="1:11" ht="12.75">
      <c r="A18" s="63" t="s">
        <v>192</v>
      </c>
      <c r="B18" s="57">
        <f>Trimestral!AW15</f>
        <v>283</v>
      </c>
      <c r="C18" s="86">
        <f>Trimestral!AX15</f>
        <v>611</v>
      </c>
      <c r="D18" s="86">
        <f>Trimestral!AY15</f>
        <v>1</v>
      </c>
      <c r="E18" s="57">
        <f>Trimestral!AZ15</f>
        <v>557</v>
      </c>
      <c r="F18" s="86">
        <f>Trimestral!BA15</f>
        <v>137</v>
      </c>
      <c r="G18" s="57">
        <f>Trimestral!BB15</f>
        <v>30</v>
      </c>
      <c r="H18" s="86">
        <f>Trimestral!BC15</f>
        <v>25</v>
      </c>
      <c r="I18" s="57">
        <f>Trimestral!BD15</f>
        <v>18</v>
      </c>
      <c r="J18" s="86">
        <f>Trimestral!BE15</f>
        <v>61</v>
      </c>
      <c r="K18" s="73">
        <f>Trimestral!BF15</f>
        <v>338</v>
      </c>
    </row>
    <row r="19" spans="1:11" ht="12.75">
      <c r="A19" s="63" t="s">
        <v>193</v>
      </c>
      <c r="B19" s="57">
        <f>Trimestral!AW16</f>
        <v>533</v>
      </c>
      <c r="C19" s="86">
        <f>Trimestral!AX16</f>
        <v>874</v>
      </c>
      <c r="D19" s="86">
        <f>Trimestral!AY16</f>
        <v>0</v>
      </c>
      <c r="E19" s="57">
        <f>Trimestral!AZ16</f>
        <v>945</v>
      </c>
      <c r="F19" s="86">
        <f>Trimestral!BA16</f>
        <v>99</v>
      </c>
      <c r="G19" s="57">
        <f>Trimestral!BB16</f>
        <v>29</v>
      </c>
      <c r="H19" s="86">
        <f>Trimestral!BC16</f>
        <v>84</v>
      </c>
      <c r="I19" s="57">
        <f>Trimestral!BD16</f>
        <v>0</v>
      </c>
      <c r="J19" s="86">
        <f>Trimestral!BE16</f>
        <v>440</v>
      </c>
      <c r="K19" s="73">
        <f>Trimestral!BF16</f>
        <v>462</v>
      </c>
    </row>
    <row r="20" spans="1:11" ht="12.75">
      <c r="A20" s="63" t="s">
        <v>194</v>
      </c>
      <c r="B20" s="57">
        <f>Trimestral!AW17</f>
        <v>170</v>
      </c>
      <c r="C20" s="86">
        <f>Trimestral!AX17</f>
        <v>695</v>
      </c>
      <c r="D20" s="86">
        <f>Trimestral!AY17</f>
        <v>0</v>
      </c>
      <c r="E20" s="57">
        <f>Trimestral!AZ17</f>
        <v>774</v>
      </c>
      <c r="F20" s="86">
        <f>Trimestral!BA17</f>
        <v>37</v>
      </c>
      <c r="G20" s="57">
        <f>Trimestral!BB17</f>
        <v>29</v>
      </c>
      <c r="H20" s="86">
        <f>Trimestral!BC17</f>
        <v>20</v>
      </c>
      <c r="I20" s="57">
        <f>Trimestral!BD17</f>
        <v>56</v>
      </c>
      <c r="J20" s="86">
        <f>Trimestral!BE17</f>
        <v>1</v>
      </c>
      <c r="K20" s="73">
        <f>Trimestral!BF17</f>
        <v>91</v>
      </c>
    </row>
    <row r="21" spans="1:11" ht="12.75">
      <c r="A21" s="63" t="s">
        <v>195</v>
      </c>
      <c r="B21" s="57">
        <f>Trimestral!AW18</f>
        <v>18</v>
      </c>
      <c r="C21" s="86">
        <f>Trimestral!AX18</f>
        <v>181</v>
      </c>
      <c r="D21" s="86">
        <f>Trimestral!AY18</f>
        <v>0</v>
      </c>
      <c r="E21" s="57">
        <f>Trimestral!AZ18</f>
        <v>172</v>
      </c>
      <c r="F21" s="86">
        <f>Trimestral!BA18</f>
        <v>71</v>
      </c>
      <c r="G21" s="57">
        <f>Trimestral!BB18</f>
        <v>7</v>
      </c>
      <c r="H21" s="86">
        <f>Trimestral!BC18</f>
        <v>21</v>
      </c>
      <c r="I21" s="57">
        <f>Trimestral!BD18</f>
        <v>76</v>
      </c>
      <c r="J21" s="86">
        <f>Trimestral!BE18</f>
        <v>0</v>
      </c>
      <c r="K21" s="73">
        <f>Trimestral!BF18</f>
        <v>27</v>
      </c>
    </row>
    <row r="22" spans="1:11" ht="12.75">
      <c r="A22" s="63" t="s">
        <v>196</v>
      </c>
      <c r="B22" s="57">
        <f>Trimestral!AW19</f>
        <v>1069</v>
      </c>
      <c r="C22" s="86">
        <f>Trimestral!AX19</f>
        <v>1339</v>
      </c>
      <c r="D22" s="86">
        <f>Trimestral!AY19</f>
        <v>0</v>
      </c>
      <c r="E22" s="57">
        <f>Trimestral!AZ19</f>
        <v>1278</v>
      </c>
      <c r="F22" s="86">
        <f>Trimestral!BA19</f>
        <v>62</v>
      </c>
      <c r="G22" s="57">
        <f>Trimestral!BB19</f>
        <v>56</v>
      </c>
      <c r="H22" s="86">
        <f>Trimestral!BC19</f>
        <v>9</v>
      </c>
      <c r="I22" s="57">
        <f>Trimestral!BD19</f>
        <v>51</v>
      </c>
      <c r="J22" s="86">
        <f>Trimestral!BE19</f>
        <v>672</v>
      </c>
      <c r="K22" s="73">
        <f>Trimestral!BF19</f>
        <v>1130</v>
      </c>
    </row>
    <row r="23" spans="1:11" ht="12.75">
      <c r="A23" s="63" t="s">
        <v>197</v>
      </c>
      <c r="B23" s="57">
        <f>Trimestral!AW20</f>
        <v>484</v>
      </c>
      <c r="C23" s="86">
        <f>Trimestral!AX20</f>
        <v>597</v>
      </c>
      <c r="D23" s="86">
        <f>Trimestral!AY20</f>
        <v>23</v>
      </c>
      <c r="E23" s="57">
        <f>Trimestral!AZ20</f>
        <v>808</v>
      </c>
      <c r="F23" s="86">
        <f>Trimestral!BA20</f>
        <v>248</v>
      </c>
      <c r="G23" s="57">
        <f>Trimestral!BB20</f>
        <v>16</v>
      </c>
      <c r="H23" s="86">
        <f>Trimestral!BC20</f>
        <v>125</v>
      </c>
      <c r="I23" s="57">
        <f>Trimestral!BD20</f>
        <v>0</v>
      </c>
      <c r="J23" s="86">
        <f>Trimestral!BE20</f>
        <v>94</v>
      </c>
      <c r="K23" s="73">
        <f>Trimestral!BF20</f>
        <v>296</v>
      </c>
    </row>
    <row r="24" spans="1:11" ht="12.75">
      <c r="A24" s="63" t="s">
        <v>198</v>
      </c>
      <c r="B24" s="57">
        <f>Trimestral!AW21</f>
        <v>190</v>
      </c>
      <c r="C24" s="86">
        <f>Trimestral!AX21</f>
        <v>441</v>
      </c>
      <c r="D24" s="86">
        <f>Trimestral!AY21</f>
        <v>1</v>
      </c>
      <c r="E24" s="57">
        <f>Trimestral!AZ21</f>
        <v>490</v>
      </c>
      <c r="F24" s="86">
        <f>Trimestral!BA21</f>
        <v>84</v>
      </c>
      <c r="G24" s="57">
        <f>Trimestral!BB21</f>
        <v>15</v>
      </c>
      <c r="H24" s="86">
        <f>Trimestral!BC21</f>
        <v>14</v>
      </c>
      <c r="I24" s="57">
        <f>Trimestral!BD21</f>
        <v>0</v>
      </c>
      <c r="J24" s="86">
        <f>Trimestral!BE21</f>
        <v>11</v>
      </c>
      <c r="K24" s="73">
        <f>Trimestral!BF21</f>
        <v>142</v>
      </c>
    </row>
    <row r="25" spans="1:11" ht="12.75">
      <c r="A25" s="63" t="s">
        <v>199</v>
      </c>
      <c r="B25" s="57">
        <f>Trimestral!AW22</f>
        <v>35</v>
      </c>
      <c r="C25" s="86">
        <f>Trimestral!AX22</f>
        <v>190</v>
      </c>
      <c r="D25" s="86">
        <f>Trimestral!AY22</f>
        <v>0</v>
      </c>
      <c r="E25" s="57">
        <f>Trimestral!AZ22</f>
        <v>191</v>
      </c>
      <c r="F25" s="86">
        <f>Trimestral!BA22</f>
        <v>93</v>
      </c>
      <c r="G25" s="57">
        <f>Trimestral!BB22</f>
        <v>30</v>
      </c>
      <c r="H25" s="86">
        <f>Trimestral!BC22</f>
        <v>12</v>
      </c>
      <c r="I25" s="57">
        <f>Trimestral!BD22</f>
        <v>25</v>
      </c>
      <c r="J25" s="86">
        <f>Trimestral!BE22</f>
        <v>18</v>
      </c>
      <c r="K25" s="73">
        <f>Trimestral!BF22</f>
        <v>34</v>
      </c>
    </row>
    <row r="26" spans="1:11" ht="12.75">
      <c r="A26" s="63" t="s">
        <v>448</v>
      </c>
      <c r="B26" s="57">
        <f>Trimestral!AW23</f>
        <v>247</v>
      </c>
      <c r="C26" s="86">
        <f>Trimestral!AX23</f>
        <v>484</v>
      </c>
      <c r="D26" s="86">
        <f>Trimestral!AY23</f>
        <v>2</v>
      </c>
      <c r="E26" s="57">
        <f>Trimestral!AZ23</f>
        <v>427</v>
      </c>
      <c r="F26" s="86">
        <f>Trimestral!BA23</f>
        <v>156</v>
      </c>
      <c r="G26" s="57">
        <f>Trimestral!BB23</f>
        <v>33</v>
      </c>
      <c r="H26" s="86">
        <f>Trimestral!BC23</f>
        <v>78</v>
      </c>
      <c r="I26" s="57">
        <f>Trimestral!BD23</f>
        <v>0</v>
      </c>
      <c r="J26" s="86">
        <f>Trimestral!BE23</f>
        <v>4</v>
      </c>
      <c r="K26" s="73">
        <f>Trimestral!BF23</f>
        <v>306</v>
      </c>
    </row>
    <row r="27" spans="1:11" ht="12.75">
      <c r="A27" s="63" t="s">
        <v>200</v>
      </c>
      <c r="B27" s="57">
        <f>Trimestral!AW24</f>
        <v>54</v>
      </c>
      <c r="C27" s="86">
        <f>Trimestral!AX24</f>
        <v>139</v>
      </c>
      <c r="D27" s="86">
        <f>Trimestral!AY24</f>
        <v>3</v>
      </c>
      <c r="E27" s="57">
        <f>Trimestral!AZ24</f>
        <v>161</v>
      </c>
      <c r="F27" s="86">
        <f>Trimestral!BA24</f>
        <v>92</v>
      </c>
      <c r="G27" s="57">
        <f>Trimestral!BB24</f>
        <v>9</v>
      </c>
      <c r="H27" s="86">
        <f>Trimestral!BC24</f>
        <v>52</v>
      </c>
      <c r="I27" s="57">
        <f>Trimestral!BD24</f>
        <v>23</v>
      </c>
      <c r="J27" s="86">
        <f>Trimestral!BE24</f>
        <v>16</v>
      </c>
      <c r="K27" s="73">
        <f>Trimestral!BF24</f>
        <v>35</v>
      </c>
    </row>
    <row r="28" spans="1:11" ht="12.75">
      <c r="A28" s="63" t="s">
        <v>201</v>
      </c>
      <c r="B28" s="57">
        <f>Trimestral!AW25</f>
        <v>405</v>
      </c>
      <c r="C28" s="86">
        <f>Trimestral!AX25</f>
        <v>684</v>
      </c>
      <c r="D28" s="86">
        <f>Trimestral!AY25</f>
        <v>0</v>
      </c>
      <c r="E28" s="57">
        <f>Trimestral!AZ25</f>
        <v>687</v>
      </c>
      <c r="F28" s="86">
        <f>Trimestral!BA25</f>
        <v>335</v>
      </c>
      <c r="G28" s="57">
        <f>Trimestral!BB25</f>
        <v>40</v>
      </c>
      <c r="H28" s="86">
        <f>Trimestral!BC25</f>
        <v>58</v>
      </c>
      <c r="I28" s="57">
        <f>Trimestral!BD25</f>
        <v>77</v>
      </c>
      <c r="J28" s="86">
        <f>Trimestral!BE25</f>
        <v>157</v>
      </c>
      <c r="K28" s="73">
        <f>Trimestral!BF25</f>
        <v>402</v>
      </c>
    </row>
    <row r="29" spans="1:11" ht="12.75">
      <c r="A29" s="63" t="s">
        <v>202</v>
      </c>
      <c r="B29" s="57">
        <f>Trimestral!AW26</f>
        <v>66</v>
      </c>
      <c r="C29" s="86">
        <f>Trimestral!AX26</f>
        <v>267</v>
      </c>
      <c r="D29" s="86">
        <f>Trimestral!AY26</f>
        <v>0</v>
      </c>
      <c r="E29" s="57">
        <f>Trimestral!AZ26</f>
        <v>270</v>
      </c>
      <c r="F29" s="86">
        <f>Trimestral!BA26</f>
        <v>104</v>
      </c>
      <c r="G29" s="57">
        <f>Trimestral!BB26</f>
        <v>15</v>
      </c>
      <c r="H29" s="86">
        <f>Trimestral!BC26</f>
        <v>35</v>
      </c>
      <c r="I29" s="57">
        <f>Trimestral!BD26</f>
        <v>31</v>
      </c>
      <c r="J29" s="86">
        <f>Trimestral!BE26</f>
        <v>18</v>
      </c>
      <c r="K29" s="73">
        <f>Trimestral!BF26</f>
        <v>63</v>
      </c>
    </row>
    <row r="30" spans="1:11" ht="12.75">
      <c r="A30" s="63"/>
      <c r="B30" s="57"/>
      <c r="C30" s="86"/>
      <c r="D30" s="86"/>
      <c r="E30" s="57"/>
      <c r="F30" s="86"/>
      <c r="G30" s="57"/>
      <c r="H30" s="86"/>
      <c r="I30" s="57"/>
      <c r="J30" s="86"/>
      <c r="K30" s="73"/>
    </row>
    <row r="31" spans="1:11" s="84" customFormat="1" ht="12.75">
      <c r="A31" s="85" t="s">
        <v>54</v>
      </c>
      <c r="B31" s="81">
        <f aca="true" t="shared" si="1" ref="B31:K31">SUM(B33:B48)</f>
        <v>3906</v>
      </c>
      <c r="C31" s="82">
        <f t="shared" si="1"/>
        <v>5628</v>
      </c>
      <c r="D31" s="82">
        <f t="shared" si="1"/>
        <v>56</v>
      </c>
      <c r="E31" s="82">
        <f t="shared" si="1"/>
        <v>6362</v>
      </c>
      <c r="F31" s="82">
        <f t="shared" si="1"/>
        <v>1486</v>
      </c>
      <c r="G31" s="82">
        <f t="shared" si="1"/>
        <v>328</v>
      </c>
      <c r="H31" s="82">
        <f t="shared" si="1"/>
        <v>844</v>
      </c>
      <c r="I31" s="82">
        <f t="shared" si="1"/>
        <v>870</v>
      </c>
      <c r="J31" s="82">
        <f t="shared" si="1"/>
        <v>579</v>
      </c>
      <c r="K31" s="87">
        <f t="shared" si="1"/>
        <v>3228</v>
      </c>
    </row>
    <row r="32" spans="1:11" ht="12.75">
      <c r="A32" s="85"/>
      <c r="B32" s="57"/>
      <c r="C32" s="86"/>
      <c r="D32" s="86"/>
      <c r="E32" s="57"/>
      <c r="F32" s="86"/>
      <c r="G32" s="57"/>
      <c r="H32" s="86"/>
      <c r="I32" s="57"/>
      <c r="J32" s="86"/>
      <c r="K32" s="73"/>
    </row>
    <row r="33" spans="1:11" ht="12.75">
      <c r="A33" s="63" t="s">
        <v>203</v>
      </c>
      <c r="B33" s="57">
        <f>Trimestral!AW28</f>
        <v>1527</v>
      </c>
      <c r="C33" s="86">
        <f>Trimestral!AX28</f>
        <v>1553</v>
      </c>
      <c r="D33" s="86">
        <f>Trimestral!AY28</f>
        <v>2</v>
      </c>
      <c r="E33" s="57">
        <f>Trimestral!AZ28</f>
        <v>1667</v>
      </c>
      <c r="F33" s="86">
        <f>Trimestral!BA28</f>
        <v>294</v>
      </c>
      <c r="G33" s="57">
        <f>Trimestral!BB28</f>
        <v>54</v>
      </c>
      <c r="H33" s="86">
        <f>Trimestral!BC28</f>
        <v>60</v>
      </c>
      <c r="I33" s="57">
        <f>Trimestral!BD28</f>
        <v>132</v>
      </c>
      <c r="J33" s="86">
        <f>Trimestral!BE28</f>
        <v>29</v>
      </c>
      <c r="K33" s="73">
        <f>Trimestral!BF28</f>
        <v>1415</v>
      </c>
    </row>
    <row r="34" spans="1:11" ht="12.75">
      <c r="A34" s="63" t="s">
        <v>204</v>
      </c>
      <c r="B34" s="57">
        <f>Trimestral!AW29</f>
        <v>916</v>
      </c>
      <c r="C34" s="86">
        <f>Trimestral!AX29</f>
        <v>633</v>
      </c>
      <c r="D34" s="86">
        <f>Trimestral!AY29</f>
        <v>38</v>
      </c>
      <c r="E34" s="57">
        <f>Trimestral!AZ29</f>
        <v>1284</v>
      </c>
      <c r="F34" s="86">
        <f>Trimestral!BA29</f>
        <v>296</v>
      </c>
      <c r="G34" s="57">
        <f>Trimestral!BB29</f>
        <v>44</v>
      </c>
      <c r="H34" s="86">
        <f>Trimestral!BC29</f>
        <v>208</v>
      </c>
      <c r="I34" s="57">
        <f>Trimestral!BD29</f>
        <v>166</v>
      </c>
      <c r="J34" s="86">
        <f>Trimestral!BE29</f>
        <v>128</v>
      </c>
      <c r="K34" s="73">
        <f>Trimestral!BF29</f>
        <v>303</v>
      </c>
    </row>
    <row r="35" spans="1:11" ht="12.75">
      <c r="A35" s="63" t="s">
        <v>205</v>
      </c>
      <c r="B35" s="57">
        <f>Trimestral!AW30</f>
        <v>181</v>
      </c>
      <c r="C35" s="86">
        <f>Trimestral!AX30</f>
        <v>411</v>
      </c>
      <c r="D35" s="86">
        <f>Trimestral!AY30</f>
        <v>3</v>
      </c>
      <c r="E35" s="57">
        <f>Trimestral!AZ30</f>
        <v>416</v>
      </c>
      <c r="F35" s="86">
        <f>Trimestral!BA30</f>
        <v>106</v>
      </c>
      <c r="G35" s="57">
        <f>Trimestral!BB30</f>
        <v>18</v>
      </c>
      <c r="H35" s="86">
        <f>Trimestral!BC30</f>
        <v>55</v>
      </c>
      <c r="I35" s="57">
        <f>Trimestral!BD30</f>
        <v>84</v>
      </c>
      <c r="J35" s="86">
        <f>Trimestral!BE30</f>
        <v>64</v>
      </c>
      <c r="K35" s="73">
        <f>Trimestral!BF30</f>
        <v>179</v>
      </c>
    </row>
    <row r="36" spans="1:11" ht="12.75">
      <c r="A36" s="63" t="s">
        <v>206</v>
      </c>
      <c r="B36" s="57">
        <f>Trimestral!AW31</f>
        <v>18</v>
      </c>
      <c r="C36" s="86">
        <f>Trimestral!AX31</f>
        <v>58</v>
      </c>
      <c r="D36" s="86">
        <f>Trimestral!AY31</f>
        <v>0</v>
      </c>
      <c r="E36" s="57">
        <f>Trimestral!AZ31</f>
        <v>56</v>
      </c>
      <c r="F36" s="86">
        <f>Trimestral!BA31</f>
        <v>19</v>
      </c>
      <c r="G36" s="57">
        <f>Trimestral!BB31</f>
        <v>6</v>
      </c>
      <c r="H36" s="86">
        <f>Trimestral!BC31</f>
        <v>15</v>
      </c>
      <c r="I36" s="57">
        <f>Trimestral!BD31</f>
        <v>10</v>
      </c>
      <c r="J36" s="86">
        <f>Trimestral!BE31</f>
        <v>0</v>
      </c>
      <c r="K36" s="73">
        <f>Trimestral!BF31</f>
        <v>20</v>
      </c>
    </row>
    <row r="37" spans="1:11" ht="12.75">
      <c r="A37" s="63" t="s">
        <v>207</v>
      </c>
      <c r="B37" s="57">
        <f>Trimestral!AW32</f>
        <v>32</v>
      </c>
      <c r="C37" s="86">
        <f>Trimestral!AX32</f>
        <v>131</v>
      </c>
      <c r="D37" s="86">
        <f>Trimestral!AY32</f>
        <v>0</v>
      </c>
      <c r="E37" s="57">
        <f>Trimestral!AZ32</f>
        <v>127</v>
      </c>
      <c r="F37" s="86">
        <f>Trimestral!BA32</f>
        <v>69</v>
      </c>
      <c r="G37" s="57">
        <f>Trimestral!BB32</f>
        <v>10</v>
      </c>
      <c r="H37" s="86">
        <f>Trimestral!BC32</f>
        <v>25</v>
      </c>
      <c r="I37" s="57">
        <f>Trimestral!BD32</f>
        <v>6</v>
      </c>
      <c r="J37" s="86">
        <f>Trimestral!BE32</f>
        <v>0</v>
      </c>
      <c r="K37" s="73">
        <f>Trimestral!BF32</f>
        <v>36</v>
      </c>
    </row>
    <row r="38" spans="1:11" ht="12.75">
      <c r="A38" s="63" t="s">
        <v>208</v>
      </c>
      <c r="B38" s="57">
        <f>Trimestral!AW33</f>
        <v>46</v>
      </c>
      <c r="C38" s="86">
        <f>Trimestral!AX33</f>
        <v>105</v>
      </c>
      <c r="D38" s="86">
        <f>Trimestral!AY33</f>
        <v>0</v>
      </c>
      <c r="E38" s="57">
        <f>Trimestral!AZ33</f>
        <v>85</v>
      </c>
      <c r="F38" s="86">
        <f>Trimestral!BA33</f>
        <v>11</v>
      </c>
      <c r="G38" s="57">
        <f>Trimestral!BB33</f>
        <v>7</v>
      </c>
      <c r="H38" s="86">
        <f>Trimestral!BC33</f>
        <v>10</v>
      </c>
      <c r="I38" s="57">
        <f>Trimestral!BD33</f>
        <v>33</v>
      </c>
      <c r="J38" s="86">
        <f>Trimestral!BE33</f>
        <v>13</v>
      </c>
      <c r="K38" s="73">
        <f>Trimestral!BF33</f>
        <v>66</v>
      </c>
    </row>
    <row r="39" spans="1:11" ht="12.75">
      <c r="A39" s="63" t="s">
        <v>209</v>
      </c>
      <c r="B39" s="57">
        <f>Trimestral!AW34</f>
        <v>263</v>
      </c>
      <c r="C39" s="86">
        <f>Trimestral!AX34</f>
        <v>518</v>
      </c>
      <c r="D39" s="86">
        <f>Trimestral!AY34</f>
        <v>5</v>
      </c>
      <c r="E39" s="57">
        <f>Trimestral!AZ34</f>
        <v>445</v>
      </c>
      <c r="F39" s="86">
        <f>Trimestral!BA34</f>
        <v>91</v>
      </c>
      <c r="G39" s="57">
        <f>Trimestral!BB34</f>
        <v>22</v>
      </c>
      <c r="H39" s="86">
        <f>Trimestral!BC34</f>
        <v>81</v>
      </c>
      <c r="I39" s="57">
        <f>Trimestral!BD34</f>
        <v>74</v>
      </c>
      <c r="J39" s="86">
        <f>Trimestral!BE34</f>
        <v>84</v>
      </c>
      <c r="K39" s="73">
        <f>Trimestral!BF34</f>
        <v>341</v>
      </c>
    </row>
    <row r="40" spans="1:11" ht="12.75">
      <c r="A40" s="63" t="s">
        <v>210</v>
      </c>
      <c r="B40" s="57">
        <f>Trimestral!AW35</f>
        <v>148</v>
      </c>
      <c r="C40" s="86">
        <f>Trimestral!AX35</f>
        <v>411</v>
      </c>
      <c r="D40" s="86">
        <f>Trimestral!AY35</f>
        <v>0</v>
      </c>
      <c r="E40" s="57">
        <f>Trimestral!AZ35</f>
        <v>316</v>
      </c>
      <c r="F40" s="86">
        <f>Trimestral!BA35</f>
        <v>100</v>
      </c>
      <c r="G40" s="57">
        <f>Trimestral!BB35</f>
        <v>11</v>
      </c>
      <c r="H40" s="86">
        <f>Trimestral!BC35</f>
        <v>36</v>
      </c>
      <c r="I40" s="57">
        <f>Trimestral!BD35</f>
        <v>53</v>
      </c>
      <c r="J40" s="86">
        <f>Trimestral!BE35</f>
        <v>16</v>
      </c>
      <c r="K40" s="73">
        <f>Trimestral!BF35</f>
        <v>243</v>
      </c>
    </row>
    <row r="41" spans="1:11" ht="12.75">
      <c r="A41" s="63" t="s">
        <v>211</v>
      </c>
      <c r="B41" s="57">
        <f>Trimestral!AW36</f>
        <v>223</v>
      </c>
      <c r="C41" s="86">
        <f>Trimestral!AX36</f>
        <v>349</v>
      </c>
      <c r="D41" s="86">
        <f>Trimestral!AY36</f>
        <v>0</v>
      </c>
      <c r="E41" s="57">
        <f>Trimestral!AZ36</f>
        <v>381</v>
      </c>
      <c r="F41" s="86">
        <f>Trimestral!BA36</f>
        <v>97</v>
      </c>
      <c r="G41" s="57">
        <f>Trimestral!BB36</f>
        <v>22</v>
      </c>
      <c r="H41" s="86">
        <f>Trimestral!BC36</f>
        <v>14</v>
      </c>
      <c r="I41" s="57">
        <f>Trimestral!BD36</f>
        <v>12</v>
      </c>
      <c r="J41" s="86">
        <f>Trimestral!BE36</f>
        <v>74</v>
      </c>
      <c r="K41" s="73">
        <f>Trimestral!BF36</f>
        <v>191</v>
      </c>
    </row>
    <row r="42" spans="1:11" ht="12.75">
      <c r="A42" s="63" t="s">
        <v>212</v>
      </c>
      <c r="B42" s="57">
        <f>Trimestral!AW37</f>
        <v>38</v>
      </c>
      <c r="C42" s="86">
        <f>Trimestral!AX37</f>
        <v>202</v>
      </c>
      <c r="D42" s="86">
        <f>Trimestral!AY37</f>
        <v>0</v>
      </c>
      <c r="E42" s="57">
        <f>Trimestral!AZ37</f>
        <v>173</v>
      </c>
      <c r="F42" s="86">
        <f>Trimestral!BA37</f>
        <v>42</v>
      </c>
      <c r="G42" s="57">
        <f>Trimestral!BB37</f>
        <v>10</v>
      </c>
      <c r="H42" s="86">
        <f>Trimestral!BC37</f>
        <v>32</v>
      </c>
      <c r="I42" s="57">
        <f>Trimestral!BD37</f>
        <v>58</v>
      </c>
      <c r="J42" s="86">
        <f>Trimestral!BE37</f>
        <v>0</v>
      </c>
      <c r="K42" s="73">
        <f>Trimestral!BF37</f>
        <v>67</v>
      </c>
    </row>
    <row r="43" spans="1:11" ht="12.75">
      <c r="A43" s="63" t="s">
        <v>213</v>
      </c>
      <c r="B43" s="57">
        <f>Trimestral!AW38</f>
        <v>15</v>
      </c>
      <c r="C43" s="86">
        <f>Trimestral!AX38</f>
        <v>83</v>
      </c>
      <c r="D43" s="86">
        <f>Trimestral!AY38</f>
        <v>0</v>
      </c>
      <c r="E43" s="57">
        <f>Trimestral!AZ38</f>
        <v>79</v>
      </c>
      <c r="F43" s="86">
        <f>Trimestral!BA38</f>
        <v>32</v>
      </c>
      <c r="G43" s="57">
        <f>Trimestral!BB38</f>
        <v>3</v>
      </c>
      <c r="H43" s="86">
        <f>Trimestral!BC38</f>
        <v>25</v>
      </c>
      <c r="I43" s="57">
        <f>Trimestral!BD38</f>
        <v>20</v>
      </c>
      <c r="J43" s="86">
        <f>Trimestral!BE38</f>
        <v>2</v>
      </c>
      <c r="K43" s="73">
        <f>Trimestral!BF38</f>
        <v>19</v>
      </c>
    </row>
    <row r="44" spans="1:11" ht="12.75">
      <c r="A44" s="63" t="s">
        <v>214</v>
      </c>
      <c r="B44" s="57">
        <f>Trimestral!AW39</f>
        <v>86</v>
      </c>
      <c r="C44" s="86">
        <f>Trimestral!AX39</f>
        <v>275</v>
      </c>
      <c r="D44" s="86">
        <f>Trimestral!AY39</f>
        <v>4</v>
      </c>
      <c r="E44" s="57">
        <f>Trimestral!AZ39</f>
        <v>300</v>
      </c>
      <c r="F44" s="86">
        <f>Trimestral!BA39</f>
        <v>103</v>
      </c>
      <c r="G44" s="57">
        <f>Trimestral!BB39</f>
        <v>27</v>
      </c>
      <c r="H44" s="86">
        <f>Trimestral!BC39</f>
        <v>96</v>
      </c>
      <c r="I44" s="57">
        <f>Trimestral!BD39</f>
        <v>68</v>
      </c>
      <c r="J44" s="86">
        <f>Trimestral!BE39</f>
        <v>18</v>
      </c>
      <c r="K44" s="73">
        <f>Trimestral!BF39</f>
        <v>65</v>
      </c>
    </row>
    <row r="45" spans="1:11" ht="12.75">
      <c r="A45" s="63" t="s">
        <v>215</v>
      </c>
      <c r="B45" s="57">
        <f>Trimestral!AW40</f>
        <v>163</v>
      </c>
      <c r="C45" s="86">
        <f>Trimestral!AX40</f>
        <v>242</v>
      </c>
      <c r="D45" s="86">
        <f>Trimestral!AY40</f>
        <v>0</v>
      </c>
      <c r="E45" s="57">
        <f>Trimestral!AZ40</f>
        <v>335</v>
      </c>
      <c r="F45" s="86">
        <f>Trimestral!BA40</f>
        <v>42</v>
      </c>
      <c r="G45" s="57">
        <f>Trimestral!BB40</f>
        <v>17</v>
      </c>
      <c r="H45" s="86">
        <f>Trimestral!BC40</f>
        <v>40</v>
      </c>
      <c r="I45" s="57">
        <f>Trimestral!BD40</f>
        <v>49</v>
      </c>
      <c r="J45" s="86">
        <f>Trimestral!BE40</f>
        <v>67</v>
      </c>
      <c r="K45" s="73">
        <f>Trimestral!BF40</f>
        <v>70</v>
      </c>
    </row>
    <row r="46" spans="1:11" ht="12.75">
      <c r="A46" s="63" t="s">
        <v>216</v>
      </c>
      <c r="B46" s="57">
        <f>Trimestral!AW41</f>
        <v>118</v>
      </c>
      <c r="C46" s="86">
        <f>Trimestral!AX41</f>
        <v>212</v>
      </c>
      <c r="D46" s="86">
        <f>Trimestral!AY41</f>
        <v>1</v>
      </c>
      <c r="E46" s="57">
        <f>Trimestral!AZ41</f>
        <v>243</v>
      </c>
      <c r="F46" s="86">
        <f>Trimestral!BA41</f>
        <v>77</v>
      </c>
      <c r="G46" s="57">
        <f>Trimestral!BB41</f>
        <v>9</v>
      </c>
      <c r="H46" s="86">
        <f>Trimestral!BC41</f>
        <v>77</v>
      </c>
      <c r="I46" s="57">
        <f>Trimestral!BD41</f>
        <v>36</v>
      </c>
      <c r="J46" s="86">
        <f>Trimestral!BE41</f>
        <v>70</v>
      </c>
      <c r="K46" s="73">
        <f>Trimestral!BF41</f>
        <v>88</v>
      </c>
    </row>
    <row r="47" spans="1:11" ht="12.75">
      <c r="A47" s="63" t="s">
        <v>217</v>
      </c>
      <c r="B47" s="57">
        <f>Trimestral!AW42</f>
        <v>32</v>
      </c>
      <c r="C47" s="86">
        <f>Trimestral!AX42</f>
        <v>191</v>
      </c>
      <c r="D47" s="86">
        <f>Trimestral!AY42</f>
        <v>2</v>
      </c>
      <c r="E47" s="57">
        <f>Trimestral!AZ42</f>
        <v>209</v>
      </c>
      <c r="F47" s="86">
        <f>Trimestral!BA42</f>
        <v>60</v>
      </c>
      <c r="G47" s="57">
        <f>Trimestral!BB42</f>
        <v>24</v>
      </c>
      <c r="H47" s="86">
        <f>Trimestral!BC42</f>
        <v>40</v>
      </c>
      <c r="I47" s="57">
        <f>Trimestral!BD42</f>
        <v>49</v>
      </c>
      <c r="J47" s="86">
        <f>Trimestral!BE42</f>
        <v>0</v>
      </c>
      <c r="K47" s="73">
        <f>Trimestral!BF42</f>
        <v>16</v>
      </c>
    </row>
    <row r="48" spans="1:11" ht="12.75">
      <c r="A48" s="63" t="s">
        <v>218</v>
      </c>
      <c r="B48" s="57">
        <f>Trimestral!AW43</f>
        <v>100</v>
      </c>
      <c r="C48" s="86">
        <f>Trimestral!AX43</f>
        <v>254</v>
      </c>
      <c r="D48" s="86">
        <f>Trimestral!AY43</f>
        <v>1</v>
      </c>
      <c r="E48" s="57">
        <f>Trimestral!AZ43</f>
        <v>246</v>
      </c>
      <c r="F48" s="86">
        <f>Trimestral!BA43</f>
        <v>47</v>
      </c>
      <c r="G48" s="57">
        <f>Trimestral!BB43</f>
        <v>44</v>
      </c>
      <c r="H48" s="86">
        <f>Trimestral!BC43</f>
        <v>30</v>
      </c>
      <c r="I48" s="57">
        <f>Trimestral!BD43</f>
        <v>20</v>
      </c>
      <c r="J48" s="86">
        <f>Trimestral!BE43</f>
        <v>14</v>
      </c>
      <c r="K48" s="73">
        <f>Trimestral!BF43</f>
        <v>109</v>
      </c>
    </row>
    <row r="49" spans="1:11" ht="12.75">
      <c r="A49" s="63"/>
      <c r="B49" s="57"/>
      <c r="C49" s="86"/>
      <c r="D49" s="86"/>
      <c r="E49" s="57"/>
      <c r="F49" s="86"/>
      <c r="G49" s="57"/>
      <c r="H49" s="86"/>
      <c r="I49" s="57"/>
      <c r="J49" s="86"/>
      <c r="K49" s="73"/>
    </row>
    <row r="50" spans="1:11" s="84" customFormat="1" ht="12.75">
      <c r="A50" s="85" t="s">
        <v>87</v>
      </c>
      <c r="B50" s="81">
        <f aca="true" t="shared" si="2" ref="B50:K50">SUM(B52:B58)</f>
        <v>1923</v>
      </c>
      <c r="C50" s="82">
        <f t="shared" si="2"/>
        <v>4814</v>
      </c>
      <c r="D50" s="82">
        <f t="shared" si="2"/>
        <v>7</v>
      </c>
      <c r="E50" s="82">
        <f t="shared" si="2"/>
        <v>4711</v>
      </c>
      <c r="F50" s="82">
        <f t="shared" si="2"/>
        <v>1193</v>
      </c>
      <c r="G50" s="82">
        <f t="shared" si="2"/>
        <v>221</v>
      </c>
      <c r="H50" s="82">
        <f t="shared" si="2"/>
        <v>301</v>
      </c>
      <c r="I50" s="82">
        <f t="shared" si="2"/>
        <v>425</v>
      </c>
      <c r="J50" s="82">
        <f t="shared" si="2"/>
        <v>404</v>
      </c>
      <c r="K50" s="87">
        <f t="shared" si="2"/>
        <v>2033</v>
      </c>
    </row>
    <row r="51" spans="1:11" ht="12.75">
      <c r="A51" s="85"/>
      <c r="B51" s="57"/>
      <c r="C51" s="86"/>
      <c r="D51" s="86"/>
      <c r="E51" s="57"/>
      <c r="F51" s="86"/>
      <c r="G51" s="57"/>
      <c r="H51" s="86"/>
      <c r="I51" s="57"/>
      <c r="J51" s="86"/>
      <c r="K51" s="73"/>
    </row>
    <row r="52" spans="1:11" ht="12.75">
      <c r="A52" s="63" t="s">
        <v>219</v>
      </c>
      <c r="B52" s="57">
        <f>Trimestral!AW45</f>
        <v>506</v>
      </c>
      <c r="C52" s="86">
        <f>Trimestral!AX45</f>
        <v>1365</v>
      </c>
      <c r="D52" s="86">
        <f>Trimestral!AY45</f>
        <v>3</v>
      </c>
      <c r="E52" s="57">
        <f>Trimestral!AZ45</f>
        <v>1330</v>
      </c>
      <c r="F52" s="86">
        <f>Trimestral!BA45</f>
        <v>318</v>
      </c>
      <c r="G52" s="57">
        <f>Trimestral!BB45</f>
        <v>70</v>
      </c>
      <c r="H52" s="86">
        <f>Trimestral!BC45</f>
        <v>44</v>
      </c>
      <c r="I52" s="57">
        <f>Trimestral!BD45</f>
        <v>167</v>
      </c>
      <c r="J52" s="86">
        <f>Trimestral!BE45</f>
        <v>79</v>
      </c>
      <c r="K52" s="73">
        <f>Trimestral!BF45</f>
        <v>544</v>
      </c>
    </row>
    <row r="53" spans="1:11" ht="12.75">
      <c r="A53" s="63" t="s">
        <v>220</v>
      </c>
      <c r="B53" s="57">
        <f>Trimestral!AW46</f>
        <v>351</v>
      </c>
      <c r="C53" s="86">
        <f>Trimestral!AX46</f>
        <v>1304</v>
      </c>
      <c r="D53" s="86">
        <f>Trimestral!AY46</f>
        <v>3</v>
      </c>
      <c r="E53" s="57">
        <f>Trimestral!AZ46</f>
        <v>1252</v>
      </c>
      <c r="F53" s="86">
        <f>Trimestral!BA46</f>
        <v>406</v>
      </c>
      <c r="G53" s="57">
        <f>Trimestral!BB46</f>
        <v>69</v>
      </c>
      <c r="H53" s="86">
        <f>Trimestral!BC46</f>
        <v>16</v>
      </c>
      <c r="I53" s="57">
        <f>Trimestral!BD46</f>
        <v>53</v>
      </c>
      <c r="J53" s="86">
        <f>Trimestral!BE46</f>
        <v>106</v>
      </c>
      <c r="K53" s="73">
        <f>Trimestral!BF46</f>
        <v>406</v>
      </c>
    </row>
    <row r="54" spans="1:11" ht="12.75">
      <c r="A54" s="63" t="s">
        <v>221</v>
      </c>
      <c r="B54" s="57">
        <f>Trimestral!AW47</f>
        <v>499</v>
      </c>
      <c r="C54" s="86">
        <f>Trimestral!AX47</f>
        <v>699</v>
      </c>
      <c r="D54" s="86">
        <f>Trimestral!AY47</f>
        <v>0</v>
      </c>
      <c r="E54" s="57">
        <f>Trimestral!AZ47</f>
        <v>733</v>
      </c>
      <c r="F54" s="86">
        <f>Trimestral!BA47</f>
        <v>66</v>
      </c>
      <c r="G54" s="57">
        <f>Trimestral!BB47</f>
        <v>16</v>
      </c>
      <c r="H54" s="86">
        <f>Trimestral!BC47</f>
        <v>56</v>
      </c>
      <c r="I54" s="57">
        <f>Trimestral!BD47</f>
        <v>73</v>
      </c>
      <c r="J54" s="86">
        <f>Trimestral!BE47</f>
        <v>79</v>
      </c>
      <c r="K54" s="73">
        <f>Trimestral!BF47</f>
        <v>465</v>
      </c>
    </row>
    <row r="55" spans="1:11" ht="12.75">
      <c r="A55" s="63" t="s">
        <v>222</v>
      </c>
      <c r="B55" s="57">
        <f>Trimestral!AW48</f>
        <v>198</v>
      </c>
      <c r="C55" s="86">
        <f>Trimestral!AX48</f>
        <v>474</v>
      </c>
      <c r="D55" s="86">
        <f>Trimestral!AY48</f>
        <v>0</v>
      </c>
      <c r="E55" s="57">
        <f>Trimestral!AZ48</f>
        <v>473</v>
      </c>
      <c r="F55" s="86">
        <f>Trimestral!BA48</f>
        <v>159</v>
      </c>
      <c r="G55" s="57">
        <f>Trimestral!BB48</f>
        <v>28</v>
      </c>
      <c r="H55" s="86">
        <f>Trimestral!BC48</f>
        <v>27</v>
      </c>
      <c r="I55" s="57">
        <f>Trimestral!BD48</f>
        <v>13</v>
      </c>
      <c r="J55" s="86">
        <f>Trimestral!BE48</f>
        <v>37</v>
      </c>
      <c r="K55" s="73">
        <f>Trimestral!BF48</f>
        <v>199</v>
      </c>
    </row>
    <row r="56" spans="1:11" ht="12.75">
      <c r="A56" s="63" t="s">
        <v>223</v>
      </c>
      <c r="B56" s="57">
        <f>Trimestral!AW49</f>
        <v>12</v>
      </c>
      <c r="C56" s="86">
        <f>Trimestral!AX49</f>
        <v>83</v>
      </c>
      <c r="D56" s="86">
        <f>Trimestral!AY49</f>
        <v>0</v>
      </c>
      <c r="E56" s="57">
        <f>Trimestral!AZ49</f>
        <v>79</v>
      </c>
      <c r="F56" s="86">
        <f>Trimestral!BA49</f>
        <v>45</v>
      </c>
      <c r="G56" s="57">
        <f>Trimestral!BB49</f>
        <v>5</v>
      </c>
      <c r="H56" s="86">
        <f>Trimestral!BC49</f>
        <v>14</v>
      </c>
      <c r="I56" s="57">
        <f>Trimestral!BD49</f>
        <v>12</v>
      </c>
      <c r="J56" s="86">
        <f>Trimestral!BE49</f>
        <v>0</v>
      </c>
      <c r="K56" s="73">
        <f>Trimestral!BF49</f>
        <v>16</v>
      </c>
    </row>
    <row r="57" spans="1:11" ht="12.75">
      <c r="A57" s="63" t="s">
        <v>224</v>
      </c>
      <c r="B57" s="57">
        <f>Trimestral!AW50</f>
        <v>331</v>
      </c>
      <c r="C57" s="86">
        <f>Trimestral!AX50</f>
        <v>689</v>
      </c>
      <c r="D57" s="86">
        <f>Trimestral!AY50</f>
        <v>1</v>
      </c>
      <c r="E57" s="57">
        <f>Trimestral!AZ50</f>
        <v>661</v>
      </c>
      <c r="F57" s="86">
        <f>Trimestral!BA50</f>
        <v>126</v>
      </c>
      <c r="G57" s="57">
        <f>Trimestral!BB50</f>
        <v>24</v>
      </c>
      <c r="H57" s="86">
        <f>Trimestral!BC50</f>
        <v>74</v>
      </c>
      <c r="I57" s="57">
        <f>Trimestral!BD50</f>
        <v>48</v>
      </c>
      <c r="J57" s="86">
        <f>Trimestral!BE50</f>
        <v>99</v>
      </c>
      <c r="K57" s="73">
        <f>Trimestral!BF50</f>
        <v>360</v>
      </c>
    </row>
    <row r="58" spans="1:11" ht="12.75">
      <c r="A58" s="63" t="s">
        <v>225</v>
      </c>
      <c r="B58" s="57">
        <f>Trimestral!AW51</f>
        <v>26</v>
      </c>
      <c r="C58" s="86">
        <f>Trimestral!AX51</f>
        <v>200</v>
      </c>
      <c r="D58" s="86">
        <f>Trimestral!AY51</f>
        <v>0</v>
      </c>
      <c r="E58" s="57">
        <f>Trimestral!AZ51</f>
        <v>183</v>
      </c>
      <c r="F58" s="86">
        <f>Trimestral!BA51</f>
        <v>73</v>
      </c>
      <c r="G58" s="57">
        <f>Trimestral!BB51</f>
        <v>9</v>
      </c>
      <c r="H58" s="86">
        <f>Trimestral!BC51</f>
        <v>70</v>
      </c>
      <c r="I58" s="57">
        <f>Trimestral!BD51</f>
        <v>59</v>
      </c>
      <c r="J58" s="86">
        <f>Trimestral!BE51</f>
        <v>4</v>
      </c>
      <c r="K58" s="73">
        <f>Trimestral!BF51</f>
        <v>43</v>
      </c>
    </row>
    <row r="59" spans="1:11" ht="12.75">
      <c r="A59" s="161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12.75">
      <c r="A60" s="161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12.75">
      <c r="A61" s="161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2.75">
      <c r="A62" s="19" t="s">
        <v>454</v>
      </c>
      <c r="B62" s="6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79" t="s">
        <v>11</v>
      </c>
      <c r="B63" s="173" t="s">
        <v>178</v>
      </c>
      <c r="C63" s="182" t="s">
        <v>443</v>
      </c>
      <c r="D63" s="173" t="s">
        <v>444</v>
      </c>
      <c r="E63" s="173" t="s">
        <v>445</v>
      </c>
      <c r="F63" s="173" t="s">
        <v>446</v>
      </c>
      <c r="G63" s="173" t="s">
        <v>183</v>
      </c>
      <c r="H63" s="173" t="s">
        <v>184</v>
      </c>
      <c r="I63" s="176" t="s">
        <v>185</v>
      </c>
      <c r="J63" s="173" t="s">
        <v>186</v>
      </c>
      <c r="K63" s="170" t="s">
        <v>187</v>
      </c>
    </row>
    <row r="64" spans="1:11" ht="12.75">
      <c r="A64" s="180"/>
      <c r="B64" s="174"/>
      <c r="C64" s="180"/>
      <c r="D64" s="174"/>
      <c r="E64" s="174"/>
      <c r="F64" s="174"/>
      <c r="G64" s="174"/>
      <c r="H64" s="174"/>
      <c r="I64" s="177"/>
      <c r="J64" s="174"/>
      <c r="K64" s="171"/>
    </row>
    <row r="65" spans="1:11" ht="12.75">
      <c r="A65" s="181"/>
      <c r="B65" s="175"/>
      <c r="C65" s="181"/>
      <c r="D65" s="175"/>
      <c r="E65" s="175"/>
      <c r="F65" s="175"/>
      <c r="G65" s="175"/>
      <c r="H65" s="175"/>
      <c r="I65" s="178"/>
      <c r="J65" s="175"/>
      <c r="K65" s="172"/>
    </row>
    <row r="66" spans="1:11" ht="12.75">
      <c r="A66" s="76"/>
      <c r="B66" s="22"/>
      <c r="C66" s="77"/>
      <c r="D66" s="77"/>
      <c r="E66" s="78"/>
      <c r="F66" s="77"/>
      <c r="G66" s="78"/>
      <c r="H66" s="77"/>
      <c r="I66" s="78"/>
      <c r="J66" s="77"/>
      <c r="K66" s="79"/>
    </row>
    <row r="67" spans="1:11" s="84" customFormat="1" ht="12.75">
      <c r="A67" s="85" t="s">
        <v>102</v>
      </c>
      <c r="B67" s="81">
        <f aca="true" t="shared" si="3" ref="B67:K67">SUM(B69:B74)</f>
        <v>2585</v>
      </c>
      <c r="C67" s="82">
        <f t="shared" si="3"/>
        <v>4207</v>
      </c>
      <c r="D67" s="82">
        <f t="shared" si="3"/>
        <v>18</v>
      </c>
      <c r="E67" s="82">
        <f t="shared" si="3"/>
        <v>3611</v>
      </c>
      <c r="F67" s="82">
        <f t="shared" si="3"/>
        <v>689</v>
      </c>
      <c r="G67" s="82">
        <f t="shared" si="3"/>
        <v>279</v>
      </c>
      <c r="H67" s="82">
        <f t="shared" si="3"/>
        <v>356</v>
      </c>
      <c r="I67" s="82">
        <f t="shared" si="3"/>
        <v>140</v>
      </c>
      <c r="J67" s="82">
        <f t="shared" si="3"/>
        <v>275</v>
      </c>
      <c r="K67" s="87">
        <f t="shared" si="3"/>
        <v>3199</v>
      </c>
    </row>
    <row r="68" spans="1:11" ht="12.75">
      <c r="A68" s="85"/>
      <c r="B68" s="57"/>
      <c r="C68" s="86"/>
      <c r="D68" s="86"/>
      <c r="E68" s="57"/>
      <c r="F68" s="86"/>
      <c r="G68" s="57"/>
      <c r="H68" s="86"/>
      <c r="I68" s="57"/>
      <c r="J68" s="86"/>
      <c r="K68" s="73"/>
    </row>
    <row r="69" spans="1:11" ht="12.75">
      <c r="A69" s="63" t="s">
        <v>226</v>
      </c>
      <c r="B69" s="57">
        <f>Trimestral!AW53</f>
        <v>1540</v>
      </c>
      <c r="C69" s="86">
        <f>Trimestral!AX53</f>
        <v>2281</v>
      </c>
      <c r="D69" s="86">
        <f>Trimestral!AY53</f>
        <v>15</v>
      </c>
      <c r="E69" s="57">
        <f>Trimestral!AZ53</f>
        <v>1813</v>
      </c>
      <c r="F69" s="86">
        <f>Trimestral!BA53</f>
        <v>197</v>
      </c>
      <c r="G69" s="57">
        <f>Trimestral!BB53</f>
        <v>181</v>
      </c>
      <c r="H69" s="86">
        <f>Trimestral!BC53</f>
        <v>64</v>
      </c>
      <c r="I69" s="57">
        <f>Trimestral!BD53</f>
        <v>63</v>
      </c>
      <c r="J69" s="86">
        <f>Trimestral!BE53</f>
        <v>34</v>
      </c>
      <c r="K69" s="73">
        <f>Trimestral!BF53</f>
        <v>2023</v>
      </c>
    </row>
    <row r="70" spans="1:11" ht="12.75">
      <c r="A70" s="63" t="s">
        <v>227</v>
      </c>
      <c r="B70" s="57">
        <f>Trimestral!AW54</f>
        <v>338</v>
      </c>
      <c r="C70" s="86">
        <f>Trimestral!AX54</f>
        <v>380</v>
      </c>
      <c r="D70" s="86">
        <f>Trimestral!AY54</f>
        <v>1</v>
      </c>
      <c r="E70" s="57">
        <f>Trimestral!AZ54</f>
        <v>465</v>
      </c>
      <c r="F70" s="86">
        <f>Trimestral!BA54</f>
        <v>78</v>
      </c>
      <c r="G70" s="57">
        <f>Trimestral!BB54</f>
        <v>19</v>
      </c>
      <c r="H70" s="86">
        <f>Trimestral!BC54</f>
        <v>13</v>
      </c>
      <c r="I70" s="57">
        <f>Trimestral!BD54</f>
        <v>15</v>
      </c>
      <c r="J70" s="86">
        <f>Trimestral!BE54</f>
        <v>90</v>
      </c>
      <c r="K70" s="73">
        <f>Trimestral!BF54</f>
        <v>254</v>
      </c>
    </row>
    <row r="71" spans="1:11" ht="12.75">
      <c r="A71" s="63" t="s">
        <v>228</v>
      </c>
      <c r="B71" s="57">
        <f>Trimestral!AW55</f>
        <v>153</v>
      </c>
      <c r="C71" s="86">
        <f>Trimestral!AX55</f>
        <v>342</v>
      </c>
      <c r="D71" s="86">
        <f>Trimestral!AY55</f>
        <v>1</v>
      </c>
      <c r="E71" s="57">
        <f>Trimestral!AZ55</f>
        <v>262</v>
      </c>
      <c r="F71" s="86">
        <f>Trimestral!BA55</f>
        <v>45</v>
      </c>
      <c r="G71" s="57">
        <f>Trimestral!BB55</f>
        <v>28</v>
      </c>
      <c r="H71" s="86">
        <f>Trimestral!BC55</f>
        <v>34</v>
      </c>
      <c r="I71" s="57">
        <f>Trimestral!BD55</f>
        <v>11</v>
      </c>
      <c r="J71" s="86">
        <f>Trimestral!BE55</f>
        <v>54</v>
      </c>
      <c r="K71" s="73">
        <f>Trimestral!BF55</f>
        <v>234</v>
      </c>
    </row>
    <row r="72" spans="1:11" ht="12.75">
      <c r="A72" s="63" t="s">
        <v>447</v>
      </c>
      <c r="B72" s="57">
        <f>Trimestral!AW56</f>
        <v>66</v>
      </c>
      <c r="C72" s="86">
        <f>Trimestral!AX56</f>
        <v>128</v>
      </c>
      <c r="D72" s="86">
        <f>Trimestral!AY56</f>
        <v>0</v>
      </c>
      <c r="E72" s="57">
        <f>Trimestral!AZ56</f>
        <v>108</v>
      </c>
      <c r="F72" s="86">
        <f>Trimestral!BA56</f>
        <v>80</v>
      </c>
      <c r="G72" s="57">
        <f>Trimestral!BB56</f>
        <v>0</v>
      </c>
      <c r="H72" s="86">
        <f>Trimestral!BC56</f>
        <v>66</v>
      </c>
      <c r="I72" s="57">
        <f>Trimestral!BD56</f>
        <v>0</v>
      </c>
      <c r="J72" s="86">
        <f>Trimestral!BE56</f>
        <v>9</v>
      </c>
      <c r="K72" s="73">
        <f>Trimestral!BF56</f>
        <v>86</v>
      </c>
    </row>
    <row r="73" spans="1:11" ht="12.75">
      <c r="A73" s="63" t="s">
        <v>229</v>
      </c>
      <c r="B73" s="57">
        <f>Trimestral!AW57</f>
        <v>269</v>
      </c>
      <c r="C73" s="86">
        <f>Trimestral!AX57</f>
        <v>516</v>
      </c>
      <c r="D73" s="86">
        <f>Trimestral!AY57</f>
        <v>1</v>
      </c>
      <c r="E73" s="57">
        <f>Trimestral!AZ57</f>
        <v>551</v>
      </c>
      <c r="F73" s="86">
        <f>Trimestral!BA57</f>
        <v>181</v>
      </c>
      <c r="G73" s="57">
        <f>Trimestral!BB57</f>
        <v>41</v>
      </c>
      <c r="H73" s="86">
        <f>Trimestral!BC57</f>
        <v>85</v>
      </c>
      <c r="I73" s="57">
        <f>Trimestral!BD57</f>
        <v>0</v>
      </c>
      <c r="J73" s="86">
        <f>Trimestral!BE57</f>
        <v>0</v>
      </c>
      <c r="K73" s="73">
        <f>Trimestral!BF57</f>
        <v>235</v>
      </c>
    </row>
    <row r="74" spans="1:11" ht="12.75">
      <c r="A74" s="63" t="s">
        <v>230</v>
      </c>
      <c r="B74" s="57">
        <f>Trimestral!AW58</f>
        <v>219</v>
      </c>
      <c r="C74" s="86">
        <f>Trimestral!AX58</f>
        <v>560</v>
      </c>
      <c r="D74" s="86">
        <f>Trimestral!AY58</f>
        <v>0</v>
      </c>
      <c r="E74" s="57">
        <f>Trimestral!AZ58</f>
        <v>412</v>
      </c>
      <c r="F74" s="86">
        <f>Trimestral!BA58</f>
        <v>108</v>
      </c>
      <c r="G74" s="57">
        <f>Trimestral!BB58</f>
        <v>10</v>
      </c>
      <c r="H74" s="86">
        <f>Trimestral!BC58</f>
        <v>94</v>
      </c>
      <c r="I74" s="57">
        <f>Trimestral!BD58</f>
        <v>51</v>
      </c>
      <c r="J74" s="86">
        <f>Trimestral!BE58</f>
        <v>88</v>
      </c>
      <c r="K74" s="73">
        <f>Trimestral!BF58</f>
        <v>367</v>
      </c>
    </row>
    <row r="75" spans="1:11" ht="12.75">
      <c r="A75" s="63"/>
      <c r="B75" s="57"/>
      <c r="C75" s="86"/>
      <c r="D75" s="86"/>
      <c r="E75" s="57"/>
      <c r="F75" s="86"/>
      <c r="G75" s="57"/>
      <c r="H75" s="86"/>
      <c r="I75" s="57"/>
      <c r="J75" s="86"/>
      <c r="K75" s="73"/>
    </row>
    <row r="76" spans="1:11" s="84" customFormat="1" ht="12.75">
      <c r="A76" s="85" t="s">
        <v>115</v>
      </c>
      <c r="B76" s="81">
        <f aca="true" t="shared" si="4" ref="B76:K76">SUM(B78:B87)</f>
        <v>2234</v>
      </c>
      <c r="C76" s="82">
        <f t="shared" si="4"/>
        <v>3111</v>
      </c>
      <c r="D76" s="82">
        <f t="shared" si="4"/>
        <v>20</v>
      </c>
      <c r="E76" s="82">
        <f t="shared" si="4"/>
        <v>3025</v>
      </c>
      <c r="F76" s="82">
        <f t="shared" si="4"/>
        <v>777</v>
      </c>
      <c r="G76" s="82">
        <f t="shared" si="4"/>
        <v>98</v>
      </c>
      <c r="H76" s="82">
        <f t="shared" si="4"/>
        <v>708</v>
      </c>
      <c r="I76" s="82">
        <f t="shared" si="4"/>
        <v>605</v>
      </c>
      <c r="J76" s="82">
        <f t="shared" si="4"/>
        <v>428</v>
      </c>
      <c r="K76" s="87">
        <f t="shared" si="4"/>
        <v>2340</v>
      </c>
    </row>
    <row r="77" spans="1:11" ht="12.75">
      <c r="A77" s="85"/>
      <c r="B77" s="57"/>
      <c r="C77" s="86"/>
      <c r="D77" s="86"/>
      <c r="E77" s="57"/>
      <c r="F77" s="86"/>
      <c r="G77" s="57"/>
      <c r="H77" s="86"/>
      <c r="I77" s="57"/>
      <c r="J77" s="86"/>
      <c r="K77" s="73"/>
    </row>
    <row r="78" spans="1:11" ht="12.75">
      <c r="A78" s="63" t="s">
        <v>231</v>
      </c>
      <c r="B78" s="57">
        <f>Trimestral!AW60</f>
        <v>532</v>
      </c>
      <c r="C78" s="86">
        <f>Trimestral!AX60</f>
        <v>702</v>
      </c>
      <c r="D78" s="86">
        <f>Trimestral!AY60</f>
        <v>4</v>
      </c>
      <c r="E78" s="57">
        <f>Trimestral!AZ60</f>
        <v>654</v>
      </c>
      <c r="F78" s="86">
        <f>Trimestral!BA60</f>
        <v>93</v>
      </c>
      <c r="G78" s="57">
        <f>Trimestral!BB60</f>
        <v>19</v>
      </c>
      <c r="H78" s="86">
        <f>Trimestral!BC60</f>
        <v>87</v>
      </c>
      <c r="I78" s="57">
        <f>Trimestral!BD60</f>
        <v>112</v>
      </c>
      <c r="J78" s="86">
        <f>Trimestral!BE60</f>
        <v>225</v>
      </c>
      <c r="K78" s="73">
        <f>Trimestral!BF60</f>
        <v>584</v>
      </c>
    </row>
    <row r="79" spans="1:11" ht="12.75">
      <c r="A79" s="63" t="s">
        <v>232</v>
      </c>
      <c r="B79" s="57">
        <f>Trimestral!AW61</f>
        <v>45</v>
      </c>
      <c r="C79" s="86">
        <f>Trimestral!AX61</f>
        <v>211</v>
      </c>
      <c r="D79" s="86">
        <f>Trimestral!AY61</f>
        <v>0</v>
      </c>
      <c r="E79" s="57">
        <f>Trimestral!AZ61</f>
        <v>188</v>
      </c>
      <c r="F79" s="86">
        <f>Trimestral!BA61</f>
        <v>63</v>
      </c>
      <c r="G79" s="57">
        <f>Trimestral!BB61</f>
        <v>11</v>
      </c>
      <c r="H79" s="86">
        <f>Trimestral!BC61</f>
        <v>56</v>
      </c>
      <c r="I79" s="57">
        <f>Trimestral!BD61</f>
        <v>66</v>
      </c>
      <c r="J79" s="86">
        <f>Trimestral!BE61</f>
        <v>2</v>
      </c>
      <c r="K79" s="73">
        <f>Trimestral!BF61</f>
        <v>68</v>
      </c>
    </row>
    <row r="80" spans="1:11" ht="12.75">
      <c r="A80" s="63" t="s">
        <v>233</v>
      </c>
      <c r="B80" s="57">
        <f>Trimestral!AW62</f>
        <v>103</v>
      </c>
      <c r="C80" s="86">
        <f>Trimestral!AX62</f>
        <v>245</v>
      </c>
      <c r="D80" s="86">
        <f>Trimestral!AY62</f>
        <v>0</v>
      </c>
      <c r="E80" s="57">
        <f>Trimestral!AZ62</f>
        <v>266</v>
      </c>
      <c r="F80" s="86">
        <f>Trimestral!BA62</f>
        <v>66</v>
      </c>
      <c r="G80" s="57">
        <f>Trimestral!BB62</f>
        <v>13</v>
      </c>
      <c r="H80" s="86">
        <f>Trimestral!BC62</f>
        <v>60</v>
      </c>
      <c r="I80" s="57">
        <f>Trimestral!BD62</f>
        <v>49</v>
      </c>
      <c r="J80" s="86">
        <f>Trimestral!BE62</f>
        <v>23</v>
      </c>
      <c r="K80" s="73">
        <f>Trimestral!BF62</f>
        <v>82</v>
      </c>
    </row>
    <row r="81" spans="1:11" ht="12.75">
      <c r="A81" s="63" t="s">
        <v>234</v>
      </c>
      <c r="B81" s="57">
        <f>Trimestral!AW63</f>
        <v>146</v>
      </c>
      <c r="C81" s="86">
        <f>Trimestral!AX63</f>
        <v>276</v>
      </c>
      <c r="D81" s="86">
        <f>Trimestral!AY63</f>
        <v>6</v>
      </c>
      <c r="E81" s="57">
        <f>Trimestral!AZ63</f>
        <v>294</v>
      </c>
      <c r="F81" s="86">
        <f>Trimestral!BA63</f>
        <v>93</v>
      </c>
      <c r="G81" s="57">
        <f>Trimestral!BB63</f>
        <v>7</v>
      </c>
      <c r="H81" s="86">
        <f>Trimestral!BC63</f>
        <v>93</v>
      </c>
      <c r="I81" s="57">
        <f>Trimestral!BD63</f>
        <v>20</v>
      </c>
      <c r="J81" s="86">
        <f>Trimestral!BE63</f>
        <v>43</v>
      </c>
      <c r="K81" s="73">
        <f>Trimestral!BF63</f>
        <v>134</v>
      </c>
    </row>
    <row r="82" spans="1:11" ht="12.75">
      <c r="A82" s="88" t="s">
        <v>235</v>
      </c>
      <c r="B82" s="57">
        <f>Trimestral!AW64</f>
        <v>15</v>
      </c>
      <c r="C82" s="86">
        <f>Trimestral!AX64</f>
        <v>76</v>
      </c>
      <c r="D82" s="86">
        <f>Trimestral!AY64</f>
        <v>0</v>
      </c>
      <c r="E82" s="57">
        <f>Trimestral!AZ64</f>
        <v>72</v>
      </c>
      <c r="F82" s="86">
        <f>Trimestral!BA64</f>
        <v>40</v>
      </c>
      <c r="G82" s="57">
        <f>Trimestral!BB64</f>
        <v>1</v>
      </c>
      <c r="H82" s="86">
        <f>Trimestral!BC64</f>
        <v>23</v>
      </c>
      <c r="I82" s="57">
        <f>Trimestral!BD64</f>
        <v>0</v>
      </c>
      <c r="J82" s="86">
        <f>Trimestral!BE64</f>
        <v>2</v>
      </c>
      <c r="K82" s="73">
        <f>Trimestral!BF64</f>
        <v>19</v>
      </c>
    </row>
    <row r="83" spans="1:11" ht="12.75">
      <c r="A83" s="63" t="s">
        <v>236</v>
      </c>
      <c r="B83" s="57">
        <f>Trimestral!AW65</f>
        <v>74</v>
      </c>
      <c r="C83" s="86">
        <f>Trimestral!AX65</f>
        <v>112</v>
      </c>
      <c r="D83" s="86">
        <f>Trimestral!AY65</f>
        <v>0</v>
      </c>
      <c r="E83" s="57">
        <f>Trimestral!AZ65</f>
        <v>117</v>
      </c>
      <c r="F83" s="86">
        <f>Trimestral!BA65</f>
        <v>31</v>
      </c>
      <c r="G83" s="57">
        <f>Trimestral!BB65</f>
        <v>3</v>
      </c>
      <c r="H83" s="86">
        <f>Trimestral!BC65</f>
        <v>31</v>
      </c>
      <c r="I83" s="57">
        <f>Trimestral!BD65</f>
        <v>9</v>
      </c>
      <c r="J83" s="86">
        <f>Trimestral!BE65</f>
        <v>14</v>
      </c>
      <c r="K83" s="73">
        <f>Trimestral!BF65</f>
        <v>69</v>
      </c>
    </row>
    <row r="84" spans="1:11" ht="12.75">
      <c r="A84" s="63" t="s">
        <v>237</v>
      </c>
      <c r="B84" s="57">
        <f>Trimestral!AW66</f>
        <v>735</v>
      </c>
      <c r="C84" s="86">
        <f>Trimestral!AX66</f>
        <v>488</v>
      </c>
      <c r="D84" s="86">
        <f>Trimestral!AY66</f>
        <v>0</v>
      </c>
      <c r="E84" s="57">
        <f>Trimestral!AZ66</f>
        <v>517</v>
      </c>
      <c r="F84" s="86">
        <f>Trimestral!BA66</f>
        <v>120</v>
      </c>
      <c r="G84" s="57">
        <f>Trimestral!BB66</f>
        <v>13</v>
      </c>
      <c r="H84" s="86">
        <f>Trimestral!BC66</f>
        <v>90</v>
      </c>
      <c r="I84" s="57">
        <f>Trimestral!BD66</f>
        <v>81</v>
      </c>
      <c r="J84" s="86">
        <f>Trimestral!BE66</f>
        <v>34</v>
      </c>
      <c r="K84" s="73">
        <f>Trimestral!BF66</f>
        <v>706</v>
      </c>
    </row>
    <row r="85" spans="1:11" ht="12.75">
      <c r="A85" s="63" t="s">
        <v>238</v>
      </c>
      <c r="B85" s="57">
        <f>Trimestral!AW67</f>
        <v>11</v>
      </c>
      <c r="C85" s="86">
        <f>Trimestral!AX67</f>
        <v>120</v>
      </c>
      <c r="D85" s="86">
        <f>Trimestral!AY67</f>
        <v>2</v>
      </c>
      <c r="E85" s="57">
        <f>Trimestral!AZ67</f>
        <v>109</v>
      </c>
      <c r="F85" s="86">
        <f>Trimestral!BA67</f>
        <v>35</v>
      </c>
      <c r="G85" s="57">
        <f>Trimestral!BB67</f>
        <v>10</v>
      </c>
      <c r="H85" s="86">
        <f>Trimestral!BC67</f>
        <v>33</v>
      </c>
      <c r="I85" s="57">
        <f>Trimestral!BD67</f>
        <v>27</v>
      </c>
      <c r="J85" s="86">
        <f>Trimestral!BE67</f>
        <v>2</v>
      </c>
      <c r="K85" s="73">
        <f>Trimestral!BF67</f>
        <v>24</v>
      </c>
    </row>
    <row r="86" spans="1:11" ht="12.75">
      <c r="A86" s="63" t="s">
        <v>239</v>
      </c>
      <c r="B86" s="57">
        <f>Trimestral!AW68</f>
        <v>242</v>
      </c>
      <c r="C86" s="86">
        <f>Trimestral!AX68</f>
        <v>485</v>
      </c>
      <c r="D86" s="86">
        <f>Trimestral!AY68</f>
        <v>7</v>
      </c>
      <c r="E86" s="57">
        <f>Trimestral!AZ68</f>
        <v>445</v>
      </c>
      <c r="F86" s="86">
        <f>Trimestral!BA68</f>
        <v>101</v>
      </c>
      <c r="G86" s="57">
        <f>Trimestral!BB68</f>
        <v>10</v>
      </c>
      <c r="H86" s="86">
        <f>Trimestral!BC68</f>
        <v>100</v>
      </c>
      <c r="I86" s="57">
        <f>Trimestral!BD68</f>
        <v>163</v>
      </c>
      <c r="J86" s="86">
        <f>Trimestral!BE68</f>
        <v>10</v>
      </c>
      <c r="K86" s="73">
        <f>Trimestral!BF68</f>
        <v>289</v>
      </c>
    </row>
    <row r="87" spans="1:11" ht="12.75">
      <c r="A87" s="63" t="s">
        <v>240</v>
      </c>
      <c r="B87" s="57">
        <f>Trimestral!AW69</f>
        <v>331</v>
      </c>
      <c r="C87" s="86">
        <f>Trimestral!AX69</f>
        <v>396</v>
      </c>
      <c r="D87" s="86">
        <f>Trimestral!AY69</f>
        <v>1</v>
      </c>
      <c r="E87" s="57">
        <f>Trimestral!AZ69</f>
        <v>363</v>
      </c>
      <c r="F87" s="86">
        <f>Trimestral!BA69</f>
        <v>135</v>
      </c>
      <c r="G87" s="57">
        <f>Trimestral!BB69</f>
        <v>11</v>
      </c>
      <c r="H87" s="86">
        <f>Trimestral!BC69</f>
        <v>135</v>
      </c>
      <c r="I87" s="57">
        <f>Trimestral!BD69</f>
        <v>78</v>
      </c>
      <c r="J87" s="86">
        <f>Trimestral!BE69</f>
        <v>73</v>
      </c>
      <c r="K87" s="73">
        <f>Trimestral!BF69</f>
        <v>365</v>
      </c>
    </row>
    <row r="88" spans="1:11" ht="12.75">
      <c r="A88" s="63"/>
      <c r="B88" s="57"/>
      <c r="C88" s="86"/>
      <c r="D88" s="86"/>
      <c r="E88" s="57"/>
      <c r="F88" s="86"/>
      <c r="G88" s="57"/>
      <c r="H88" s="86"/>
      <c r="I88" s="57"/>
      <c r="J88" s="86"/>
      <c r="K88" s="73"/>
    </row>
    <row r="89" spans="1:11" s="84" customFormat="1" ht="12.75">
      <c r="A89" s="85" t="s">
        <v>136</v>
      </c>
      <c r="B89" s="81">
        <f>SUM(B91:B103)</f>
        <v>2378</v>
      </c>
      <c r="C89" s="82">
        <f>Trimestral!AX70</f>
        <v>6244</v>
      </c>
      <c r="D89" s="82">
        <f>Trimestral!AY70</f>
        <v>12</v>
      </c>
      <c r="E89" s="81">
        <f>Trimestral!AZ70</f>
        <v>6068</v>
      </c>
      <c r="F89" s="82">
        <f>Trimestral!BA70</f>
        <v>1524</v>
      </c>
      <c r="G89" s="81">
        <f>Trimestral!BB70</f>
        <v>372</v>
      </c>
      <c r="H89" s="82">
        <f>Trimestral!BC70</f>
        <v>713</v>
      </c>
      <c r="I89" s="81">
        <f>Trimestral!BD70</f>
        <v>521</v>
      </c>
      <c r="J89" s="82">
        <f>Trimestral!BE70</f>
        <v>571</v>
      </c>
      <c r="K89" s="83">
        <f>Trimestral!BF70</f>
        <v>2566</v>
      </c>
    </row>
    <row r="90" spans="1:11" ht="12.75">
      <c r="A90" s="85"/>
      <c r="B90" s="57"/>
      <c r="C90" s="86"/>
      <c r="D90" s="86"/>
      <c r="E90" s="57"/>
      <c r="F90" s="86"/>
      <c r="G90" s="57"/>
      <c r="H90" s="86"/>
      <c r="I90" s="57"/>
      <c r="J90" s="86"/>
      <c r="K90" s="73"/>
    </row>
    <row r="91" spans="1:11" ht="12.75">
      <c r="A91" s="63" t="s">
        <v>241</v>
      </c>
      <c r="B91" s="57">
        <f>Trimestral!AW71</f>
        <v>397</v>
      </c>
      <c r="C91" s="86">
        <f>Trimestral!AX71</f>
        <v>849</v>
      </c>
      <c r="D91" s="86">
        <f>Trimestral!AY71</f>
        <v>0</v>
      </c>
      <c r="E91" s="57">
        <f>Trimestral!AZ71</f>
        <v>853</v>
      </c>
      <c r="F91" s="86">
        <f>Trimestral!BA71</f>
        <v>151</v>
      </c>
      <c r="G91" s="57">
        <f>Trimestral!BB71</f>
        <v>70</v>
      </c>
      <c r="H91" s="86">
        <f>Trimestral!BC71</f>
        <v>62</v>
      </c>
      <c r="I91" s="57">
        <f>Trimestral!BD71</f>
        <v>45</v>
      </c>
      <c r="J91" s="86">
        <f>Trimestral!BE71</f>
        <v>92</v>
      </c>
      <c r="K91" s="73">
        <f>Trimestral!BF71</f>
        <v>393</v>
      </c>
    </row>
    <row r="92" spans="1:11" ht="12.75">
      <c r="A92" s="63" t="s">
        <v>242</v>
      </c>
      <c r="B92" s="57">
        <f>Trimestral!AW72</f>
        <v>197</v>
      </c>
      <c r="C92" s="86">
        <f>Trimestral!AX72</f>
        <v>872</v>
      </c>
      <c r="D92" s="86">
        <f>Trimestral!AY72</f>
        <v>4</v>
      </c>
      <c r="E92" s="57">
        <f>Trimestral!AZ72</f>
        <v>891</v>
      </c>
      <c r="F92" s="86">
        <f>Trimestral!BA72</f>
        <v>209</v>
      </c>
      <c r="G92" s="57">
        <f>Trimestral!BB72</f>
        <v>31</v>
      </c>
      <c r="H92" s="86">
        <f>Trimestral!BC72</f>
        <v>84</v>
      </c>
      <c r="I92" s="57">
        <f>Trimestral!BD72</f>
        <v>26</v>
      </c>
      <c r="J92" s="86">
        <f>Trimestral!BE72</f>
        <v>15</v>
      </c>
      <c r="K92" s="73">
        <f>Trimestral!BF72</f>
        <v>182</v>
      </c>
    </row>
    <row r="93" spans="1:11" ht="12.75">
      <c r="A93" s="63" t="s">
        <v>243</v>
      </c>
      <c r="B93" s="57">
        <f>Trimestral!AW73</f>
        <v>93</v>
      </c>
      <c r="C93" s="86">
        <f>Trimestral!AX73</f>
        <v>407</v>
      </c>
      <c r="D93" s="86">
        <f>Trimestral!AY73</f>
        <v>0</v>
      </c>
      <c r="E93" s="57">
        <f>Trimestral!AZ73</f>
        <v>415</v>
      </c>
      <c r="F93" s="86">
        <f>Trimestral!BA73</f>
        <v>78</v>
      </c>
      <c r="G93" s="57">
        <f>Trimestral!BB73</f>
        <v>44</v>
      </c>
      <c r="H93" s="86">
        <f>Trimestral!BC73</f>
        <v>57</v>
      </c>
      <c r="I93" s="57">
        <f>Trimestral!BD73</f>
        <v>37</v>
      </c>
      <c r="J93" s="86">
        <f>Trimestral!BE73</f>
        <v>5</v>
      </c>
      <c r="K93" s="73">
        <f>Trimestral!BF73</f>
        <v>85</v>
      </c>
    </row>
    <row r="94" spans="1:11" ht="12.75">
      <c r="A94" s="63" t="s">
        <v>244</v>
      </c>
      <c r="B94" s="57">
        <f>Trimestral!AW74</f>
        <v>26</v>
      </c>
      <c r="C94" s="86">
        <f>Trimestral!AX74</f>
        <v>187</v>
      </c>
      <c r="D94" s="86">
        <f>Trimestral!AY74</f>
        <v>1</v>
      </c>
      <c r="E94" s="57">
        <f>Trimestral!AZ74</f>
        <v>183</v>
      </c>
      <c r="F94" s="86">
        <f>Trimestral!BA74</f>
        <v>50</v>
      </c>
      <c r="G94" s="57">
        <f>Trimestral!BB74</f>
        <v>9</v>
      </c>
      <c r="H94" s="86">
        <f>Trimestral!BC74</f>
        <v>40</v>
      </c>
      <c r="I94" s="57">
        <f>Trimestral!BD74</f>
        <v>32</v>
      </c>
      <c r="J94" s="86">
        <f>Trimestral!BE74</f>
        <v>0</v>
      </c>
      <c r="K94" s="73">
        <f>Trimestral!BF74</f>
        <v>31</v>
      </c>
    </row>
    <row r="95" spans="1:11" ht="12.75">
      <c r="A95" s="63" t="s">
        <v>245</v>
      </c>
      <c r="B95" s="57">
        <f>Trimestral!AW75</f>
        <v>127</v>
      </c>
      <c r="C95" s="86">
        <f>Trimestral!AX75</f>
        <v>338</v>
      </c>
      <c r="D95" s="86">
        <f>Trimestral!AY75</f>
        <v>1</v>
      </c>
      <c r="E95" s="57">
        <f>Trimestral!AZ75</f>
        <v>193</v>
      </c>
      <c r="F95" s="86">
        <f>Trimestral!BA75</f>
        <v>32</v>
      </c>
      <c r="G95" s="57">
        <f>Trimestral!BB75</f>
        <v>55</v>
      </c>
      <c r="H95" s="86">
        <f>Trimestral!BC75</f>
        <v>32</v>
      </c>
      <c r="I95" s="57">
        <f>Trimestral!BD75</f>
        <v>7</v>
      </c>
      <c r="J95" s="86">
        <f>Trimestral!BE75</f>
        <v>1</v>
      </c>
      <c r="K95" s="73">
        <f>Trimestral!BF75</f>
        <v>273</v>
      </c>
    </row>
    <row r="96" spans="1:11" ht="12.75">
      <c r="A96" s="63" t="s">
        <v>246</v>
      </c>
      <c r="B96" s="57">
        <f>Trimestral!AW76</f>
        <v>20</v>
      </c>
      <c r="C96" s="86">
        <f>Trimestral!AX76</f>
        <v>144</v>
      </c>
      <c r="D96" s="86">
        <f>Trimestral!AY76</f>
        <v>2</v>
      </c>
      <c r="E96" s="57">
        <f>Trimestral!AZ76</f>
        <v>134</v>
      </c>
      <c r="F96" s="86">
        <f>Trimestral!BA76</f>
        <v>38</v>
      </c>
      <c r="G96" s="57">
        <f>Trimestral!BB76</f>
        <v>6</v>
      </c>
      <c r="H96" s="86">
        <f>Trimestral!BC76</f>
        <v>17</v>
      </c>
      <c r="I96" s="57">
        <f>Trimestral!BD76</f>
        <v>54</v>
      </c>
      <c r="J96" s="86">
        <f>Trimestral!BE76</f>
        <v>0</v>
      </c>
      <c r="K96" s="73">
        <f>Trimestral!BF76</f>
        <v>32</v>
      </c>
    </row>
    <row r="97" spans="1:11" ht="12.75">
      <c r="A97" s="63" t="s">
        <v>247</v>
      </c>
      <c r="B97" s="57">
        <f>Trimestral!AW77</f>
        <v>95</v>
      </c>
      <c r="C97" s="86">
        <f>Trimestral!AX77</f>
        <v>141</v>
      </c>
      <c r="D97" s="86">
        <f>Trimestral!AY77</f>
        <v>0</v>
      </c>
      <c r="E97" s="57">
        <f>Trimestral!AZ77</f>
        <v>184</v>
      </c>
      <c r="F97" s="86">
        <f>Trimestral!BA77</f>
        <v>57</v>
      </c>
      <c r="G97" s="57">
        <f>Trimestral!BB77</f>
        <v>9</v>
      </c>
      <c r="H97" s="86">
        <f>Trimestral!BC77</f>
        <v>50</v>
      </c>
      <c r="I97" s="57">
        <f>Trimestral!BD77</f>
        <v>23</v>
      </c>
      <c r="J97" s="86">
        <f>Trimestral!BE77</f>
        <v>30</v>
      </c>
      <c r="K97" s="73">
        <f>Trimestral!BF77</f>
        <v>52</v>
      </c>
    </row>
    <row r="98" spans="1:11" ht="12.75">
      <c r="A98" s="63" t="s">
        <v>248</v>
      </c>
      <c r="B98" s="57">
        <f>Trimestral!AW78</f>
        <v>378</v>
      </c>
      <c r="C98" s="86">
        <f>Trimestral!AX78</f>
        <v>599</v>
      </c>
      <c r="D98" s="86">
        <f>Trimestral!AY78</f>
        <v>0</v>
      </c>
      <c r="E98" s="57">
        <f>Trimestral!AZ78</f>
        <v>670</v>
      </c>
      <c r="F98" s="86">
        <f>Trimestral!BA78</f>
        <v>126</v>
      </c>
      <c r="G98" s="57">
        <f>Trimestral!BB78</f>
        <v>15</v>
      </c>
      <c r="H98" s="86">
        <f>Trimestral!BC78</f>
        <v>70</v>
      </c>
      <c r="I98" s="57">
        <f>Trimestral!BD78</f>
        <v>30</v>
      </c>
      <c r="J98" s="86">
        <f>Trimestral!BE78</f>
        <v>93</v>
      </c>
      <c r="K98" s="73">
        <f>Trimestral!BF78</f>
        <v>307</v>
      </c>
    </row>
    <row r="99" spans="1:11" ht="12.75">
      <c r="A99" s="63" t="s">
        <v>249</v>
      </c>
      <c r="B99" s="57">
        <f>Trimestral!AW79</f>
        <v>328</v>
      </c>
      <c r="C99" s="86">
        <f>Trimestral!AX79</f>
        <v>740</v>
      </c>
      <c r="D99" s="86">
        <f>Trimestral!AY79</f>
        <v>0</v>
      </c>
      <c r="E99" s="57">
        <f>Trimestral!AZ79</f>
        <v>816</v>
      </c>
      <c r="F99" s="86">
        <f>Trimestral!BA79</f>
        <v>332</v>
      </c>
      <c r="G99" s="57">
        <f>Trimestral!BB79</f>
        <v>2</v>
      </c>
      <c r="H99" s="86">
        <f>Trimestral!BC79</f>
        <v>129</v>
      </c>
      <c r="I99" s="57">
        <f>Trimestral!BD79</f>
        <v>25</v>
      </c>
      <c r="J99" s="86">
        <f>Trimestral!BE79</f>
        <v>286</v>
      </c>
      <c r="K99" s="73">
        <f>Trimestral!BF79</f>
        <v>252</v>
      </c>
    </row>
    <row r="100" spans="1:11" ht="12.75">
      <c r="A100" s="63" t="s">
        <v>250</v>
      </c>
      <c r="B100" s="57">
        <f>Trimestral!AW80</f>
        <v>60</v>
      </c>
      <c r="C100" s="86">
        <f>Trimestral!AX80</f>
        <v>352</v>
      </c>
      <c r="D100" s="86">
        <f>Trimestral!AY80</f>
        <v>2</v>
      </c>
      <c r="E100" s="57">
        <f>Trimestral!AZ80</f>
        <v>325</v>
      </c>
      <c r="F100" s="86">
        <f>Trimestral!BA80</f>
        <v>44</v>
      </c>
      <c r="G100" s="57">
        <f>Trimestral!BB80</f>
        <v>28</v>
      </c>
      <c r="H100" s="86">
        <f>Trimestral!BC80</f>
        <v>30</v>
      </c>
      <c r="I100" s="57">
        <f>Trimestral!BD80</f>
        <v>65</v>
      </c>
      <c r="J100" s="86">
        <f>Trimestral!BE80</f>
        <v>3</v>
      </c>
      <c r="K100" s="73">
        <f>Trimestral!BF80</f>
        <v>89</v>
      </c>
    </row>
    <row r="101" spans="1:11" ht="12.75">
      <c r="A101" s="63" t="s">
        <v>251</v>
      </c>
      <c r="B101" s="57">
        <f>Trimestral!AW81</f>
        <v>376</v>
      </c>
      <c r="C101" s="86">
        <f>Trimestral!AX81</f>
        <v>789</v>
      </c>
      <c r="D101" s="86">
        <f>Trimestral!AY81</f>
        <v>1</v>
      </c>
      <c r="E101" s="57">
        <f>Trimestral!AZ81</f>
        <v>623</v>
      </c>
      <c r="F101" s="86">
        <f>Trimestral!BA81</f>
        <v>161</v>
      </c>
      <c r="G101" s="57">
        <f>Trimestral!BB81</f>
        <v>41</v>
      </c>
      <c r="H101" s="86">
        <f>Trimestral!BC81</f>
        <v>41</v>
      </c>
      <c r="I101" s="57">
        <f>Trimestral!BD81</f>
        <v>62</v>
      </c>
      <c r="J101" s="86">
        <f>Trimestral!BE81</f>
        <v>1</v>
      </c>
      <c r="K101" s="73">
        <f>Trimestral!BF81</f>
        <v>543</v>
      </c>
    </row>
    <row r="102" spans="1:11" ht="12.75">
      <c r="A102" s="63" t="s">
        <v>252</v>
      </c>
      <c r="B102" s="57">
        <f>Trimestral!AW82</f>
        <v>173</v>
      </c>
      <c r="C102" s="86">
        <f>Trimestral!AX82</f>
        <v>387</v>
      </c>
      <c r="D102" s="86">
        <f>Trimestral!AY82</f>
        <v>0</v>
      </c>
      <c r="E102" s="57">
        <f>Trimestral!AZ82</f>
        <v>387</v>
      </c>
      <c r="F102" s="86">
        <f>Trimestral!BA82</f>
        <v>128</v>
      </c>
      <c r="G102" s="57">
        <f>Trimestral!BB82</f>
        <v>16</v>
      </c>
      <c r="H102" s="86">
        <f>Trimestral!BC82</f>
        <v>34</v>
      </c>
      <c r="I102" s="57">
        <f>Trimestral!BD82</f>
        <v>78</v>
      </c>
      <c r="J102" s="86">
        <f>Trimestral!BE82</f>
        <v>7</v>
      </c>
      <c r="K102" s="73">
        <f>Trimestral!BF82</f>
        <v>173</v>
      </c>
    </row>
    <row r="103" spans="1:11" ht="12.75">
      <c r="A103" s="63" t="s">
        <v>253</v>
      </c>
      <c r="B103" s="57">
        <f>Trimestral!AW83</f>
        <v>108</v>
      </c>
      <c r="C103" s="86">
        <f>Trimestral!AX83</f>
        <v>439</v>
      </c>
      <c r="D103" s="86">
        <f>Trimestral!AY83</f>
        <v>1</v>
      </c>
      <c r="E103" s="57">
        <f>Trimestral!AZ83</f>
        <v>394</v>
      </c>
      <c r="F103" s="86">
        <f>Trimestral!BA83</f>
        <v>118</v>
      </c>
      <c r="G103" s="57">
        <f>Trimestral!BB83</f>
        <v>46</v>
      </c>
      <c r="H103" s="86">
        <f>Trimestral!BC83</f>
        <v>67</v>
      </c>
      <c r="I103" s="57">
        <f>Trimestral!BD83</f>
        <v>37</v>
      </c>
      <c r="J103" s="86">
        <f>Trimestral!BE83</f>
        <v>38</v>
      </c>
      <c r="K103" s="73">
        <f>Trimestral!BF83</f>
        <v>154</v>
      </c>
    </row>
    <row r="104" spans="1:11" ht="12.75">
      <c r="A104" s="63"/>
      <c r="B104" s="57"/>
      <c r="C104" s="86"/>
      <c r="D104" s="86"/>
      <c r="E104" s="57"/>
      <c r="F104" s="86"/>
      <c r="G104" s="57"/>
      <c r="H104" s="86"/>
      <c r="I104" s="57"/>
      <c r="J104" s="86"/>
      <c r="K104" s="73"/>
    </row>
    <row r="105" spans="1:11" s="84" customFormat="1" ht="14.25" customHeight="1">
      <c r="A105" s="85" t="s">
        <v>163</v>
      </c>
      <c r="B105" s="81">
        <f aca="true" t="shared" si="5" ref="B105:K105">SUM(B107:B112)</f>
        <v>2488</v>
      </c>
      <c r="C105" s="82">
        <f t="shared" si="5"/>
        <v>3629</v>
      </c>
      <c r="D105" s="82">
        <f t="shared" si="5"/>
        <v>1</v>
      </c>
      <c r="E105" s="82">
        <f t="shared" si="5"/>
        <v>3419</v>
      </c>
      <c r="F105" s="82">
        <f t="shared" si="5"/>
        <v>797</v>
      </c>
      <c r="G105" s="82">
        <f t="shared" si="5"/>
        <v>149</v>
      </c>
      <c r="H105" s="82">
        <f t="shared" si="5"/>
        <v>276</v>
      </c>
      <c r="I105" s="82">
        <f t="shared" si="5"/>
        <v>244</v>
      </c>
      <c r="J105" s="82">
        <f t="shared" si="5"/>
        <v>915</v>
      </c>
      <c r="K105" s="87">
        <f t="shared" si="5"/>
        <v>2699</v>
      </c>
    </row>
    <row r="106" spans="1:11" ht="11.25" customHeight="1">
      <c r="A106" s="85"/>
      <c r="B106" s="57"/>
      <c r="C106" s="86"/>
      <c r="D106" s="86"/>
      <c r="E106" s="57"/>
      <c r="F106" s="86"/>
      <c r="G106" s="57"/>
      <c r="H106" s="86"/>
      <c r="I106" s="57"/>
      <c r="J106" s="86"/>
      <c r="K106" s="73"/>
    </row>
    <row r="107" spans="1:11" ht="12.75">
      <c r="A107" s="63" t="s">
        <v>254</v>
      </c>
      <c r="B107" s="57">
        <f>Trimestral!AW85</f>
        <v>760</v>
      </c>
      <c r="C107" s="86">
        <f>Trimestral!AX85</f>
        <v>1292</v>
      </c>
      <c r="D107" s="86">
        <f>Trimestral!AY85</f>
        <v>0</v>
      </c>
      <c r="E107" s="57">
        <f>Trimestral!AZ85</f>
        <v>1077</v>
      </c>
      <c r="F107" s="86">
        <f>Trimestral!BA85</f>
        <v>216</v>
      </c>
      <c r="G107" s="57">
        <f>Trimestral!BB85</f>
        <v>60</v>
      </c>
      <c r="H107" s="86">
        <f>Trimestral!BC85</f>
        <v>121</v>
      </c>
      <c r="I107" s="57">
        <f>Trimestral!BD85</f>
        <v>70</v>
      </c>
      <c r="J107" s="86">
        <f>Trimestral!BE85</f>
        <v>208</v>
      </c>
      <c r="K107" s="73">
        <f>Trimestral!BF85</f>
        <v>975</v>
      </c>
    </row>
    <row r="108" spans="1:11" ht="12.75">
      <c r="A108" s="63" t="s">
        <v>255</v>
      </c>
      <c r="B108" s="57">
        <f>Trimestral!AW86</f>
        <v>221</v>
      </c>
      <c r="C108" s="86">
        <f>Trimestral!AX86</f>
        <v>585</v>
      </c>
      <c r="D108" s="86">
        <f>Trimestral!AY86</f>
        <v>0</v>
      </c>
      <c r="E108" s="57">
        <f>Trimestral!AZ86</f>
        <v>616</v>
      </c>
      <c r="F108" s="86">
        <f>Trimestral!BA86</f>
        <v>260</v>
      </c>
      <c r="G108" s="57">
        <f>Trimestral!BB86</f>
        <v>26</v>
      </c>
      <c r="H108" s="86">
        <f>Trimestral!BC86</f>
        <v>22</v>
      </c>
      <c r="I108" s="57">
        <f>Trimestral!BD86</f>
        <v>9</v>
      </c>
      <c r="J108" s="86">
        <f>Trimestral!BE86</f>
        <v>108</v>
      </c>
      <c r="K108" s="73">
        <f>Trimestral!BF86</f>
        <v>190</v>
      </c>
    </row>
    <row r="109" spans="1:11" ht="12.75">
      <c r="A109" s="63" t="s">
        <v>256</v>
      </c>
      <c r="B109" s="57">
        <f>Trimestral!AW87</f>
        <v>227</v>
      </c>
      <c r="C109" s="86">
        <f>Trimestral!AX87</f>
        <v>312</v>
      </c>
      <c r="D109" s="86">
        <f>Trimestral!AY87</f>
        <v>0</v>
      </c>
      <c r="E109" s="57">
        <f>Trimestral!AZ87</f>
        <v>286</v>
      </c>
      <c r="F109" s="86">
        <f>Trimestral!BA87</f>
        <v>41</v>
      </c>
      <c r="G109" s="57">
        <f>Trimestral!BB87</f>
        <v>8</v>
      </c>
      <c r="H109" s="86">
        <f>Trimestral!BC87</f>
        <v>25</v>
      </c>
      <c r="I109" s="57">
        <f>Trimestral!BD87</f>
        <v>37</v>
      </c>
      <c r="J109" s="86">
        <f>Trimestral!BE87</f>
        <v>126</v>
      </c>
      <c r="K109" s="73">
        <f>Trimestral!BF87</f>
        <v>253</v>
      </c>
    </row>
    <row r="110" spans="1:11" s="92" customFormat="1" ht="12.75">
      <c r="A110" s="88" t="s">
        <v>257</v>
      </c>
      <c r="B110" s="89">
        <f>Trimestral!AW88</f>
        <v>801</v>
      </c>
      <c r="C110" s="90">
        <f>Trimestral!AX88</f>
        <v>613</v>
      </c>
      <c r="D110" s="90">
        <f>Trimestral!AY88</f>
        <v>1</v>
      </c>
      <c r="E110" s="89">
        <f>Trimestral!AZ88</f>
        <v>710</v>
      </c>
      <c r="F110" s="90">
        <f>Trimestral!BA88</f>
        <v>48</v>
      </c>
      <c r="G110" s="89">
        <f>Trimestral!BB88</f>
        <v>19</v>
      </c>
      <c r="H110" s="90">
        <f>Trimestral!BC88</f>
        <v>26</v>
      </c>
      <c r="I110" s="89">
        <f>Trimestral!BD88</f>
        <v>29</v>
      </c>
      <c r="J110" s="90">
        <f>Trimestral!BE88</f>
        <v>282</v>
      </c>
      <c r="K110" s="91">
        <f>Trimestral!BF88</f>
        <v>705</v>
      </c>
    </row>
    <row r="111" spans="1:11" ht="12.75">
      <c r="A111" s="63" t="s">
        <v>258</v>
      </c>
      <c r="B111" s="57">
        <f>Trimestral!AW89</f>
        <v>152</v>
      </c>
      <c r="C111" s="86">
        <f>Trimestral!AX89</f>
        <v>254</v>
      </c>
      <c r="D111" s="86">
        <f>Trimestral!AY89</f>
        <v>0</v>
      </c>
      <c r="E111" s="57">
        <f>Trimestral!AZ89</f>
        <v>167</v>
      </c>
      <c r="F111" s="86">
        <f>Trimestral!BA89</f>
        <v>68</v>
      </c>
      <c r="G111" s="57">
        <f>Trimestral!BB89</f>
        <v>11</v>
      </c>
      <c r="H111" s="86">
        <f>Trimestral!BC89</f>
        <v>32</v>
      </c>
      <c r="I111" s="57">
        <f>Trimestral!BD89</f>
        <v>29</v>
      </c>
      <c r="J111" s="86">
        <f>Trimestral!BE89</f>
        <v>22</v>
      </c>
      <c r="K111" s="73">
        <f>Trimestral!BF89</f>
        <v>239</v>
      </c>
    </row>
    <row r="112" spans="1:11" ht="12.75">
      <c r="A112" s="63" t="s">
        <v>259</v>
      </c>
      <c r="B112" s="57">
        <f>Trimestral!AW90</f>
        <v>327</v>
      </c>
      <c r="C112" s="86">
        <f>Trimestral!AX90</f>
        <v>573</v>
      </c>
      <c r="D112" s="86">
        <f>Trimestral!AY90</f>
        <v>0</v>
      </c>
      <c r="E112" s="57">
        <f>Trimestral!AZ90</f>
        <v>563</v>
      </c>
      <c r="F112" s="86">
        <f>Trimestral!BA90</f>
        <v>164</v>
      </c>
      <c r="G112" s="57">
        <f>Trimestral!BB90</f>
        <v>25</v>
      </c>
      <c r="H112" s="86">
        <f>Trimestral!BC90</f>
        <v>50</v>
      </c>
      <c r="I112" s="57">
        <f>Trimestral!BD90</f>
        <v>70</v>
      </c>
      <c r="J112" s="86">
        <f>Trimestral!BE90</f>
        <v>169</v>
      </c>
      <c r="K112" s="73">
        <f>Trimestral!BF90</f>
        <v>337</v>
      </c>
    </row>
    <row r="113" spans="1:11" ht="12.75">
      <c r="A113" s="93"/>
      <c r="B113" s="94"/>
      <c r="C113" s="93"/>
      <c r="D113" s="93"/>
      <c r="E113" s="94"/>
      <c r="F113" s="93"/>
      <c r="G113" s="94"/>
      <c r="H113" s="93"/>
      <c r="I113" s="94"/>
      <c r="J113" s="93"/>
      <c r="K113" s="95"/>
    </row>
  </sheetData>
  <mergeCells count="23">
    <mergeCell ref="K6:K8"/>
    <mergeCell ref="A6:A8"/>
    <mergeCell ref="A3:K3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A63:A65"/>
    <mergeCell ref="B63:B65"/>
    <mergeCell ref="C63:C65"/>
    <mergeCell ref="D63:D65"/>
    <mergeCell ref="I63:I65"/>
    <mergeCell ref="J63:J65"/>
    <mergeCell ref="K63:K65"/>
    <mergeCell ref="E63:E65"/>
    <mergeCell ref="F63:F65"/>
    <mergeCell ref="G63:G65"/>
    <mergeCell ref="H63:H65"/>
  </mergeCells>
  <printOptions/>
  <pageMargins left="0.89" right="0.75" top="1.33" bottom="1" header="0" footer="0"/>
  <pageSetup horizontalDpi="600" verticalDpi="600" orientation="portrait" scale="65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25">
      <selection activeCell="D41" sqref="D41"/>
    </sheetView>
  </sheetViews>
  <sheetFormatPr defaultColWidth="11.421875" defaultRowHeight="12.75"/>
  <cols>
    <col min="1" max="1" width="23.421875" style="96" customWidth="1"/>
    <col min="2" max="2" width="11.421875" style="96" customWidth="1"/>
    <col min="3" max="3" width="9.421875" style="96" customWidth="1"/>
    <col min="4" max="4" width="11.140625" style="96" customWidth="1"/>
    <col min="5" max="5" width="10.57421875" style="96" customWidth="1"/>
    <col min="6" max="6" width="11.421875" style="96" customWidth="1"/>
    <col min="7" max="7" width="10.28125" style="96" customWidth="1"/>
    <col min="8" max="8" width="9.140625" style="96" customWidth="1"/>
    <col min="9" max="9" width="11.421875" style="96" customWidth="1"/>
    <col min="10" max="10" width="9.140625" style="96" customWidth="1"/>
    <col min="11" max="11" width="10.57421875" style="96" customWidth="1"/>
    <col min="12" max="16384" width="11.421875" style="96" customWidth="1"/>
  </cols>
  <sheetData>
    <row r="1" ht="12.75">
      <c r="A1" s="160" t="s">
        <v>455</v>
      </c>
    </row>
    <row r="2" ht="12.75">
      <c r="L2" s="75"/>
    </row>
    <row r="3" spans="1:12" ht="12.75">
      <c r="A3" s="187" t="s">
        <v>260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75"/>
    </row>
    <row r="4" ht="11.25" customHeight="1">
      <c r="L4" s="75"/>
    </row>
    <row r="5" spans="1:12" s="97" customFormat="1" ht="12.75">
      <c r="A5" s="191" t="s">
        <v>261</v>
      </c>
      <c r="B5" s="164" t="s">
        <v>178</v>
      </c>
      <c r="C5" s="188" t="s">
        <v>179</v>
      </c>
      <c r="D5" s="188" t="s">
        <v>180</v>
      </c>
      <c r="E5" s="188" t="s">
        <v>181</v>
      </c>
      <c r="F5" s="188" t="s">
        <v>182</v>
      </c>
      <c r="G5" s="188" t="s">
        <v>183</v>
      </c>
      <c r="H5" s="188" t="s">
        <v>184</v>
      </c>
      <c r="I5" s="167" t="s">
        <v>185</v>
      </c>
      <c r="J5" s="188" t="s">
        <v>186</v>
      </c>
      <c r="K5" s="184" t="s">
        <v>187</v>
      </c>
      <c r="L5" s="92"/>
    </row>
    <row r="6" spans="1:12" s="97" customFormat="1" ht="12.75">
      <c r="A6" s="192"/>
      <c r="B6" s="165"/>
      <c r="C6" s="189"/>
      <c r="D6" s="189"/>
      <c r="E6" s="189"/>
      <c r="F6" s="189"/>
      <c r="G6" s="189"/>
      <c r="H6" s="189"/>
      <c r="I6" s="168"/>
      <c r="J6" s="189"/>
      <c r="K6" s="185"/>
      <c r="L6" s="92"/>
    </row>
    <row r="7" spans="1:12" s="97" customFormat="1" ht="12.75">
      <c r="A7" s="193"/>
      <c r="B7" s="166"/>
      <c r="C7" s="190"/>
      <c r="D7" s="190"/>
      <c r="E7" s="190"/>
      <c r="F7" s="190"/>
      <c r="G7" s="190"/>
      <c r="H7" s="190"/>
      <c r="I7" s="169"/>
      <c r="J7" s="190"/>
      <c r="K7" s="186"/>
      <c r="L7" s="92"/>
    </row>
    <row r="8" spans="1:12" s="97" customFormat="1" ht="12.75">
      <c r="A8" s="103"/>
      <c r="B8" s="99"/>
      <c r="C8" s="104"/>
      <c r="D8" s="100"/>
      <c r="E8" s="104"/>
      <c r="F8" s="100"/>
      <c r="G8" s="104"/>
      <c r="H8" s="100"/>
      <c r="I8" s="105"/>
      <c r="J8" s="106"/>
      <c r="K8" s="104"/>
      <c r="L8" s="92"/>
    </row>
    <row r="9" spans="1:12" ht="12.75">
      <c r="A9" s="34" t="str">
        <f>CIRCUITO!A5</f>
        <v>TOTAL</v>
      </c>
      <c r="B9" s="107">
        <f aca="true" t="shared" si="0" ref="B9:K9">SUM(B11:B21)</f>
        <v>26553</v>
      </c>
      <c r="C9" s="107">
        <f t="shared" si="0"/>
        <v>48087</v>
      </c>
      <c r="D9" s="107">
        <f t="shared" si="0"/>
        <v>334</v>
      </c>
      <c r="E9" s="107">
        <f t="shared" si="0"/>
        <v>48817</v>
      </c>
      <c r="F9" s="107">
        <f>SUM(F11:F21)</f>
        <v>10669</v>
      </c>
      <c r="G9" s="107">
        <f t="shared" si="0"/>
        <v>2278</v>
      </c>
      <c r="H9" s="107">
        <f>SUM(H11:H21)</f>
        <v>4545</v>
      </c>
      <c r="I9" s="107">
        <f t="shared" si="0"/>
        <v>3647</v>
      </c>
      <c r="J9" s="107">
        <f t="shared" si="0"/>
        <v>6247</v>
      </c>
      <c r="K9" s="109">
        <f t="shared" si="0"/>
        <v>26157</v>
      </c>
      <c r="L9" s="75"/>
    </row>
    <row r="10" spans="1:12" ht="12.75">
      <c r="A10" s="108"/>
      <c r="B10" s="107"/>
      <c r="C10" s="109"/>
      <c r="D10" s="110"/>
      <c r="E10" s="109"/>
      <c r="F10" s="110"/>
      <c r="G10" s="109"/>
      <c r="H10" s="110"/>
      <c r="I10" s="110"/>
      <c r="J10" s="110"/>
      <c r="K10" s="109"/>
      <c r="L10" s="75"/>
    </row>
    <row r="11" spans="1:12" ht="12.75">
      <c r="A11" s="93" t="str">
        <f>CIRCUITO!A7</f>
        <v>Primero de San José..................................</v>
      </c>
      <c r="B11" s="111">
        <f>CIRCUITO!B7</f>
        <v>9477</v>
      </c>
      <c r="C11" s="112">
        <f>CIRCUITO!C7</f>
        <v>15527</v>
      </c>
      <c r="D11" s="113">
        <f>CIRCUITO!D7</f>
        <v>184</v>
      </c>
      <c r="E11" s="112">
        <f>CIRCUITO!E7</f>
        <v>16904</v>
      </c>
      <c r="F11" s="113">
        <f>CIRCUITO!F7</f>
        <v>3531</v>
      </c>
      <c r="G11" s="112">
        <f>CIRCUITO!G7</f>
        <v>620</v>
      </c>
      <c r="H11" s="113">
        <f>CIRCUITO!H7</f>
        <v>1205</v>
      </c>
      <c r="I11" s="113">
        <f>CIRCUITO!I7</f>
        <v>602</v>
      </c>
      <c r="J11" s="113">
        <f>CIRCUITO!J7</f>
        <v>2894</v>
      </c>
      <c r="K11" s="112">
        <f>CIRCUITO!K7</f>
        <v>8284</v>
      </c>
      <c r="L11" s="75"/>
    </row>
    <row r="12" spans="1:12" ht="12.75">
      <c r="A12" s="93" t="s">
        <v>449</v>
      </c>
      <c r="B12" s="111">
        <f>CIRCUITO!B21</f>
        <v>1091</v>
      </c>
      <c r="C12" s="112">
        <f>CIRCUITO!C21</f>
        <v>3976</v>
      </c>
      <c r="D12" s="113">
        <f>CIRCUITO!D21</f>
        <v>36</v>
      </c>
      <c r="E12" s="112">
        <f>CIRCUITO!E21</f>
        <v>3760</v>
      </c>
      <c r="F12" s="113">
        <f>CIRCUITO!F21</f>
        <v>233</v>
      </c>
      <c r="G12" s="112">
        <f>CIRCUITO!G21</f>
        <v>156</v>
      </c>
      <c r="H12" s="113">
        <f>CIRCUITO!H21</f>
        <v>49</v>
      </c>
      <c r="I12" s="113">
        <f>CIRCUITO!I21</f>
        <v>132</v>
      </c>
      <c r="J12" s="113">
        <f>CIRCUITO!J21</f>
        <v>6</v>
      </c>
      <c r="K12" s="112">
        <f>CIRCUITO!K21</f>
        <v>1343</v>
      </c>
      <c r="L12" s="75"/>
    </row>
    <row r="13" spans="1:12" ht="12.75">
      <c r="A13" s="93" t="str">
        <f>CIRCUITO!A22</f>
        <v>Primero de Alajuela......................................</v>
      </c>
      <c r="B13" s="111">
        <f>CIRCUITO!B22</f>
        <v>2577</v>
      </c>
      <c r="C13" s="112">
        <f>CIRCUITO!C22</f>
        <v>4096</v>
      </c>
      <c r="D13" s="113">
        <f>CIRCUITO!D22</f>
        <v>14</v>
      </c>
      <c r="E13" s="112">
        <f>CIRCUITO!E22</f>
        <v>4045</v>
      </c>
      <c r="F13" s="113">
        <f>CIRCUITO!F22</f>
        <v>964</v>
      </c>
      <c r="G13" s="112">
        <f>CIRCUITO!G22</f>
        <v>190</v>
      </c>
      <c r="H13" s="113">
        <f>CIRCUITO!H22</f>
        <v>449</v>
      </c>
      <c r="I13" s="113">
        <f>CIRCUITO!I22</f>
        <v>550</v>
      </c>
      <c r="J13" s="113">
        <f>CIRCUITO!J22</f>
        <v>300</v>
      </c>
      <c r="K13" s="112">
        <f>CIRCUITO!K22</f>
        <v>2642</v>
      </c>
      <c r="L13" s="75"/>
    </row>
    <row r="14" spans="1:12" ht="12.75">
      <c r="A14" s="93" t="str">
        <f>CIRCUITO!A34</f>
        <v>Segundo de Alajuela....................................</v>
      </c>
      <c r="B14" s="111">
        <f>CIRCUITO!B34</f>
        <v>1329</v>
      </c>
      <c r="C14" s="112">
        <f>CIRCUITO!C34</f>
        <v>1532</v>
      </c>
      <c r="D14" s="113">
        <f>CIRCUITO!D34</f>
        <v>42</v>
      </c>
      <c r="E14" s="112">
        <f>CIRCUITO!E34</f>
        <v>2317</v>
      </c>
      <c r="F14" s="113">
        <f>CIRCUITO!F34</f>
        <v>522</v>
      </c>
      <c r="G14" s="112">
        <f>CIRCUITO!G34</f>
        <v>138</v>
      </c>
      <c r="H14" s="113">
        <f>CIRCUITO!H34</f>
        <v>395</v>
      </c>
      <c r="I14" s="113">
        <f>CIRCUITO!I34</f>
        <v>320</v>
      </c>
      <c r="J14" s="113">
        <f>CIRCUITO!J34</f>
        <v>279</v>
      </c>
      <c r="K14" s="112">
        <f>CIRCUITO!K34</f>
        <v>586</v>
      </c>
      <c r="L14" s="75"/>
    </row>
    <row r="15" spans="1:12" ht="12.75">
      <c r="A15" s="93" t="str">
        <f>CIRCUITO!A40</f>
        <v>Cartago......................................................</v>
      </c>
      <c r="B15" s="111">
        <f>CIRCUITO!B40</f>
        <v>1989</v>
      </c>
      <c r="C15" s="112">
        <f>CIRCUITO!C40</f>
        <v>5081</v>
      </c>
      <c r="D15" s="113">
        <f>CIRCUITO!D40</f>
        <v>7</v>
      </c>
      <c r="E15" s="112">
        <f>CIRCUITO!E40</f>
        <v>4981</v>
      </c>
      <c r="F15" s="113">
        <f>CIRCUITO!F40</f>
        <v>1297</v>
      </c>
      <c r="G15" s="112">
        <f>CIRCUITO!G40</f>
        <v>236</v>
      </c>
      <c r="H15" s="113">
        <f>CIRCUITO!H40</f>
        <v>336</v>
      </c>
      <c r="I15" s="113">
        <f>CIRCUITO!I40</f>
        <v>456</v>
      </c>
      <c r="J15" s="113">
        <f>CIRCUITO!J40</f>
        <v>422</v>
      </c>
      <c r="K15" s="112">
        <f>CIRCUITO!K40</f>
        <v>2096</v>
      </c>
      <c r="L15" s="75"/>
    </row>
    <row r="16" spans="1:12" ht="12.75">
      <c r="A16" s="93" t="str">
        <f>CIRCUITO!A49</f>
        <v>Heredia........................................................</v>
      </c>
      <c r="B16" s="111">
        <f>CIRCUITO!B49</f>
        <v>2585</v>
      </c>
      <c r="C16" s="112">
        <f>CIRCUITO!C49</f>
        <v>4207</v>
      </c>
      <c r="D16" s="113">
        <f>CIRCUITO!D49</f>
        <v>18</v>
      </c>
      <c r="E16" s="112">
        <f>CIRCUITO!E49</f>
        <v>3611</v>
      </c>
      <c r="F16" s="113">
        <f>CIRCUITO!F49</f>
        <v>689</v>
      </c>
      <c r="G16" s="112">
        <f>CIRCUITO!G49</f>
        <v>279</v>
      </c>
      <c r="H16" s="113">
        <f>CIRCUITO!H49</f>
        <v>356</v>
      </c>
      <c r="I16" s="113">
        <f>CIRCUITO!I49</f>
        <v>140</v>
      </c>
      <c r="J16" s="113">
        <f>CIRCUITO!J49</f>
        <v>275</v>
      </c>
      <c r="K16" s="112">
        <f>CIRCUITO!K49</f>
        <v>3199</v>
      </c>
      <c r="L16" s="75"/>
    </row>
    <row r="17" spans="1:12" ht="12.75">
      <c r="A17" s="93" t="str">
        <f>CIRCUITO!A56</f>
        <v>Guanacaste...............................................</v>
      </c>
      <c r="B17" s="111">
        <f>CIRCUITO!B56</f>
        <v>2234</v>
      </c>
      <c r="C17" s="112">
        <f>CIRCUITO!C56</f>
        <v>3111</v>
      </c>
      <c r="D17" s="113">
        <f>CIRCUITO!D56</f>
        <v>20</v>
      </c>
      <c r="E17" s="112">
        <f>CIRCUITO!E56</f>
        <v>3025</v>
      </c>
      <c r="F17" s="113">
        <f>CIRCUITO!F56</f>
        <v>777</v>
      </c>
      <c r="G17" s="112">
        <f>CIRCUITO!G56</f>
        <v>98</v>
      </c>
      <c r="H17" s="113">
        <f>CIRCUITO!H56</f>
        <v>708</v>
      </c>
      <c r="I17" s="113">
        <f>CIRCUITO!I56</f>
        <v>605</v>
      </c>
      <c r="J17" s="113">
        <f>CIRCUITO!J56</f>
        <v>428</v>
      </c>
      <c r="K17" s="112">
        <f>CIRCUITO!K56</f>
        <v>2340</v>
      </c>
      <c r="L17" s="75"/>
    </row>
    <row r="18" spans="1:12" ht="12.75">
      <c r="A18" s="93" t="str">
        <f>CIRCUITO!A67</f>
        <v>Puntarenas................................................</v>
      </c>
      <c r="B18" s="111">
        <f>CIRCUITO!B67</f>
        <v>1333</v>
      </c>
      <c r="C18" s="112">
        <f>CIRCUITO!C67</f>
        <v>3537</v>
      </c>
      <c r="D18" s="113">
        <f>CIRCUITO!D67</f>
        <v>8</v>
      </c>
      <c r="E18" s="112">
        <f>CIRCUITO!E67</f>
        <v>3523</v>
      </c>
      <c r="F18" s="113">
        <f>CIRCUITO!F67</f>
        <v>741</v>
      </c>
      <c r="G18" s="112">
        <f>CIRCUITO!G67</f>
        <v>239</v>
      </c>
      <c r="H18" s="113">
        <f>CIRCUITO!H67</f>
        <v>412</v>
      </c>
      <c r="I18" s="113">
        <f>CIRCUITO!I67</f>
        <v>254</v>
      </c>
      <c r="J18" s="113">
        <f>CIRCUITO!J67</f>
        <v>236</v>
      </c>
      <c r="K18" s="112">
        <f>CIRCUITO!K67</f>
        <v>1355</v>
      </c>
      <c r="L18" s="75"/>
    </row>
    <row r="19" spans="1:12" ht="12.75">
      <c r="A19" s="93" t="str">
        <f>CIRCUITO!A76</f>
        <v>Zona Sur..................................................</v>
      </c>
      <c r="B19" s="111">
        <f>CIRCUITO!B76</f>
        <v>1450</v>
      </c>
      <c r="C19" s="112">
        <f>CIRCUITO!C76</f>
        <v>3391</v>
      </c>
      <c r="D19" s="113">
        <f>CIRCUITO!D76</f>
        <v>4</v>
      </c>
      <c r="E19" s="112">
        <f>CIRCUITO!E76</f>
        <v>3232</v>
      </c>
      <c r="F19" s="113">
        <f>CIRCUITO!F76</f>
        <v>1118</v>
      </c>
      <c r="G19" s="112">
        <f>CIRCUITO!G76</f>
        <v>173</v>
      </c>
      <c r="H19" s="113">
        <f>CIRCUITO!H76</f>
        <v>359</v>
      </c>
      <c r="I19" s="113">
        <f>CIRCUITO!I76</f>
        <v>344</v>
      </c>
      <c r="J19" s="113">
        <f>CIRCUITO!J76</f>
        <v>492</v>
      </c>
      <c r="K19" s="112">
        <f>CIRCUITO!K76</f>
        <v>1613</v>
      </c>
      <c r="L19" s="75"/>
    </row>
    <row r="20" spans="1:12" ht="12.75">
      <c r="A20" s="93" t="str">
        <f>CIRCUITO!A83</f>
        <v>Primero Zona Atlántica................................</v>
      </c>
      <c r="B20" s="111">
        <f>CIRCUITO!B83</f>
        <v>1208</v>
      </c>
      <c r="C20" s="112">
        <f>CIRCUITO!C83</f>
        <v>2189</v>
      </c>
      <c r="D20" s="113">
        <f>CIRCUITO!D83</f>
        <v>0</v>
      </c>
      <c r="E20" s="112">
        <f>CIRCUITO!E83</f>
        <v>1979</v>
      </c>
      <c r="F20" s="113">
        <f>CIRCUITO!F83</f>
        <v>517</v>
      </c>
      <c r="G20" s="112">
        <f>CIRCUITO!G83</f>
        <v>94</v>
      </c>
      <c r="H20" s="113">
        <f>CIRCUITO!H83</f>
        <v>168</v>
      </c>
      <c r="I20" s="113">
        <f>CIRCUITO!I83</f>
        <v>116</v>
      </c>
      <c r="J20" s="113">
        <f>CIRCUITO!J83</f>
        <v>442</v>
      </c>
      <c r="K20" s="112">
        <f>CIRCUITO!K83</f>
        <v>1418</v>
      </c>
      <c r="L20" s="75"/>
    </row>
    <row r="21" spans="1:12" ht="12.75">
      <c r="A21" s="212" t="str">
        <f>CIRCUITO!A87</f>
        <v>Segundo  Zona Atlántica.............................</v>
      </c>
      <c r="B21" s="213">
        <f>CIRCUITO!B87</f>
        <v>1280</v>
      </c>
      <c r="C21" s="214">
        <f>CIRCUITO!C87</f>
        <v>1440</v>
      </c>
      <c r="D21" s="215">
        <f>CIRCUITO!D87</f>
        <v>1</v>
      </c>
      <c r="E21" s="214">
        <f>CIRCUITO!E87</f>
        <v>1440</v>
      </c>
      <c r="F21" s="215">
        <f>CIRCUITO!F87</f>
        <v>280</v>
      </c>
      <c r="G21" s="214">
        <f>CIRCUITO!G87</f>
        <v>55</v>
      </c>
      <c r="H21" s="215">
        <f>CIRCUITO!H87</f>
        <v>108</v>
      </c>
      <c r="I21" s="215">
        <f>CIRCUITO!I87</f>
        <v>128</v>
      </c>
      <c r="J21" s="215">
        <f>CIRCUITO!J87</f>
        <v>473</v>
      </c>
      <c r="K21" s="214">
        <f>CIRCUITO!K87</f>
        <v>1281</v>
      </c>
      <c r="L21" s="75"/>
    </row>
    <row r="22" spans="1:11" ht="12.75">
      <c r="A22" s="75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12.75">
      <c r="A23" s="75"/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12.75">
      <c r="A24" s="7" t="s">
        <v>456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6" spans="1:11" ht="12.75">
      <c r="A26" s="187" t="s">
        <v>262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1:11" ht="12.75">
      <c r="A27" s="187" t="s">
        <v>458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spans="1:10" ht="12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2" s="97" customFormat="1" ht="12.75">
      <c r="A29" s="191" t="s">
        <v>261</v>
      </c>
      <c r="B29" s="164" t="s">
        <v>178</v>
      </c>
      <c r="C29" s="188" t="s">
        <v>179</v>
      </c>
      <c r="D29" s="188" t="s">
        <v>180</v>
      </c>
      <c r="E29" s="188" t="s">
        <v>181</v>
      </c>
      <c r="F29" s="188" t="s">
        <v>182</v>
      </c>
      <c r="G29" s="188" t="s">
        <v>183</v>
      </c>
      <c r="H29" s="188" t="s">
        <v>184</v>
      </c>
      <c r="I29" s="167" t="s">
        <v>185</v>
      </c>
      <c r="J29" s="188" t="s">
        <v>186</v>
      </c>
      <c r="K29" s="184" t="s">
        <v>187</v>
      </c>
      <c r="L29" s="92"/>
    </row>
    <row r="30" spans="1:12" s="97" customFormat="1" ht="12.75">
      <c r="A30" s="192"/>
      <c r="B30" s="165"/>
      <c r="C30" s="189"/>
      <c r="D30" s="189"/>
      <c r="E30" s="189"/>
      <c r="F30" s="189"/>
      <c r="G30" s="189"/>
      <c r="H30" s="189"/>
      <c r="I30" s="168"/>
      <c r="J30" s="189"/>
      <c r="K30" s="185"/>
      <c r="L30" s="92"/>
    </row>
    <row r="31" spans="1:12" s="97" customFormat="1" ht="12.75">
      <c r="A31" s="193"/>
      <c r="B31" s="166"/>
      <c r="C31" s="190"/>
      <c r="D31" s="190"/>
      <c r="E31" s="190"/>
      <c r="F31" s="190"/>
      <c r="G31" s="190"/>
      <c r="H31" s="190"/>
      <c r="I31" s="169"/>
      <c r="J31" s="190"/>
      <c r="K31" s="186"/>
      <c r="L31" s="92"/>
    </row>
    <row r="32" spans="1:12" s="97" customFormat="1" ht="12.75">
      <c r="A32" s="98"/>
      <c r="B32" s="104"/>
      <c r="C32" s="100"/>
      <c r="D32" s="104"/>
      <c r="E32" s="100"/>
      <c r="F32" s="104"/>
      <c r="G32" s="100"/>
      <c r="H32" s="104"/>
      <c r="I32" s="101"/>
      <c r="J32" s="104"/>
      <c r="K32" s="102"/>
      <c r="L32" s="92"/>
    </row>
    <row r="33" spans="1:12" ht="12.75">
      <c r="A33" s="34" t="s">
        <v>263</v>
      </c>
      <c r="B33" s="114">
        <f aca="true" t="shared" si="1" ref="B33:K33">B9/B9</f>
        <v>1</v>
      </c>
      <c r="C33" s="115">
        <f t="shared" si="1"/>
        <v>1</v>
      </c>
      <c r="D33" s="114">
        <f t="shared" si="1"/>
        <v>1</v>
      </c>
      <c r="E33" s="115">
        <f t="shared" si="1"/>
        <v>1</v>
      </c>
      <c r="F33" s="114">
        <f t="shared" si="1"/>
        <v>1</v>
      </c>
      <c r="G33" s="115">
        <f t="shared" si="1"/>
        <v>1</v>
      </c>
      <c r="H33" s="114">
        <f t="shared" si="1"/>
        <v>1</v>
      </c>
      <c r="I33" s="115">
        <f t="shared" si="1"/>
        <v>1</v>
      </c>
      <c r="J33" s="114">
        <f t="shared" si="1"/>
        <v>1</v>
      </c>
      <c r="K33" s="116">
        <f t="shared" si="1"/>
        <v>1</v>
      </c>
      <c r="L33" s="75"/>
    </row>
    <row r="34" spans="1:12" ht="12.75">
      <c r="A34" s="108"/>
      <c r="B34" s="117"/>
      <c r="C34" s="118"/>
      <c r="D34" s="117"/>
      <c r="E34" s="118"/>
      <c r="F34" s="117"/>
      <c r="G34" s="118"/>
      <c r="H34" s="117"/>
      <c r="I34" s="118"/>
      <c r="J34" s="117"/>
      <c r="K34" s="119"/>
      <c r="L34" s="75"/>
    </row>
    <row r="35" spans="1:12" ht="12.75">
      <c r="A35" s="93" t="s">
        <v>264</v>
      </c>
      <c r="B35" s="120">
        <f aca="true" t="shared" si="2" ref="B35:K35">B11/B9</f>
        <v>0.3569088238617105</v>
      </c>
      <c r="C35" s="121">
        <f t="shared" si="2"/>
        <v>0.3228939214340674</v>
      </c>
      <c r="D35" s="120">
        <f t="shared" si="2"/>
        <v>0.5508982035928144</v>
      </c>
      <c r="E35" s="121">
        <f t="shared" si="2"/>
        <v>0.3462728147981236</v>
      </c>
      <c r="F35" s="120">
        <f t="shared" si="2"/>
        <v>0.3309588527509607</v>
      </c>
      <c r="G35" s="121">
        <f t="shared" si="2"/>
        <v>0.2721685689201054</v>
      </c>
      <c r="H35" s="120">
        <f t="shared" si="2"/>
        <v>0.26512651265126513</v>
      </c>
      <c r="I35" s="121">
        <f t="shared" si="2"/>
        <v>0.16506717850287908</v>
      </c>
      <c r="J35" s="120">
        <f t="shared" si="2"/>
        <v>0.4632623659356491</v>
      </c>
      <c r="K35" s="122">
        <f t="shared" si="2"/>
        <v>0.31670298581641626</v>
      </c>
      <c r="L35" s="75"/>
    </row>
    <row r="36" spans="1:12" ht="12.75">
      <c r="A36" s="93" t="s">
        <v>450</v>
      </c>
      <c r="B36" s="120">
        <f aca="true" t="shared" si="3" ref="B36:K36">B12/B9</f>
        <v>0.0410876360486574</v>
      </c>
      <c r="C36" s="121">
        <f t="shared" si="3"/>
        <v>0.08268346954478341</v>
      </c>
      <c r="D36" s="120">
        <f t="shared" si="3"/>
        <v>0.10778443113772455</v>
      </c>
      <c r="E36" s="121">
        <f t="shared" si="3"/>
        <v>0.0770223487719442</v>
      </c>
      <c r="F36" s="120">
        <f t="shared" si="3"/>
        <v>0.02183897272471647</v>
      </c>
      <c r="G36" s="121">
        <f t="shared" si="3"/>
        <v>0.0684811237928007</v>
      </c>
      <c r="H36" s="120">
        <f t="shared" si="3"/>
        <v>0.01078107810781078</v>
      </c>
      <c r="I36" s="121">
        <f t="shared" si="3"/>
        <v>0.03619413216342199</v>
      </c>
      <c r="J36" s="120">
        <f t="shared" si="3"/>
        <v>0.0009604610212902193</v>
      </c>
      <c r="K36" s="122">
        <f t="shared" si="3"/>
        <v>0.051343808540734795</v>
      </c>
      <c r="L36" s="75"/>
    </row>
    <row r="37" spans="1:12" ht="12.75">
      <c r="A37" s="93" t="s">
        <v>266</v>
      </c>
      <c r="B37" s="120">
        <f aca="true" t="shared" si="4" ref="B37:K37">B13/B9</f>
        <v>0.09705118065755282</v>
      </c>
      <c r="C37" s="121">
        <f t="shared" si="4"/>
        <v>0.0851789464928151</v>
      </c>
      <c r="D37" s="120">
        <f t="shared" si="4"/>
        <v>0.041916167664670656</v>
      </c>
      <c r="E37" s="121">
        <f t="shared" si="4"/>
        <v>0.08286047893151975</v>
      </c>
      <c r="F37" s="120">
        <f t="shared" si="4"/>
        <v>0.09035523479238916</v>
      </c>
      <c r="G37" s="121">
        <f t="shared" si="4"/>
        <v>0.08340649692712906</v>
      </c>
      <c r="H37" s="120">
        <f t="shared" si="4"/>
        <v>0.09878987898789879</v>
      </c>
      <c r="I37" s="121">
        <f t="shared" si="4"/>
        <v>0.1508088840142583</v>
      </c>
      <c r="J37" s="120">
        <f t="shared" si="4"/>
        <v>0.04802305106451096</v>
      </c>
      <c r="K37" s="122">
        <f t="shared" si="4"/>
        <v>0.10100546698780441</v>
      </c>
      <c r="L37" s="75"/>
    </row>
    <row r="38" spans="1:12" ht="12.75">
      <c r="A38" s="93" t="s">
        <v>267</v>
      </c>
      <c r="B38" s="120">
        <f aca="true" t="shared" si="5" ref="B38:K38">B14/B9</f>
        <v>0.05005084171280081</v>
      </c>
      <c r="C38" s="121">
        <f t="shared" si="5"/>
        <v>0.03185892236987128</v>
      </c>
      <c r="D38" s="120">
        <f t="shared" si="5"/>
        <v>0.12574850299401197</v>
      </c>
      <c r="E38" s="121">
        <f t="shared" si="5"/>
        <v>0.04746297396398796</v>
      </c>
      <c r="F38" s="120">
        <f t="shared" si="5"/>
        <v>0.0489267972630987</v>
      </c>
      <c r="G38" s="121">
        <f t="shared" si="5"/>
        <v>0.06057945566286216</v>
      </c>
      <c r="H38" s="120">
        <f t="shared" si="5"/>
        <v>0.08690869086908691</v>
      </c>
      <c r="I38" s="121">
        <f t="shared" si="5"/>
        <v>0.08774335069920483</v>
      </c>
      <c r="J38" s="120">
        <f t="shared" si="5"/>
        <v>0.044661437489995195</v>
      </c>
      <c r="K38" s="122">
        <f t="shared" si="5"/>
        <v>0.022403180792904386</v>
      </c>
      <c r="L38" s="75"/>
    </row>
    <row r="39" spans="1:12" ht="12.75">
      <c r="A39" s="93" t="s">
        <v>268</v>
      </c>
      <c r="B39" s="120">
        <f aca="true" t="shared" si="6" ref="B39:K39">B15/B9</f>
        <v>0.07490679019319851</v>
      </c>
      <c r="C39" s="121">
        <f t="shared" si="6"/>
        <v>0.10566265310790858</v>
      </c>
      <c r="D39" s="120">
        <f t="shared" si="6"/>
        <v>0.020958083832335328</v>
      </c>
      <c r="E39" s="121">
        <f t="shared" si="6"/>
        <v>0.10203412745559948</v>
      </c>
      <c r="F39" s="120">
        <f t="shared" si="6"/>
        <v>0.12156715718436592</v>
      </c>
      <c r="G39" s="121">
        <f t="shared" si="6"/>
        <v>0.10359964881474978</v>
      </c>
      <c r="H39" s="120">
        <f t="shared" si="6"/>
        <v>0.07392739273927393</v>
      </c>
      <c r="I39" s="121">
        <f t="shared" si="6"/>
        <v>0.12503427474636689</v>
      </c>
      <c r="J39" s="120">
        <f t="shared" si="6"/>
        <v>0.06755242516407876</v>
      </c>
      <c r="K39" s="122">
        <f t="shared" si="6"/>
        <v>0.08013151355277746</v>
      </c>
      <c r="L39" s="75"/>
    </row>
    <row r="40" spans="1:12" ht="12.75">
      <c r="A40" s="93" t="s">
        <v>269</v>
      </c>
      <c r="B40" s="120">
        <f aca="true" t="shared" si="7" ref="B40:K40">B16/B9</f>
        <v>0.09735246488155765</v>
      </c>
      <c r="C40" s="121">
        <f t="shared" si="7"/>
        <v>0.08748726266974442</v>
      </c>
      <c r="D40" s="120">
        <f t="shared" si="7"/>
        <v>0.05389221556886228</v>
      </c>
      <c r="E40" s="121">
        <f t="shared" si="7"/>
        <v>0.07397013335518364</v>
      </c>
      <c r="F40" s="120">
        <f t="shared" si="7"/>
        <v>0.06457962320742337</v>
      </c>
      <c r="G40" s="121">
        <f t="shared" si="7"/>
        <v>0.12247585601404741</v>
      </c>
      <c r="H40" s="120">
        <f t="shared" si="7"/>
        <v>0.07832783278327833</v>
      </c>
      <c r="I40" s="121">
        <f t="shared" si="7"/>
        <v>0.03838771593090211</v>
      </c>
      <c r="J40" s="120">
        <f t="shared" si="7"/>
        <v>0.04402113014246838</v>
      </c>
      <c r="K40" s="122">
        <f t="shared" si="7"/>
        <v>0.12229995794624766</v>
      </c>
      <c r="L40" s="75"/>
    </row>
    <row r="41" spans="1:12" ht="12.75">
      <c r="A41" s="93" t="s">
        <v>270</v>
      </c>
      <c r="B41" s="120">
        <f aca="true" t="shared" si="8" ref="B41:K41">B17/B9</f>
        <v>0.08413361955334614</v>
      </c>
      <c r="C41" s="121">
        <f t="shared" si="8"/>
        <v>0.06469523987772163</v>
      </c>
      <c r="D41" s="120">
        <f t="shared" si="8"/>
        <v>0.059880239520958084</v>
      </c>
      <c r="E41" s="121">
        <f t="shared" si="8"/>
        <v>0.06196611836040723</v>
      </c>
      <c r="F41" s="120">
        <f t="shared" si="8"/>
        <v>0.07282781891461243</v>
      </c>
      <c r="G41" s="121">
        <f t="shared" si="8"/>
        <v>0.04302019315188762</v>
      </c>
      <c r="H41" s="120">
        <f t="shared" si="8"/>
        <v>0.15577557755775578</v>
      </c>
      <c r="I41" s="121">
        <f t="shared" si="8"/>
        <v>0.16588977241568412</v>
      </c>
      <c r="J41" s="120">
        <f t="shared" si="8"/>
        <v>0.06851288618536898</v>
      </c>
      <c r="K41" s="122">
        <f t="shared" si="8"/>
        <v>0.0894598004358298</v>
      </c>
      <c r="L41" s="75"/>
    </row>
    <row r="42" spans="1:12" ht="12.75">
      <c r="A42" s="93" t="s">
        <v>271</v>
      </c>
      <c r="B42" s="120">
        <f aca="true" t="shared" si="9" ref="B42:K42">B18/B9</f>
        <v>0.050201483824803224</v>
      </c>
      <c r="C42" s="121">
        <f t="shared" si="9"/>
        <v>0.07355418304323413</v>
      </c>
      <c r="D42" s="120">
        <f t="shared" si="9"/>
        <v>0.023952095808383235</v>
      </c>
      <c r="E42" s="121">
        <f t="shared" si="9"/>
        <v>0.07216748263924452</v>
      </c>
      <c r="F42" s="120">
        <f t="shared" si="9"/>
        <v>0.06945355703439872</v>
      </c>
      <c r="G42" s="121">
        <f t="shared" si="9"/>
        <v>0.10491659350307288</v>
      </c>
      <c r="H42" s="120">
        <f t="shared" si="9"/>
        <v>0.09064906490649065</v>
      </c>
      <c r="I42" s="121">
        <f t="shared" si="9"/>
        <v>0.06964628461749384</v>
      </c>
      <c r="J42" s="120">
        <f t="shared" si="9"/>
        <v>0.03777813350408196</v>
      </c>
      <c r="K42" s="122">
        <f t="shared" si="9"/>
        <v>0.051802576748098024</v>
      </c>
      <c r="L42" s="75"/>
    </row>
    <row r="43" spans="1:12" ht="12.75">
      <c r="A43" s="93" t="s">
        <v>272</v>
      </c>
      <c r="B43" s="120">
        <f aca="true" t="shared" si="10" ref="B43:K43">B19/B9</f>
        <v>0.05460776560087372</v>
      </c>
      <c r="C43" s="121">
        <f t="shared" si="10"/>
        <v>0.07051801942312891</v>
      </c>
      <c r="D43" s="120">
        <f t="shared" si="10"/>
        <v>0.011976047904191617</v>
      </c>
      <c r="E43" s="121">
        <f t="shared" si="10"/>
        <v>0.06620644447630948</v>
      </c>
      <c r="F43" s="120">
        <f t="shared" si="10"/>
        <v>0.10478957727997</v>
      </c>
      <c r="G43" s="121">
        <f t="shared" si="10"/>
        <v>0.07594381035996488</v>
      </c>
      <c r="H43" s="120">
        <f t="shared" si="10"/>
        <v>0.07898789878987898</v>
      </c>
      <c r="I43" s="121">
        <f t="shared" si="10"/>
        <v>0.09432410200164519</v>
      </c>
      <c r="J43" s="120">
        <f t="shared" si="10"/>
        <v>0.07875780374579798</v>
      </c>
      <c r="K43" s="122">
        <f t="shared" si="10"/>
        <v>0.061666093206407466</v>
      </c>
      <c r="L43" s="75"/>
    </row>
    <row r="44" spans="1:12" ht="12.75">
      <c r="A44" s="93" t="s">
        <v>273</v>
      </c>
      <c r="B44" s="120">
        <f aca="true" t="shared" si="11" ref="B44:K44">B20/B9</f>
        <v>0.045493917824727906</v>
      </c>
      <c r="C44" s="121">
        <f t="shared" si="11"/>
        <v>0.04552165866034479</v>
      </c>
      <c r="D44" s="120">
        <f t="shared" si="11"/>
        <v>0</v>
      </c>
      <c r="E44" s="121">
        <f t="shared" si="11"/>
        <v>0.04053915644140361</v>
      </c>
      <c r="F44" s="120">
        <f t="shared" si="11"/>
        <v>0.048458149779735685</v>
      </c>
      <c r="G44" s="121">
        <f t="shared" si="11"/>
        <v>0.041264266900790166</v>
      </c>
      <c r="H44" s="120">
        <f t="shared" si="11"/>
        <v>0.036963696369636964</v>
      </c>
      <c r="I44" s="121">
        <f t="shared" si="11"/>
        <v>0.03180696462846175</v>
      </c>
      <c r="J44" s="120">
        <f t="shared" si="11"/>
        <v>0.07075396190171282</v>
      </c>
      <c r="K44" s="122">
        <f t="shared" si="11"/>
        <v>0.05421110983675498</v>
      </c>
      <c r="L44" s="75"/>
    </row>
    <row r="45" spans="1:12" ht="12.75">
      <c r="A45" s="212" t="s">
        <v>274</v>
      </c>
      <c r="B45" s="216">
        <f aca="true" t="shared" si="12" ref="B45:K45">B21/B9</f>
        <v>0.04820547584077129</v>
      </c>
      <c r="C45" s="217">
        <f t="shared" si="12"/>
        <v>0.02994572337638031</v>
      </c>
      <c r="D45" s="216">
        <f t="shared" si="12"/>
        <v>0.0029940119760479044</v>
      </c>
      <c r="E45" s="217">
        <f t="shared" si="12"/>
        <v>0.0294979208062765</v>
      </c>
      <c r="F45" s="216">
        <f t="shared" si="12"/>
        <v>0.026244259068328803</v>
      </c>
      <c r="G45" s="217">
        <f t="shared" si="12"/>
        <v>0.024143985952589993</v>
      </c>
      <c r="H45" s="216">
        <f t="shared" si="12"/>
        <v>0.023762376237623763</v>
      </c>
      <c r="I45" s="217">
        <f t="shared" si="12"/>
        <v>0.03509734027968193</v>
      </c>
      <c r="J45" s="216">
        <f t="shared" si="12"/>
        <v>0.07571634384504562</v>
      </c>
      <c r="K45" s="218">
        <f t="shared" si="12"/>
        <v>0.048973506136024775</v>
      </c>
      <c r="L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</sheetData>
  <mergeCells count="26">
    <mergeCell ref="G29:G31"/>
    <mergeCell ref="H29:H31"/>
    <mergeCell ref="C29:C31"/>
    <mergeCell ref="D29:D31"/>
    <mergeCell ref="E29:E31"/>
    <mergeCell ref="F29:F31"/>
    <mergeCell ref="I5:I7"/>
    <mergeCell ref="J5:J7"/>
    <mergeCell ref="I29:I31"/>
    <mergeCell ref="J29:J31"/>
    <mergeCell ref="A28:J28"/>
    <mergeCell ref="A27:K27"/>
    <mergeCell ref="K29:K31"/>
    <mergeCell ref="A26:K26"/>
    <mergeCell ref="A29:A31"/>
    <mergeCell ref="B29:B31"/>
    <mergeCell ref="K5:K7"/>
    <mergeCell ref="A3:K3"/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1.45" right="0.75" top="0.92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X104"/>
  <sheetViews>
    <sheetView workbookViewId="0" topLeftCell="A1">
      <selection activeCell="A6" sqref="A6"/>
    </sheetView>
  </sheetViews>
  <sheetFormatPr defaultColWidth="11.421875" defaultRowHeight="12.75"/>
  <cols>
    <col min="1" max="1" width="41.140625" style="137" customWidth="1"/>
    <col min="2" max="3" width="6.8515625" style="137" bestFit="1" customWidth="1"/>
    <col min="4" max="4" width="5.28125" style="137" bestFit="1" customWidth="1"/>
    <col min="5" max="5" width="7.00390625" style="137" customWidth="1"/>
    <col min="6" max="6" width="7.140625" style="137" bestFit="1" customWidth="1"/>
    <col min="7" max="7" width="6.7109375" style="137" customWidth="1"/>
    <col min="8" max="8" width="8.28125" style="137" customWidth="1"/>
    <col min="9" max="9" width="6.57421875" style="137" customWidth="1"/>
    <col min="10" max="10" width="5.57421875" style="137" bestFit="1" customWidth="1"/>
    <col min="11" max="11" width="6.28125" style="137" bestFit="1" customWidth="1"/>
    <col min="12" max="12" width="5.8515625" style="137" bestFit="1" customWidth="1"/>
    <col min="13" max="13" width="5.57421875" style="137" customWidth="1"/>
    <col min="14" max="14" width="5.00390625" style="137" bestFit="1" customWidth="1"/>
    <col min="15" max="15" width="5.421875" style="137" bestFit="1" customWidth="1"/>
    <col min="16" max="16" width="4.28125" style="137" bestFit="1" customWidth="1"/>
    <col min="17" max="17" width="8.140625" style="137" bestFit="1" customWidth="1"/>
    <col min="18" max="18" width="5.8515625" style="137" bestFit="1" customWidth="1"/>
    <col min="19" max="19" width="6.28125" style="137" bestFit="1" customWidth="1"/>
    <col min="20" max="20" width="5.140625" style="137" bestFit="1" customWidth="1"/>
    <col min="21" max="21" width="6.140625" style="137" bestFit="1" customWidth="1"/>
    <col min="22" max="22" width="5.28125" style="137" customWidth="1"/>
    <col min="23" max="23" width="5.8515625" style="137" customWidth="1"/>
    <col min="24" max="24" width="5.7109375" style="137" customWidth="1"/>
    <col min="25" max="25" width="4.7109375" style="137" bestFit="1" customWidth="1"/>
    <col min="26" max="26" width="5.28125" style="137" customWidth="1"/>
    <col min="27" max="27" width="6.421875" style="137" bestFit="1" customWidth="1"/>
    <col min="28" max="28" width="5.8515625" style="137" bestFit="1" customWidth="1"/>
    <col min="29" max="29" width="7.00390625" style="137" bestFit="1" customWidth="1"/>
    <col min="30" max="30" width="4.28125" style="137" bestFit="1" customWidth="1"/>
    <col min="31" max="31" width="5.421875" style="137" bestFit="1" customWidth="1"/>
    <col min="32" max="32" width="5.140625" style="137" customWidth="1"/>
    <col min="33" max="33" width="6.57421875" style="137" customWidth="1"/>
    <col min="34" max="34" width="6.8515625" style="137" customWidth="1"/>
    <col min="35" max="35" width="6.28125" style="137" bestFit="1" customWidth="1"/>
    <col min="36" max="37" width="6.8515625" style="137" bestFit="1" customWidth="1"/>
    <col min="38" max="38" width="5.8515625" style="137" bestFit="1" customWidth="1"/>
    <col min="39" max="39" width="5.28125" style="137" customWidth="1"/>
    <col min="40" max="40" width="6.421875" style="137" bestFit="1" customWidth="1"/>
    <col min="41" max="41" width="6.8515625" style="137" bestFit="1" customWidth="1"/>
    <col min="42" max="42" width="6.00390625" style="137" bestFit="1" customWidth="1"/>
    <col min="43" max="43" width="7.28125" style="137" customWidth="1"/>
    <col min="44" max="44" width="7.28125" style="137" bestFit="1" customWidth="1"/>
    <col min="45" max="45" width="6.140625" style="137" customWidth="1"/>
    <col min="46" max="46" width="5.421875" style="137" customWidth="1"/>
    <col min="47" max="47" width="7.00390625" style="137" customWidth="1"/>
    <col min="48" max="48" width="5.57421875" style="137" bestFit="1" customWidth="1"/>
    <col min="49" max="49" width="5.00390625" style="137" bestFit="1" customWidth="1"/>
    <col min="50" max="50" width="4.57421875" style="137" customWidth="1"/>
    <col min="51" max="52" width="5.421875" style="137" bestFit="1" customWidth="1"/>
    <col min="53" max="53" width="6.421875" style="137" bestFit="1" customWidth="1"/>
    <col min="54" max="54" width="4.57421875" style="137" customWidth="1"/>
    <col min="55" max="55" width="8.00390625" style="137" customWidth="1"/>
    <col min="56" max="56" width="8.00390625" style="137" bestFit="1" customWidth="1"/>
    <col min="57" max="57" width="6.00390625" style="137" bestFit="1" customWidth="1"/>
    <col min="58" max="58" width="6.28125" style="137" bestFit="1" customWidth="1"/>
    <col min="59" max="59" width="6.8515625" style="137" bestFit="1" customWidth="1"/>
    <col min="60" max="60" width="5.28125" style="137" bestFit="1" customWidth="1"/>
    <col min="61" max="61" width="6.00390625" style="137" bestFit="1" customWidth="1"/>
    <col min="62" max="62" width="5.421875" style="137" bestFit="1" customWidth="1"/>
    <col min="63" max="63" width="5.57421875" style="137" customWidth="1"/>
    <col min="64" max="64" width="6.140625" style="137" bestFit="1" customWidth="1"/>
    <col min="65" max="65" width="5.8515625" style="137" customWidth="1"/>
    <col min="66" max="66" width="4.57421875" style="137" customWidth="1"/>
    <col min="67" max="67" width="5.7109375" style="137" customWidth="1"/>
    <col min="68" max="68" width="6.140625" style="137" bestFit="1" customWidth="1"/>
    <col min="69" max="69" width="4.28125" style="137" bestFit="1" customWidth="1"/>
    <col min="70" max="70" width="6.57421875" style="137" bestFit="1" customWidth="1"/>
    <col min="71" max="71" width="5.8515625" style="137" bestFit="1" customWidth="1"/>
    <col min="72" max="72" width="5.421875" style="137" bestFit="1" customWidth="1"/>
    <col min="73" max="73" width="7.00390625" style="137" bestFit="1" customWidth="1"/>
    <col min="74" max="74" width="4.8515625" style="137" bestFit="1" customWidth="1"/>
    <col min="75" max="75" width="6.8515625" style="137" bestFit="1" customWidth="1"/>
    <col min="76" max="76" width="5.28125" style="137" bestFit="1" customWidth="1"/>
    <col min="77" max="16384" width="11.421875" style="137" customWidth="1"/>
  </cols>
  <sheetData>
    <row r="3" spans="1:76" ht="12.75">
      <c r="A3" s="134" t="s">
        <v>457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5"/>
      <c r="O3" s="135"/>
      <c r="P3" s="135"/>
      <c r="Q3" s="135"/>
      <c r="R3" s="135"/>
      <c r="S3" s="135"/>
      <c r="T3" s="135"/>
      <c r="U3" s="134"/>
      <c r="V3" s="135"/>
      <c r="W3" s="135"/>
      <c r="X3" s="135"/>
      <c r="Y3" s="135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135"/>
      <c r="AN3" s="135"/>
      <c r="AO3" s="134"/>
      <c r="AP3" s="135"/>
      <c r="AQ3" s="135"/>
      <c r="AR3" s="135"/>
      <c r="AS3" s="135"/>
      <c r="AT3" s="135"/>
      <c r="AU3" s="135"/>
      <c r="AV3" s="135"/>
      <c r="AW3" s="135"/>
      <c r="AX3" s="135"/>
      <c r="AY3" s="136"/>
      <c r="AZ3" s="135"/>
      <c r="BA3" s="135"/>
      <c r="BB3" s="135"/>
      <c r="BC3" s="135"/>
      <c r="BD3" s="135"/>
      <c r="BE3" s="135"/>
      <c r="BF3" s="135"/>
      <c r="BG3" s="135"/>
      <c r="BH3" s="135"/>
      <c r="BI3" s="134"/>
      <c r="BJ3" s="135"/>
      <c r="BK3" s="136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</row>
    <row r="4" spans="1:76" ht="12.7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6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6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6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</row>
    <row r="5" spans="1:76" ht="15">
      <c r="A5" s="150"/>
      <c r="B5" s="198" t="s">
        <v>452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</row>
    <row r="6" spans="1:76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</row>
    <row r="7" spans="1:76" ht="13.5">
      <c r="A7" s="194" t="s">
        <v>279</v>
      </c>
      <c r="B7" s="194" t="s">
        <v>263</v>
      </c>
      <c r="C7" s="195" t="s">
        <v>11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7"/>
      <c r="U7" s="195" t="s">
        <v>11</v>
      </c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  <c r="AO7" s="195" t="s">
        <v>11</v>
      </c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7"/>
      <c r="BI7" s="195" t="s">
        <v>11</v>
      </c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7"/>
    </row>
    <row r="8" spans="1:76" ht="12.75">
      <c r="A8" s="194"/>
      <c r="B8" s="194"/>
      <c r="C8" s="163" t="s">
        <v>280</v>
      </c>
      <c r="D8" s="163" t="s">
        <v>281</v>
      </c>
      <c r="E8" s="163" t="s">
        <v>282</v>
      </c>
      <c r="F8" s="163" t="s">
        <v>283</v>
      </c>
      <c r="G8" s="163" t="s">
        <v>440</v>
      </c>
      <c r="H8" s="163" t="s">
        <v>284</v>
      </c>
      <c r="I8" s="163" t="s">
        <v>285</v>
      </c>
      <c r="J8" s="163" t="s">
        <v>286</v>
      </c>
      <c r="K8" s="163" t="s">
        <v>287</v>
      </c>
      <c r="L8" s="163" t="s">
        <v>288</v>
      </c>
      <c r="M8" s="163" t="s">
        <v>289</v>
      </c>
      <c r="N8" s="163" t="s">
        <v>290</v>
      </c>
      <c r="O8" s="163" t="s">
        <v>291</v>
      </c>
      <c r="P8" s="163" t="s">
        <v>292</v>
      </c>
      <c r="Q8" s="163" t="s">
        <v>293</v>
      </c>
      <c r="R8" s="163" t="s">
        <v>294</v>
      </c>
      <c r="S8" s="163" t="s">
        <v>295</v>
      </c>
      <c r="T8" s="163" t="s">
        <v>296</v>
      </c>
      <c r="U8" s="163" t="s">
        <v>297</v>
      </c>
      <c r="V8" s="163" t="s">
        <v>298</v>
      </c>
      <c r="W8" s="163" t="s">
        <v>299</v>
      </c>
      <c r="X8" s="163" t="s">
        <v>300</v>
      </c>
      <c r="Y8" s="163" t="s">
        <v>301</v>
      </c>
      <c r="Z8" s="163" t="s">
        <v>302</v>
      </c>
      <c r="AA8" s="163" t="s">
        <v>303</v>
      </c>
      <c r="AB8" s="163" t="s">
        <v>304</v>
      </c>
      <c r="AC8" s="163" t="s">
        <v>305</v>
      </c>
      <c r="AD8" s="163" t="s">
        <v>306</v>
      </c>
      <c r="AE8" s="163" t="s">
        <v>307</v>
      </c>
      <c r="AF8" s="163" t="s">
        <v>308</v>
      </c>
      <c r="AG8" s="163" t="s">
        <v>309</v>
      </c>
      <c r="AH8" s="163" t="s">
        <v>310</v>
      </c>
      <c r="AI8" s="163" t="s">
        <v>311</v>
      </c>
      <c r="AJ8" s="163"/>
      <c r="AK8" s="163" t="s">
        <v>312</v>
      </c>
      <c r="AL8" s="163" t="s">
        <v>313</v>
      </c>
      <c r="AM8" s="163" t="s">
        <v>314</v>
      </c>
      <c r="AN8" s="163" t="s">
        <v>315</v>
      </c>
      <c r="AO8" s="163" t="s">
        <v>316</v>
      </c>
      <c r="AP8" s="163" t="s">
        <v>317</v>
      </c>
      <c r="AQ8" s="163" t="s">
        <v>318</v>
      </c>
      <c r="AR8" s="163" t="s">
        <v>319</v>
      </c>
      <c r="AS8" s="163" t="s">
        <v>320</v>
      </c>
      <c r="AT8" s="163" t="s">
        <v>321</v>
      </c>
      <c r="AU8" s="163" t="s">
        <v>322</v>
      </c>
      <c r="AV8" s="163" t="s">
        <v>323</v>
      </c>
      <c r="AW8" s="163" t="s">
        <v>324</v>
      </c>
      <c r="AX8" s="163" t="s">
        <v>325</v>
      </c>
      <c r="AY8" s="163" t="s">
        <v>326</v>
      </c>
      <c r="AZ8" s="163" t="s">
        <v>327</v>
      </c>
      <c r="BA8" s="163" t="s">
        <v>328</v>
      </c>
      <c r="BB8" s="163" t="s">
        <v>329</v>
      </c>
      <c r="BC8" s="163" t="s">
        <v>451</v>
      </c>
      <c r="BD8" s="163" t="s">
        <v>330</v>
      </c>
      <c r="BE8" s="163" t="s">
        <v>331</v>
      </c>
      <c r="BF8" s="163" t="s">
        <v>332</v>
      </c>
      <c r="BG8" s="163"/>
      <c r="BH8" s="163" t="s">
        <v>333</v>
      </c>
      <c r="BI8" s="163" t="s">
        <v>334</v>
      </c>
      <c r="BJ8" s="163" t="s">
        <v>335</v>
      </c>
      <c r="BK8" s="163" t="s">
        <v>442</v>
      </c>
      <c r="BL8" s="163" t="s">
        <v>336</v>
      </c>
      <c r="BM8" s="163" t="s">
        <v>337</v>
      </c>
      <c r="BN8" s="163" t="s">
        <v>338</v>
      </c>
      <c r="BO8" s="163" t="s">
        <v>339</v>
      </c>
      <c r="BP8" s="163" t="s">
        <v>340</v>
      </c>
      <c r="BQ8" s="163" t="s">
        <v>341</v>
      </c>
      <c r="BR8" s="163" t="s">
        <v>342</v>
      </c>
      <c r="BS8" s="163" t="s">
        <v>343</v>
      </c>
      <c r="BT8" s="163" t="s">
        <v>344</v>
      </c>
      <c r="BU8" s="163" t="s">
        <v>345</v>
      </c>
      <c r="BV8" s="163" t="s">
        <v>346</v>
      </c>
      <c r="BW8" s="163" t="s">
        <v>347</v>
      </c>
      <c r="BX8" s="163" t="s">
        <v>348</v>
      </c>
    </row>
    <row r="9" spans="1:76" ht="18" customHeight="1">
      <c r="A9" s="194"/>
      <c r="B9" s="19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38" t="s">
        <v>349</v>
      </c>
      <c r="AJ9" s="138" t="s">
        <v>350</v>
      </c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38" t="s">
        <v>349</v>
      </c>
      <c r="BG9" s="138" t="s">
        <v>350</v>
      </c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</row>
    <row r="10" spans="1:76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  <c r="AH10" s="139"/>
      <c r="AI10" s="139"/>
      <c r="AJ10" s="139"/>
      <c r="AK10" s="139"/>
      <c r="AL10" s="139"/>
      <c r="AM10" s="139"/>
      <c r="AN10" s="139"/>
      <c r="AO10" s="139"/>
      <c r="AP10" s="141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53"/>
    </row>
    <row r="11" spans="1:76" s="143" customFormat="1" ht="10.5">
      <c r="A11" s="151" t="s">
        <v>263</v>
      </c>
      <c r="B11" s="142">
        <f>SUM(C11:BX11)</f>
        <v>45809</v>
      </c>
      <c r="C11" s="142">
        <f aca="true" t="shared" si="0" ref="C11:AH11">SUM(C13:C102)</f>
        <v>7001</v>
      </c>
      <c r="D11" s="142">
        <f t="shared" si="0"/>
        <v>725</v>
      </c>
      <c r="E11" s="142">
        <f t="shared" si="0"/>
        <v>581</v>
      </c>
      <c r="F11" s="142">
        <f t="shared" si="0"/>
        <v>845</v>
      </c>
      <c r="G11" s="142">
        <f t="shared" si="0"/>
        <v>1884</v>
      </c>
      <c r="H11" s="142">
        <f t="shared" si="0"/>
        <v>3820</v>
      </c>
      <c r="I11" s="142">
        <f t="shared" si="0"/>
        <v>644</v>
      </c>
      <c r="J11" s="142">
        <f t="shared" si="0"/>
        <v>581</v>
      </c>
      <c r="K11" s="142">
        <f t="shared" si="0"/>
        <v>451</v>
      </c>
      <c r="L11" s="142">
        <f t="shared" si="0"/>
        <v>252</v>
      </c>
      <c r="M11" s="142">
        <f t="shared" si="0"/>
        <v>426</v>
      </c>
      <c r="N11" s="142">
        <f t="shared" si="0"/>
        <v>666</v>
      </c>
      <c r="O11" s="142">
        <f t="shared" si="0"/>
        <v>174</v>
      </c>
      <c r="P11" s="142">
        <f t="shared" si="0"/>
        <v>160</v>
      </c>
      <c r="Q11" s="142">
        <f t="shared" si="0"/>
        <v>130</v>
      </c>
      <c r="R11" s="142">
        <f t="shared" si="0"/>
        <v>1283</v>
      </c>
      <c r="S11" s="142">
        <f t="shared" si="0"/>
        <v>1499</v>
      </c>
      <c r="T11" s="142">
        <f t="shared" si="0"/>
        <v>393</v>
      </c>
      <c r="U11" s="142">
        <f t="shared" si="0"/>
        <v>400</v>
      </c>
      <c r="V11" s="142">
        <f t="shared" si="0"/>
        <v>52</v>
      </c>
      <c r="W11" s="142">
        <f t="shared" si="0"/>
        <v>496</v>
      </c>
      <c r="X11" s="142">
        <f t="shared" si="0"/>
        <v>589</v>
      </c>
      <c r="Y11" s="142">
        <f t="shared" si="0"/>
        <v>225</v>
      </c>
      <c r="Z11" s="142">
        <f t="shared" si="0"/>
        <v>203</v>
      </c>
      <c r="AA11" s="142">
        <f t="shared" si="0"/>
        <v>167</v>
      </c>
      <c r="AB11" s="142">
        <f t="shared" si="0"/>
        <v>248</v>
      </c>
      <c r="AC11" s="142">
        <f t="shared" si="0"/>
        <v>327</v>
      </c>
      <c r="AD11" s="142">
        <f t="shared" si="0"/>
        <v>121</v>
      </c>
      <c r="AE11" s="142">
        <f t="shared" si="0"/>
        <v>192</v>
      </c>
      <c r="AF11" s="142">
        <f t="shared" si="0"/>
        <v>80</v>
      </c>
      <c r="AG11" s="142">
        <f t="shared" si="0"/>
        <v>210</v>
      </c>
      <c r="AH11" s="142">
        <f t="shared" si="0"/>
        <v>98</v>
      </c>
      <c r="AI11" s="142">
        <f aca="true" t="shared" si="1" ref="AI11:BN11">SUM(AI13:AI102)</f>
        <v>1295</v>
      </c>
      <c r="AJ11" s="142">
        <f t="shared" si="1"/>
        <v>1235</v>
      </c>
      <c r="AK11" s="142">
        <f t="shared" si="1"/>
        <v>665</v>
      </c>
      <c r="AL11" s="142">
        <f t="shared" si="1"/>
        <v>446</v>
      </c>
      <c r="AM11" s="142">
        <f t="shared" si="1"/>
        <v>683</v>
      </c>
      <c r="AN11" s="142">
        <f t="shared" si="1"/>
        <v>191</v>
      </c>
      <c r="AO11" s="142">
        <f t="shared" si="1"/>
        <v>78</v>
      </c>
      <c r="AP11" s="142">
        <f t="shared" si="1"/>
        <v>2100</v>
      </c>
      <c r="AQ11" s="142">
        <f t="shared" si="1"/>
        <v>361</v>
      </c>
      <c r="AR11" s="142">
        <f t="shared" si="1"/>
        <v>550</v>
      </c>
      <c r="AS11" s="142">
        <f t="shared" si="1"/>
        <v>314</v>
      </c>
      <c r="AT11" s="142">
        <f t="shared" si="1"/>
        <v>128</v>
      </c>
      <c r="AU11" s="142">
        <f t="shared" si="1"/>
        <v>475</v>
      </c>
      <c r="AV11" s="142">
        <f t="shared" si="1"/>
        <v>683</v>
      </c>
      <c r="AW11" s="142">
        <f t="shared" si="1"/>
        <v>269</v>
      </c>
      <c r="AX11" s="142">
        <f t="shared" si="1"/>
        <v>475</v>
      </c>
      <c r="AY11" s="142">
        <f t="shared" si="1"/>
        <v>475</v>
      </c>
      <c r="AZ11" s="142">
        <f t="shared" si="1"/>
        <v>75</v>
      </c>
      <c r="BA11" s="142">
        <f t="shared" si="1"/>
        <v>200</v>
      </c>
      <c r="BB11" s="142">
        <f t="shared" si="1"/>
        <v>232</v>
      </c>
      <c r="BC11" s="142">
        <f t="shared" si="1"/>
        <v>110</v>
      </c>
      <c r="BD11" s="142">
        <f t="shared" si="1"/>
        <v>109</v>
      </c>
      <c r="BE11" s="142">
        <f t="shared" si="1"/>
        <v>385</v>
      </c>
      <c r="BF11" s="142">
        <f t="shared" si="1"/>
        <v>779</v>
      </c>
      <c r="BG11" s="142">
        <f t="shared" si="1"/>
        <v>841</v>
      </c>
      <c r="BH11" s="142">
        <f t="shared" si="1"/>
        <v>138</v>
      </c>
      <c r="BI11" s="142">
        <f t="shared" si="1"/>
        <v>584</v>
      </c>
      <c r="BJ11" s="142">
        <f t="shared" si="1"/>
        <v>738</v>
      </c>
      <c r="BK11" s="142">
        <f t="shared" si="1"/>
        <v>748</v>
      </c>
      <c r="BL11" s="142">
        <f t="shared" si="1"/>
        <v>363</v>
      </c>
      <c r="BM11" s="142">
        <f t="shared" si="1"/>
        <v>371</v>
      </c>
      <c r="BN11" s="142">
        <f t="shared" si="1"/>
        <v>393</v>
      </c>
      <c r="BO11" s="142">
        <f aca="true" t="shared" si="2" ref="BO11:BX11">SUM(BO13:BO102)</f>
        <v>178</v>
      </c>
      <c r="BP11" s="142">
        <f t="shared" si="2"/>
        <v>132</v>
      </c>
      <c r="BQ11" s="142">
        <f t="shared" si="2"/>
        <v>324</v>
      </c>
      <c r="BR11" s="142">
        <f t="shared" si="2"/>
        <v>283</v>
      </c>
      <c r="BS11" s="142">
        <f t="shared" si="2"/>
        <v>1232</v>
      </c>
      <c r="BT11" s="142">
        <f t="shared" si="2"/>
        <v>594</v>
      </c>
      <c r="BU11" s="142">
        <f t="shared" si="2"/>
        <v>548</v>
      </c>
      <c r="BV11" s="142">
        <f t="shared" si="2"/>
        <v>559</v>
      </c>
      <c r="BW11" s="142">
        <f t="shared" si="2"/>
        <v>243</v>
      </c>
      <c r="BX11" s="142">
        <f t="shared" si="2"/>
        <v>304</v>
      </c>
    </row>
    <row r="12" spans="1:76" s="144" customFormat="1" ht="10.5">
      <c r="A12" s="145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54"/>
    </row>
    <row r="13" spans="1:76" ht="12.75">
      <c r="A13" s="145" t="s">
        <v>351</v>
      </c>
      <c r="B13" s="147">
        <f aca="true" t="shared" si="3" ref="B13:B44">SUM(C13:BX13)</f>
        <v>420</v>
      </c>
      <c r="C13" s="147">
        <v>4</v>
      </c>
      <c r="D13" s="147">
        <v>1</v>
      </c>
      <c r="E13" s="147">
        <v>0</v>
      </c>
      <c r="F13" s="147">
        <v>1</v>
      </c>
      <c r="G13" s="147">
        <v>16</v>
      </c>
      <c r="H13" s="147">
        <v>9</v>
      </c>
      <c r="I13" s="147">
        <v>10</v>
      </c>
      <c r="J13" s="147">
        <v>9</v>
      </c>
      <c r="K13" s="147">
        <v>8</v>
      </c>
      <c r="L13" s="147">
        <v>1</v>
      </c>
      <c r="M13" s="147">
        <v>1</v>
      </c>
      <c r="N13" s="147">
        <v>3</v>
      </c>
      <c r="O13" s="147">
        <v>6</v>
      </c>
      <c r="P13" s="147">
        <v>2</v>
      </c>
      <c r="Q13" s="147">
        <v>2</v>
      </c>
      <c r="R13" s="147">
        <v>0</v>
      </c>
      <c r="S13" s="147">
        <v>4</v>
      </c>
      <c r="T13" s="147">
        <v>2</v>
      </c>
      <c r="U13" s="147">
        <v>2</v>
      </c>
      <c r="V13" s="147">
        <v>1</v>
      </c>
      <c r="W13" s="147">
        <v>4</v>
      </c>
      <c r="X13" s="147">
        <v>36</v>
      </c>
      <c r="Y13" s="147">
        <v>10</v>
      </c>
      <c r="Z13" s="147">
        <v>2</v>
      </c>
      <c r="AA13" s="147">
        <v>5</v>
      </c>
      <c r="AB13" s="147">
        <v>4</v>
      </c>
      <c r="AC13" s="147">
        <v>4</v>
      </c>
      <c r="AD13" s="147">
        <v>3</v>
      </c>
      <c r="AE13" s="147">
        <v>1</v>
      </c>
      <c r="AF13" s="147">
        <v>0</v>
      </c>
      <c r="AG13" s="147">
        <v>11</v>
      </c>
      <c r="AH13" s="147">
        <v>1</v>
      </c>
      <c r="AI13" s="147">
        <v>12</v>
      </c>
      <c r="AJ13" s="147">
        <v>0</v>
      </c>
      <c r="AK13" s="147">
        <v>13</v>
      </c>
      <c r="AL13" s="147">
        <v>7</v>
      </c>
      <c r="AM13" s="147">
        <v>6</v>
      </c>
      <c r="AN13" s="147">
        <v>3</v>
      </c>
      <c r="AO13" s="147">
        <v>1</v>
      </c>
      <c r="AP13" s="147">
        <v>1</v>
      </c>
      <c r="AQ13" s="147">
        <v>6</v>
      </c>
      <c r="AR13" s="147">
        <v>11</v>
      </c>
      <c r="AS13" s="147">
        <v>0</v>
      </c>
      <c r="AT13" s="147">
        <v>1</v>
      </c>
      <c r="AU13" s="147">
        <v>6</v>
      </c>
      <c r="AV13" s="147">
        <v>3</v>
      </c>
      <c r="AW13" s="147">
        <v>1</v>
      </c>
      <c r="AX13" s="147">
        <v>14</v>
      </c>
      <c r="AY13" s="147">
        <v>28</v>
      </c>
      <c r="AZ13" s="147">
        <v>16</v>
      </c>
      <c r="BA13" s="147">
        <v>6</v>
      </c>
      <c r="BB13" s="147">
        <v>7</v>
      </c>
      <c r="BC13" s="147">
        <v>6</v>
      </c>
      <c r="BD13" s="147">
        <v>1</v>
      </c>
      <c r="BE13" s="147">
        <v>10</v>
      </c>
      <c r="BF13" s="147">
        <v>7</v>
      </c>
      <c r="BG13" s="147">
        <v>4</v>
      </c>
      <c r="BH13" s="147">
        <v>1</v>
      </c>
      <c r="BI13" s="147">
        <v>4</v>
      </c>
      <c r="BJ13" s="147">
        <v>3</v>
      </c>
      <c r="BK13" s="147">
        <v>9</v>
      </c>
      <c r="BL13" s="147">
        <v>4</v>
      </c>
      <c r="BM13" s="147">
        <v>12</v>
      </c>
      <c r="BN13" s="147">
        <v>5</v>
      </c>
      <c r="BO13" s="147">
        <v>4</v>
      </c>
      <c r="BP13" s="147">
        <v>2</v>
      </c>
      <c r="BQ13" s="147">
        <v>6</v>
      </c>
      <c r="BR13" s="147">
        <v>1</v>
      </c>
      <c r="BS13" s="147">
        <v>5</v>
      </c>
      <c r="BT13" s="147">
        <v>5</v>
      </c>
      <c r="BU13" s="147">
        <v>8</v>
      </c>
      <c r="BV13" s="147">
        <v>13</v>
      </c>
      <c r="BW13" s="147">
        <v>3</v>
      </c>
      <c r="BX13" s="155">
        <v>2</v>
      </c>
    </row>
    <row r="14" spans="1:76" ht="12.75">
      <c r="A14" s="145" t="s">
        <v>352</v>
      </c>
      <c r="B14" s="147">
        <f t="shared" si="3"/>
        <v>30</v>
      </c>
      <c r="C14" s="147">
        <v>3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1</v>
      </c>
      <c r="O14" s="147">
        <v>1</v>
      </c>
      <c r="P14" s="147">
        <v>0</v>
      </c>
      <c r="Q14" s="147">
        <v>0</v>
      </c>
      <c r="R14" s="147">
        <v>0</v>
      </c>
      <c r="S14" s="147">
        <v>1</v>
      </c>
      <c r="T14" s="147">
        <v>3</v>
      </c>
      <c r="U14" s="147">
        <v>0</v>
      </c>
      <c r="V14" s="147">
        <v>0</v>
      </c>
      <c r="W14" s="147">
        <v>0</v>
      </c>
      <c r="X14" s="147">
        <v>1</v>
      </c>
      <c r="Y14" s="147">
        <v>0</v>
      </c>
      <c r="Z14" s="147">
        <v>0</v>
      </c>
      <c r="AA14" s="147">
        <v>0</v>
      </c>
      <c r="AB14" s="147">
        <v>0</v>
      </c>
      <c r="AC14" s="147">
        <v>1</v>
      </c>
      <c r="AD14" s="147">
        <v>0</v>
      </c>
      <c r="AE14" s="147">
        <v>0</v>
      </c>
      <c r="AF14" s="147">
        <v>0</v>
      </c>
      <c r="AG14" s="148">
        <v>0</v>
      </c>
      <c r="AH14" s="147">
        <v>0</v>
      </c>
      <c r="AI14" s="147">
        <v>0</v>
      </c>
      <c r="AJ14" s="147">
        <v>4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7">
        <v>1</v>
      </c>
      <c r="AQ14" s="147">
        <v>0</v>
      </c>
      <c r="AR14" s="147">
        <v>0</v>
      </c>
      <c r="AS14" s="147">
        <v>0</v>
      </c>
      <c r="AT14" s="147">
        <v>1</v>
      </c>
      <c r="AU14" s="147">
        <v>0</v>
      </c>
      <c r="AV14" s="147">
        <v>1</v>
      </c>
      <c r="AW14" s="147">
        <v>0</v>
      </c>
      <c r="AX14" s="147">
        <v>0</v>
      </c>
      <c r="AY14" s="147">
        <v>0</v>
      </c>
      <c r="AZ14" s="147">
        <v>0</v>
      </c>
      <c r="BA14" s="147">
        <v>0</v>
      </c>
      <c r="BB14" s="147">
        <v>0</v>
      </c>
      <c r="BC14" s="147">
        <v>0</v>
      </c>
      <c r="BD14" s="147">
        <v>0</v>
      </c>
      <c r="BE14" s="147">
        <v>2</v>
      </c>
      <c r="BF14" s="147">
        <v>0</v>
      </c>
      <c r="BG14" s="147">
        <v>1</v>
      </c>
      <c r="BH14" s="147">
        <v>0</v>
      </c>
      <c r="BI14" s="147">
        <v>0</v>
      </c>
      <c r="BJ14" s="147">
        <v>1</v>
      </c>
      <c r="BK14" s="147">
        <v>0</v>
      </c>
      <c r="BL14" s="147">
        <v>1</v>
      </c>
      <c r="BM14" s="147">
        <v>1</v>
      </c>
      <c r="BN14" s="148">
        <v>0</v>
      </c>
      <c r="BO14" s="147">
        <v>0</v>
      </c>
      <c r="BP14" s="147">
        <v>0</v>
      </c>
      <c r="BQ14" s="147">
        <v>0</v>
      </c>
      <c r="BR14" s="147">
        <v>1</v>
      </c>
      <c r="BS14" s="147">
        <v>2</v>
      </c>
      <c r="BT14" s="147">
        <v>0</v>
      </c>
      <c r="BU14" s="147">
        <v>0</v>
      </c>
      <c r="BV14" s="147">
        <v>1</v>
      </c>
      <c r="BW14" s="147">
        <v>0</v>
      </c>
      <c r="BX14" s="155">
        <v>2</v>
      </c>
    </row>
    <row r="15" spans="1:76" ht="12.75">
      <c r="A15" s="145" t="s">
        <v>353</v>
      </c>
      <c r="B15" s="147">
        <f t="shared" si="3"/>
        <v>272</v>
      </c>
      <c r="C15" s="147">
        <v>71</v>
      </c>
      <c r="D15" s="147">
        <v>0</v>
      </c>
      <c r="E15" s="147">
        <v>1</v>
      </c>
      <c r="F15" s="147">
        <v>7</v>
      </c>
      <c r="G15" s="147">
        <v>5</v>
      </c>
      <c r="H15" s="147">
        <v>22</v>
      </c>
      <c r="I15" s="147">
        <v>5</v>
      </c>
      <c r="J15" s="147">
        <v>2</v>
      </c>
      <c r="K15" s="147">
        <v>8</v>
      </c>
      <c r="L15" s="147">
        <v>4</v>
      </c>
      <c r="M15" s="147">
        <v>2</v>
      </c>
      <c r="N15" s="147">
        <v>5</v>
      </c>
      <c r="O15" s="147">
        <v>0</v>
      </c>
      <c r="P15" s="147">
        <v>4</v>
      </c>
      <c r="Q15" s="147">
        <v>1</v>
      </c>
      <c r="R15" s="147">
        <v>23</v>
      </c>
      <c r="S15" s="147">
        <v>9</v>
      </c>
      <c r="T15" s="147">
        <v>5</v>
      </c>
      <c r="U15" s="147">
        <v>5</v>
      </c>
      <c r="V15" s="147">
        <v>0</v>
      </c>
      <c r="W15" s="147">
        <v>0</v>
      </c>
      <c r="X15" s="147">
        <v>1</v>
      </c>
      <c r="Y15" s="147">
        <v>0</v>
      </c>
      <c r="Z15" s="147">
        <v>0</v>
      </c>
      <c r="AA15" s="147">
        <v>0</v>
      </c>
      <c r="AB15" s="147">
        <v>2</v>
      </c>
      <c r="AC15" s="147">
        <v>1</v>
      </c>
      <c r="AD15" s="147">
        <v>0</v>
      </c>
      <c r="AE15" s="147">
        <v>0</v>
      </c>
      <c r="AF15" s="147">
        <v>0</v>
      </c>
      <c r="AG15" s="147">
        <v>1</v>
      </c>
      <c r="AH15" s="147">
        <v>0</v>
      </c>
      <c r="AI15" s="147">
        <v>6</v>
      </c>
      <c r="AJ15" s="147">
        <v>0</v>
      </c>
      <c r="AK15" s="147">
        <v>8</v>
      </c>
      <c r="AL15" s="147">
        <v>0</v>
      </c>
      <c r="AM15" s="147">
        <v>0</v>
      </c>
      <c r="AN15" s="147">
        <v>0</v>
      </c>
      <c r="AO15" s="147">
        <v>0</v>
      </c>
      <c r="AP15" s="147">
        <v>20</v>
      </c>
      <c r="AQ15" s="147">
        <v>4</v>
      </c>
      <c r="AR15" s="147">
        <v>0</v>
      </c>
      <c r="AS15" s="147">
        <v>5</v>
      </c>
      <c r="AT15" s="147">
        <v>0</v>
      </c>
      <c r="AU15" s="147">
        <v>1</v>
      </c>
      <c r="AV15" s="147">
        <v>4</v>
      </c>
      <c r="AW15" s="147">
        <v>0</v>
      </c>
      <c r="AX15" s="147">
        <v>1</v>
      </c>
      <c r="AY15" s="147">
        <v>1</v>
      </c>
      <c r="AZ15" s="147">
        <v>0</v>
      </c>
      <c r="BA15" s="147">
        <v>0</v>
      </c>
      <c r="BB15" s="147">
        <v>1</v>
      </c>
      <c r="BC15" s="147">
        <v>0</v>
      </c>
      <c r="BD15" s="147">
        <v>0</v>
      </c>
      <c r="BE15" s="147">
        <v>0</v>
      </c>
      <c r="BF15" s="147">
        <v>9</v>
      </c>
      <c r="BG15" s="147">
        <v>0</v>
      </c>
      <c r="BH15" s="147">
        <v>1</v>
      </c>
      <c r="BI15" s="147">
        <v>1</v>
      </c>
      <c r="BJ15" s="147">
        <v>4</v>
      </c>
      <c r="BK15" s="147">
        <v>1</v>
      </c>
      <c r="BL15" s="147">
        <v>4</v>
      </c>
      <c r="BM15" s="147">
        <v>1</v>
      </c>
      <c r="BN15" s="147">
        <v>1</v>
      </c>
      <c r="BO15" s="147">
        <v>0</v>
      </c>
      <c r="BP15" s="147">
        <v>0</v>
      </c>
      <c r="BQ15" s="147">
        <v>0</v>
      </c>
      <c r="BR15" s="147">
        <v>0</v>
      </c>
      <c r="BS15" s="147">
        <v>0</v>
      </c>
      <c r="BT15" s="147">
        <v>13</v>
      </c>
      <c r="BU15" s="147">
        <v>0</v>
      </c>
      <c r="BV15" s="147">
        <v>0</v>
      </c>
      <c r="BW15" s="147">
        <v>1</v>
      </c>
      <c r="BX15" s="155">
        <v>1</v>
      </c>
    </row>
    <row r="16" spans="1:76" ht="12.75">
      <c r="A16" s="145" t="s">
        <v>354</v>
      </c>
      <c r="B16" s="147">
        <f t="shared" si="3"/>
        <v>459</v>
      </c>
      <c r="C16" s="147">
        <v>89</v>
      </c>
      <c r="D16" s="147">
        <v>33</v>
      </c>
      <c r="E16" s="147">
        <v>3</v>
      </c>
      <c r="F16" s="147">
        <v>5</v>
      </c>
      <c r="G16" s="147">
        <v>4</v>
      </c>
      <c r="H16" s="147">
        <v>90</v>
      </c>
      <c r="I16" s="147">
        <v>24</v>
      </c>
      <c r="J16" s="147">
        <v>8</v>
      </c>
      <c r="K16" s="147">
        <v>2</v>
      </c>
      <c r="L16" s="147">
        <v>2</v>
      </c>
      <c r="M16" s="147">
        <v>5</v>
      </c>
      <c r="N16" s="147">
        <v>24</v>
      </c>
      <c r="O16" s="147">
        <v>1</v>
      </c>
      <c r="P16" s="147">
        <v>0</v>
      </c>
      <c r="Q16" s="147">
        <v>0</v>
      </c>
      <c r="R16" s="147">
        <v>0</v>
      </c>
      <c r="S16" s="147">
        <v>4</v>
      </c>
      <c r="T16" s="147">
        <v>2</v>
      </c>
      <c r="U16" s="147">
        <v>0</v>
      </c>
      <c r="V16" s="147">
        <v>0</v>
      </c>
      <c r="W16" s="147">
        <v>1</v>
      </c>
      <c r="X16" s="147">
        <v>1</v>
      </c>
      <c r="Y16" s="147">
        <v>0</v>
      </c>
      <c r="Z16" s="147">
        <v>0</v>
      </c>
      <c r="AA16" s="147">
        <v>0</v>
      </c>
      <c r="AB16" s="147">
        <v>2</v>
      </c>
      <c r="AC16" s="147">
        <v>2</v>
      </c>
      <c r="AD16" s="147">
        <v>0</v>
      </c>
      <c r="AE16" s="147">
        <v>0</v>
      </c>
      <c r="AF16" s="147">
        <v>0</v>
      </c>
      <c r="AG16" s="148">
        <v>0</v>
      </c>
      <c r="AH16" s="147">
        <v>2</v>
      </c>
      <c r="AI16" s="147">
        <v>0</v>
      </c>
      <c r="AJ16" s="147">
        <v>1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32</v>
      </c>
      <c r="AQ16" s="147">
        <v>1</v>
      </c>
      <c r="AR16" s="147">
        <v>0</v>
      </c>
      <c r="AS16" s="147">
        <v>1</v>
      </c>
      <c r="AT16" s="147">
        <v>7</v>
      </c>
      <c r="AU16" s="147">
        <v>0</v>
      </c>
      <c r="AV16" s="147">
        <v>1</v>
      </c>
      <c r="AW16" s="147">
        <v>0</v>
      </c>
      <c r="AX16" s="147">
        <v>0</v>
      </c>
      <c r="AY16" s="147">
        <v>0</v>
      </c>
      <c r="AZ16" s="147">
        <v>0</v>
      </c>
      <c r="BA16" s="147">
        <v>0</v>
      </c>
      <c r="BB16" s="147">
        <v>3</v>
      </c>
      <c r="BC16" s="147">
        <v>0</v>
      </c>
      <c r="BD16" s="147">
        <v>0</v>
      </c>
      <c r="BE16" s="148">
        <v>0</v>
      </c>
      <c r="BF16" s="147">
        <v>0</v>
      </c>
      <c r="BG16" s="147">
        <v>0</v>
      </c>
      <c r="BH16" s="147">
        <v>0</v>
      </c>
      <c r="BI16" s="148">
        <v>0</v>
      </c>
      <c r="BJ16" s="147">
        <v>11</v>
      </c>
      <c r="BK16" s="147">
        <v>0</v>
      </c>
      <c r="BL16" s="147">
        <v>1</v>
      </c>
      <c r="BM16" s="147">
        <v>6</v>
      </c>
      <c r="BN16" s="148">
        <v>0</v>
      </c>
      <c r="BO16" s="147">
        <v>0</v>
      </c>
      <c r="BP16" s="147">
        <v>0</v>
      </c>
      <c r="BQ16" s="147">
        <v>0</v>
      </c>
      <c r="BR16" s="147">
        <v>2</v>
      </c>
      <c r="BS16" s="147">
        <v>57</v>
      </c>
      <c r="BT16" s="147">
        <v>0</v>
      </c>
      <c r="BU16" s="147">
        <v>19</v>
      </c>
      <c r="BV16" s="147">
        <v>5</v>
      </c>
      <c r="BW16" s="147">
        <v>0</v>
      </c>
      <c r="BX16" s="155">
        <v>8</v>
      </c>
    </row>
    <row r="17" spans="1:76" ht="12.75">
      <c r="A17" s="145" t="s">
        <v>355</v>
      </c>
      <c r="B17" s="147">
        <f t="shared" si="3"/>
        <v>8427</v>
      </c>
      <c r="C17" s="147">
        <v>641</v>
      </c>
      <c r="D17" s="147">
        <v>136</v>
      </c>
      <c r="E17" s="147">
        <v>106</v>
      </c>
      <c r="F17" s="147">
        <v>198</v>
      </c>
      <c r="G17" s="147">
        <v>580</v>
      </c>
      <c r="H17" s="147">
        <v>602</v>
      </c>
      <c r="I17" s="147">
        <v>133</v>
      </c>
      <c r="J17" s="147">
        <v>127</v>
      </c>
      <c r="K17" s="147">
        <v>116</v>
      </c>
      <c r="L17" s="147">
        <v>21</v>
      </c>
      <c r="M17" s="147">
        <v>51</v>
      </c>
      <c r="N17" s="147">
        <v>195</v>
      </c>
      <c r="O17" s="147">
        <v>23</v>
      </c>
      <c r="P17" s="147">
        <v>32</v>
      </c>
      <c r="Q17" s="147">
        <v>15</v>
      </c>
      <c r="R17" s="147">
        <v>249</v>
      </c>
      <c r="S17" s="147">
        <v>286</v>
      </c>
      <c r="T17" s="147">
        <v>113</v>
      </c>
      <c r="U17" s="147">
        <v>131</v>
      </c>
      <c r="V17" s="147">
        <v>4</v>
      </c>
      <c r="W17" s="147">
        <v>88</v>
      </c>
      <c r="X17" s="147">
        <v>147</v>
      </c>
      <c r="Y17" s="147">
        <v>28</v>
      </c>
      <c r="Z17" s="147">
        <v>36</v>
      </c>
      <c r="AA17" s="147">
        <v>27</v>
      </c>
      <c r="AB17" s="147">
        <v>26</v>
      </c>
      <c r="AC17" s="147">
        <v>75</v>
      </c>
      <c r="AD17" s="147">
        <v>27</v>
      </c>
      <c r="AE17" s="147">
        <v>19</v>
      </c>
      <c r="AF17" s="147">
        <v>6</v>
      </c>
      <c r="AG17" s="147">
        <v>13</v>
      </c>
      <c r="AH17" s="147">
        <v>34</v>
      </c>
      <c r="AI17" s="147">
        <v>141</v>
      </c>
      <c r="AJ17" s="147">
        <v>215</v>
      </c>
      <c r="AK17" s="147">
        <v>160</v>
      </c>
      <c r="AL17" s="147">
        <v>93</v>
      </c>
      <c r="AM17" s="147">
        <v>142</v>
      </c>
      <c r="AN17" s="147">
        <v>20</v>
      </c>
      <c r="AO17" s="147">
        <v>18</v>
      </c>
      <c r="AP17" s="147">
        <v>313</v>
      </c>
      <c r="AQ17" s="147">
        <v>51</v>
      </c>
      <c r="AR17" s="147">
        <v>100</v>
      </c>
      <c r="AS17" s="147">
        <v>58</v>
      </c>
      <c r="AT17" s="147">
        <v>26</v>
      </c>
      <c r="AU17" s="147">
        <v>92</v>
      </c>
      <c r="AV17" s="147">
        <v>150</v>
      </c>
      <c r="AW17" s="147">
        <v>31</v>
      </c>
      <c r="AX17" s="147">
        <v>121</v>
      </c>
      <c r="AY17" s="147">
        <v>70</v>
      </c>
      <c r="AZ17" s="147">
        <v>6</v>
      </c>
      <c r="BA17" s="147">
        <v>34</v>
      </c>
      <c r="BB17" s="147">
        <v>46</v>
      </c>
      <c r="BC17" s="147">
        <v>17</v>
      </c>
      <c r="BD17" s="147">
        <v>34</v>
      </c>
      <c r="BE17" s="147">
        <v>95</v>
      </c>
      <c r="BF17" s="147">
        <v>157</v>
      </c>
      <c r="BG17" s="147">
        <v>182</v>
      </c>
      <c r="BH17" s="147">
        <v>36</v>
      </c>
      <c r="BI17" s="147">
        <v>160</v>
      </c>
      <c r="BJ17" s="147">
        <v>103</v>
      </c>
      <c r="BK17" s="147">
        <v>142</v>
      </c>
      <c r="BL17" s="147">
        <v>66</v>
      </c>
      <c r="BM17" s="147">
        <v>58</v>
      </c>
      <c r="BN17" s="147">
        <v>40</v>
      </c>
      <c r="BO17" s="147">
        <v>48</v>
      </c>
      <c r="BP17" s="147">
        <v>36</v>
      </c>
      <c r="BQ17" s="147">
        <v>87</v>
      </c>
      <c r="BR17" s="147">
        <v>45</v>
      </c>
      <c r="BS17" s="147">
        <v>394</v>
      </c>
      <c r="BT17" s="147">
        <v>157</v>
      </c>
      <c r="BU17" s="147">
        <v>188</v>
      </c>
      <c r="BV17" s="147">
        <v>102</v>
      </c>
      <c r="BW17" s="147">
        <v>41</v>
      </c>
      <c r="BX17" s="155">
        <v>67</v>
      </c>
    </row>
    <row r="18" spans="1:76" ht="12.75">
      <c r="A18" s="145" t="s">
        <v>356</v>
      </c>
      <c r="B18" s="147">
        <f t="shared" si="3"/>
        <v>52</v>
      </c>
      <c r="C18" s="147">
        <v>0</v>
      </c>
      <c r="D18" s="147">
        <v>1</v>
      </c>
      <c r="E18" s="148">
        <v>0</v>
      </c>
      <c r="F18" s="148">
        <v>0</v>
      </c>
      <c r="G18" s="147">
        <v>1</v>
      </c>
      <c r="H18" s="147">
        <v>1</v>
      </c>
      <c r="I18" s="148">
        <v>0</v>
      </c>
      <c r="J18" s="148">
        <v>0</v>
      </c>
      <c r="K18" s="147">
        <v>0</v>
      </c>
      <c r="L18" s="147">
        <v>0</v>
      </c>
      <c r="M18" s="148">
        <v>0</v>
      </c>
      <c r="N18" s="147">
        <v>0</v>
      </c>
      <c r="O18" s="148">
        <v>0</v>
      </c>
      <c r="P18" s="147">
        <v>0</v>
      </c>
      <c r="Q18" s="148">
        <v>0</v>
      </c>
      <c r="R18" s="147">
        <v>0</v>
      </c>
      <c r="S18" s="147">
        <v>0</v>
      </c>
      <c r="T18" s="147">
        <v>0</v>
      </c>
      <c r="U18" s="148">
        <v>0</v>
      </c>
      <c r="V18" s="148">
        <v>0</v>
      </c>
      <c r="W18" s="148">
        <v>0</v>
      </c>
      <c r="X18" s="147">
        <v>0</v>
      </c>
      <c r="Y18" s="147">
        <v>0</v>
      </c>
      <c r="Z18" s="148">
        <v>0</v>
      </c>
      <c r="AA18" s="148">
        <v>0</v>
      </c>
      <c r="AB18" s="147">
        <v>0</v>
      </c>
      <c r="AC18" s="148">
        <v>0</v>
      </c>
      <c r="AD18" s="147">
        <v>0</v>
      </c>
      <c r="AE18" s="147">
        <v>0</v>
      </c>
      <c r="AF18" s="148">
        <v>0</v>
      </c>
      <c r="AG18" s="148">
        <v>0</v>
      </c>
      <c r="AH18" s="148">
        <v>0</v>
      </c>
      <c r="AI18" s="147">
        <v>1</v>
      </c>
      <c r="AJ18" s="147">
        <v>2</v>
      </c>
      <c r="AK18" s="148">
        <v>0</v>
      </c>
      <c r="AL18" s="147">
        <v>0</v>
      </c>
      <c r="AM18" s="147">
        <v>13</v>
      </c>
      <c r="AN18" s="148">
        <v>0</v>
      </c>
      <c r="AO18" s="148">
        <v>0</v>
      </c>
      <c r="AP18" s="147">
        <v>32</v>
      </c>
      <c r="AQ18" s="148">
        <v>0</v>
      </c>
      <c r="AR18" s="148">
        <v>0</v>
      </c>
      <c r="AS18" s="147">
        <v>0</v>
      </c>
      <c r="AT18" s="148">
        <v>0</v>
      </c>
      <c r="AU18" s="147">
        <v>0</v>
      </c>
      <c r="AV18" s="147">
        <v>0</v>
      </c>
      <c r="AW18" s="147">
        <v>0</v>
      </c>
      <c r="AX18" s="148">
        <v>0</v>
      </c>
      <c r="AY18" s="147">
        <v>0</v>
      </c>
      <c r="AZ18" s="148">
        <v>0</v>
      </c>
      <c r="BA18" s="148">
        <v>0</v>
      </c>
      <c r="BB18" s="147">
        <v>0</v>
      </c>
      <c r="BC18" s="148">
        <v>0</v>
      </c>
      <c r="BD18" s="148">
        <v>0</v>
      </c>
      <c r="BE18" s="148">
        <v>0</v>
      </c>
      <c r="BF18" s="147">
        <v>0</v>
      </c>
      <c r="BG18" s="147">
        <v>0</v>
      </c>
      <c r="BH18" s="147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48">
        <v>0</v>
      </c>
      <c r="BO18" s="148">
        <v>0</v>
      </c>
      <c r="BP18" s="147">
        <v>0</v>
      </c>
      <c r="BQ18" s="147">
        <v>0</v>
      </c>
      <c r="BR18" s="148">
        <v>0</v>
      </c>
      <c r="BS18" s="147">
        <v>1</v>
      </c>
      <c r="BT18" s="147">
        <v>0</v>
      </c>
      <c r="BU18" s="148">
        <v>0</v>
      </c>
      <c r="BV18" s="147">
        <v>0</v>
      </c>
      <c r="BW18" s="147">
        <v>0</v>
      </c>
      <c r="BX18" s="155">
        <v>0</v>
      </c>
    </row>
    <row r="19" spans="1:76" s="152" customFormat="1" ht="12.75">
      <c r="A19" s="145" t="s">
        <v>357</v>
      </c>
      <c r="B19" s="147">
        <f t="shared" si="3"/>
        <v>1883</v>
      </c>
      <c r="C19" s="147">
        <v>98</v>
      </c>
      <c r="D19" s="147">
        <v>12</v>
      </c>
      <c r="E19" s="147">
        <v>2</v>
      </c>
      <c r="F19" s="147">
        <v>10</v>
      </c>
      <c r="G19" s="147">
        <v>32</v>
      </c>
      <c r="H19" s="147">
        <v>197</v>
      </c>
      <c r="I19" s="147">
        <v>1</v>
      </c>
      <c r="J19" s="147">
        <v>46</v>
      </c>
      <c r="K19" s="147">
        <v>11</v>
      </c>
      <c r="L19" s="147">
        <v>3</v>
      </c>
      <c r="M19" s="147">
        <v>20</v>
      </c>
      <c r="N19" s="147">
        <v>9</v>
      </c>
      <c r="O19" s="147">
        <v>5</v>
      </c>
      <c r="P19" s="147">
        <v>3</v>
      </c>
      <c r="Q19" s="147">
        <v>5</v>
      </c>
      <c r="R19" s="147">
        <v>242</v>
      </c>
      <c r="S19" s="147">
        <v>26</v>
      </c>
      <c r="T19" s="147">
        <v>7</v>
      </c>
      <c r="U19" s="147">
        <v>18</v>
      </c>
      <c r="V19" s="147">
        <v>0</v>
      </c>
      <c r="W19" s="147">
        <v>3</v>
      </c>
      <c r="X19" s="147">
        <v>9</v>
      </c>
      <c r="Y19" s="147">
        <v>7</v>
      </c>
      <c r="Z19" s="147">
        <v>2</v>
      </c>
      <c r="AA19" s="147">
        <v>5</v>
      </c>
      <c r="AB19" s="147">
        <v>3</v>
      </c>
      <c r="AC19" s="147">
        <v>31</v>
      </c>
      <c r="AD19" s="147">
        <v>2</v>
      </c>
      <c r="AE19" s="147">
        <v>3</v>
      </c>
      <c r="AF19" s="147">
        <v>1</v>
      </c>
      <c r="AG19" s="147">
        <v>0</v>
      </c>
      <c r="AH19" s="148">
        <v>0</v>
      </c>
      <c r="AI19" s="147">
        <v>73</v>
      </c>
      <c r="AJ19" s="147">
        <v>76</v>
      </c>
      <c r="AK19" s="147">
        <v>11</v>
      </c>
      <c r="AL19" s="147">
        <v>0</v>
      </c>
      <c r="AM19" s="147">
        <v>0</v>
      </c>
      <c r="AN19" s="147">
        <v>7</v>
      </c>
      <c r="AO19" s="148">
        <v>0</v>
      </c>
      <c r="AP19" s="147">
        <v>175</v>
      </c>
      <c r="AQ19" s="147">
        <v>65</v>
      </c>
      <c r="AR19" s="147">
        <v>8</v>
      </c>
      <c r="AS19" s="147">
        <v>36</v>
      </c>
      <c r="AT19" s="147">
        <v>4</v>
      </c>
      <c r="AU19" s="147">
        <v>14</v>
      </c>
      <c r="AV19" s="147">
        <v>47</v>
      </c>
      <c r="AW19" s="147">
        <v>3</v>
      </c>
      <c r="AX19" s="147">
        <v>3</v>
      </c>
      <c r="AY19" s="147">
        <v>1</v>
      </c>
      <c r="AZ19" s="147">
        <v>2</v>
      </c>
      <c r="BA19" s="147">
        <v>6</v>
      </c>
      <c r="BB19" s="147">
        <v>19</v>
      </c>
      <c r="BC19" s="147">
        <v>5</v>
      </c>
      <c r="BD19" s="147">
        <v>3</v>
      </c>
      <c r="BE19" s="147">
        <v>6</v>
      </c>
      <c r="BF19" s="147">
        <v>9</v>
      </c>
      <c r="BG19" s="147">
        <v>72</v>
      </c>
      <c r="BH19" s="147">
        <v>6</v>
      </c>
      <c r="BI19" s="147">
        <v>38</v>
      </c>
      <c r="BJ19" s="147">
        <v>91</v>
      </c>
      <c r="BK19" s="147">
        <v>18</v>
      </c>
      <c r="BL19" s="147">
        <v>43</v>
      </c>
      <c r="BM19" s="147">
        <v>1</v>
      </c>
      <c r="BN19" s="147">
        <v>83</v>
      </c>
      <c r="BO19" s="147">
        <v>0</v>
      </c>
      <c r="BP19" s="147">
        <v>9</v>
      </c>
      <c r="BQ19" s="147">
        <v>19</v>
      </c>
      <c r="BR19" s="147">
        <v>18</v>
      </c>
      <c r="BS19" s="147">
        <v>29</v>
      </c>
      <c r="BT19" s="147">
        <v>2</v>
      </c>
      <c r="BU19" s="148">
        <v>0</v>
      </c>
      <c r="BV19" s="147">
        <v>44</v>
      </c>
      <c r="BW19" s="147">
        <v>6</v>
      </c>
      <c r="BX19" s="155">
        <v>18</v>
      </c>
    </row>
    <row r="20" spans="1:76" ht="12.75">
      <c r="A20" s="145" t="s">
        <v>358</v>
      </c>
      <c r="B20" s="147">
        <f t="shared" si="3"/>
        <v>55</v>
      </c>
      <c r="C20" s="147">
        <v>10</v>
      </c>
      <c r="D20" s="147">
        <v>1</v>
      </c>
      <c r="E20" s="147">
        <v>6</v>
      </c>
      <c r="F20" s="147">
        <v>0</v>
      </c>
      <c r="G20" s="147">
        <v>1</v>
      </c>
      <c r="H20" s="147">
        <v>1</v>
      </c>
      <c r="I20" s="147">
        <v>0</v>
      </c>
      <c r="J20" s="148">
        <v>0</v>
      </c>
      <c r="K20" s="147">
        <v>0</v>
      </c>
      <c r="L20" s="147">
        <v>0</v>
      </c>
      <c r="M20" s="147">
        <v>1</v>
      </c>
      <c r="N20" s="147">
        <v>0</v>
      </c>
      <c r="O20" s="147">
        <v>0</v>
      </c>
      <c r="P20" s="147">
        <v>0</v>
      </c>
      <c r="Q20" s="148">
        <v>0</v>
      </c>
      <c r="R20" s="147">
        <v>0</v>
      </c>
      <c r="S20" s="147">
        <v>7</v>
      </c>
      <c r="T20" s="147">
        <v>2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8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8">
        <v>0</v>
      </c>
      <c r="AH20" s="147">
        <v>0</v>
      </c>
      <c r="AI20" s="147">
        <v>0</v>
      </c>
      <c r="AJ20" s="147">
        <v>0</v>
      </c>
      <c r="AK20" s="148">
        <v>0</v>
      </c>
      <c r="AL20" s="147">
        <v>0</v>
      </c>
      <c r="AM20" s="147">
        <v>1</v>
      </c>
      <c r="AN20" s="147">
        <v>0</v>
      </c>
      <c r="AO20" s="148">
        <v>0</v>
      </c>
      <c r="AP20" s="147">
        <v>5</v>
      </c>
      <c r="AQ20" s="147">
        <v>1</v>
      </c>
      <c r="AR20" s="147">
        <v>0</v>
      </c>
      <c r="AS20" s="147">
        <v>0</v>
      </c>
      <c r="AT20" s="147">
        <v>0</v>
      </c>
      <c r="AU20" s="147">
        <v>1</v>
      </c>
      <c r="AV20" s="147">
        <v>0</v>
      </c>
      <c r="AW20" s="147">
        <v>0</v>
      </c>
      <c r="AX20" s="147">
        <v>0</v>
      </c>
      <c r="AY20" s="147">
        <v>0</v>
      </c>
      <c r="AZ20" s="148">
        <v>0</v>
      </c>
      <c r="BA20" s="147">
        <v>0</v>
      </c>
      <c r="BB20" s="147">
        <v>1</v>
      </c>
      <c r="BC20" s="147">
        <v>0</v>
      </c>
      <c r="BD20" s="147">
        <v>0</v>
      </c>
      <c r="BE20" s="147">
        <v>0</v>
      </c>
      <c r="BF20" s="147">
        <v>4</v>
      </c>
      <c r="BG20" s="147">
        <v>1</v>
      </c>
      <c r="BH20" s="147">
        <v>0</v>
      </c>
      <c r="BI20" s="147">
        <v>0</v>
      </c>
      <c r="BJ20" s="148">
        <v>0</v>
      </c>
      <c r="BK20" s="147">
        <v>1</v>
      </c>
      <c r="BL20" s="148">
        <v>0</v>
      </c>
      <c r="BM20" s="147">
        <v>0</v>
      </c>
      <c r="BN20" s="147">
        <v>5</v>
      </c>
      <c r="BO20" s="147">
        <v>1</v>
      </c>
      <c r="BP20" s="147">
        <v>0</v>
      </c>
      <c r="BQ20" s="147">
        <v>0</v>
      </c>
      <c r="BR20" s="147">
        <v>1</v>
      </c>
      <c r="BS20" s="147">
        <v>1</v>
      </c>
      <c r="BT20" s="147">
        <v>0</v>
      </c>
      <c r="BU20" s="148">
        <v>0</v>
      </c>
      <c r="BV20" s="147">
        <v>0</v>
      </c>
      <c r="BW20" s="147">
        <v>3</v>
      </c>
      <c r="BX20" s="155">
        <v>0</v>
      </c>
    </row>
    <row r="21" spans="1:76" ht="12.75">
      <c r="A21" s="145" t="s">
        <v>359</v>
      </c>
      <c r="B21" s="147">
        <f t="shared" si="3"/>
        <v>47</v>
      </c>
      <c r="C21" s="147">
        <v>0</v>
      </c>
      <c r="D21" s="148">
        <v>0</v>
      </c>
      <c r="E21" s="147">
        <v>0</v>
      </c>
      <c r="F21" s="147">
        <v>0</v>
      </c>
      <c r="G21" s="147">
        <v>6</v>
      </c>
      <c r="H21" s="147">
        <v>3</v>
      </c>
      <c r="I21" s="147">
        <v>0</v>
      </c>
      <c r="J21" s="148">
        <v>0</v>
      </c>
      <c r="K21" s="147">
        <v>0</v>
      </c>
      <c r="L21" s="147">
        <v>1</v>
      </c>
      <c r="M21" s="147">
        <v>0</v>
      </c>
      <c r="N21" s="147">
        <v>1</v>
      </c>
      <c r="O21" s="147">
        <v>0</v>
      </c>
      <c r="P21" s="148">
        <v>0</v>
      </c>
      <c r="Q21" s="148">
        <v>0</v>
      </c>
      <c r="R21" s="147">
        <v>1</v>
      </c>
      <c r="S21" s="147">
        <v>1</v>
      </c>
      <c r="T21" s="147">
        <v>0</v>
      </c>
      <c r="U21" s="147">
        <v>3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8">
        <v>0</v>
      </c>
      <c r="AB21" s="148">
        <v>0</v>
      </c>
      <c r="AC21" s="147">
        <v>0</v>
      </c>
      <c r="AD21" s="147">
        <v>0</v>
      </c>
      <c r="AE21" s="147">
        <v>0</v>
      </c>
      <c r="AF21" s="147">
        <v>0</v>
      </c>
      <c r="AG21" s="148">
        <v>0</v>
      </c>
      <c r="AH21" s="147">
        <v>0</v>
      </c>
      <c r="AI21" s="147">
        <v>1</v>
      </c>
      <c r="AJ21" s="147">
        <v>0</v>
      </c>
      <c r="AK21" s="148">
        <v>0</v>
      </c>
      <c r="AL21" s="147">
        <v>1</v>
      </c>
      <c r="AM21" s="148">
        <v>0</v>
      </c>
      <c r="AN21" s="147">
        <v>0</v>
      </c>
      <c r="AO21" s="148">
        <v>0</v>
      </c>
      <c r="AP21" s="147">
        <v>1</v>
      </c>
      <c r="AQ21" s="147">
        <v>1</v>
      </c>
      <c r="AR21" s="147">
        <v>1</v>
      </c>
      <c r="AS21" s="147">
        <v>2</v>
      </c>
      <c r="AT21" s="147">
        <v>0</v>
      </c>
      <c r="AU21" s="147">
        <v>0</v>
      </c>
      <c r="AV21" s="148">
        <v>0</v>
      </c>
      <c r="AW21" s="147">
        <v>0</v>
      </c>
      <c r="AX21" s="147">
        <v>0</v>
      </c>
      <c r="AY21" s="147">
        <v>0</v>
      </c>
      <c r="AZ21" s="148">
        <v>0</v>
      </c>
      <c r="BA21" s="147">
        <v>0</v>
      </c>
      <c r="BB21" s="148">
        <v>0</v>
      </c>
      <c r="BC21" s="147">
        <v>0</v>
      </c>
      <c r="BD21" s="147">
        <v>0</v>
      </c>
      <c r="BE21" s="147">
        <v>0</v>
      </c>
      <c r="BF21" s="147">
        <v>2</v>
      </c>
      <c r="BG21" s="147">
        <v>2</v>
      </c>
      <c r="BH21" s="148">
        <v>0</v>
      </c>
      <c r="BI21" s="147">
        <v>1</v>
      </c>
      <c r="BJ21" s="148">
        <v>0</v>
      </c>
      <c r="BK21" s="147">
        <v>0</v>
      </c>
      <c r="BL21" s="148">
        <v>0</v>
      </c>
      <c r="BM21" s="147">
        <v>1</v>
      </c>
      <c r="BN21" s="147">
        <v>11</v>
      </c>
      <c r="BO21" s="147">
        <v>1</v>
      </c>
      <c r="BP21" s="147">
        <v>0</v>
      </c>
      <c r="BQ21" s="148">
        <v>0</v>
      </c>
      <c r="BR21" s="147">
        <v>0</v>
      </c>
      <c r="BS21" s="147">
        <v>3</v>
      </c>
      <c r="BT21" s="147">
        <v>0</v>
      </c>
      <c r="BU21" s="147">
        <v>1</v>
      </c>
      <c r="BV21" s="147">
        <v>2</v>
      </c>
      <c r="BW21" s="147">
        <v>0</v>
      </c>
      <c r="BX21" s="155">
        <v>0</v>
      </c>
    </row>
    <row r="22" spans="1:76" ht="12.75">
      <c r="A22" s="145" t="s">
        <v>360</v>
      </c>
      <c r="B22" s="147">
        <f t="shared" si="3"/>
        <v>34</v>
      </c>
      <c r="C22" s="147">
        <v>5</v>
      </c>
      <c r="D22" s="148">
        <v>0</v>
      </c>
      <c r="E22" s="147">
        <v>1</v>
      </c>
      <c r="F22" s="147">
        <v>3</v>
      </c>
      <c r="G22" s="147">
        <v>1</v>
      </c>
      <c r="H22" s="147">
        <v>4</v>
      </c>
      <c r="I22" s="147">
        <v>0</v>
      </c>
      <c r="J22" s="147">
        <v>1</v>
      </c>
      <c r="K22" s="147">
        <v>1</v>
      </c>
      <c r="L22" s="147">
        <v>0</v>
      </c>
      <c r="M22" s="147">
        <v>0</v>
      </c>
      <c r="N22" s="147">
        <v>0</v>
      </c>
      <c r="O22" s="147">
        <v>3</v>
      </c>
      <c r="P22" s="148">
        <v>0</v>
      </c>
      <c r="Q22" s="148">
        <v>0</v>
      </c>
      <c r="R22" s="147">
        <v>0</v>
      </c>
      <c r="S22" s="147">
        <v>2</v>
      </c>
      <c r="T22" s="147">
        <v>2</v>
      </c>
      <c r="U22" s="147">
        <v>1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8">
        <v>0</v>
      </c>
      <c r="AB22" s="148">
        <v>0</v>
      </c>
      <c r="AC22" s="147">
        <v>2</v>
      </c>
      <c r="AD22" s="147">
        <v>0</v>
      </c>
      <c r="AE22" s="147">
        <v>0</v>
      </c>
      <c r="AF22" s="147">
        <v>0</v>
      </c>
      <c r="AG22" s="148">
        <v>0</v>
      </c>
      <c r="AH22" s="147">
        <v>0</v>
      </c>
      <c r="AI22" s="147">
        <v>2</v>
      </c>
      <c r="AJ22" s="147">
        <v>0</v>
      </c>
      <c r="AK22" s="148">
        <v>0</v>
      </c>
      <c r="AL22" s="148">
        <v>0</v>
      </c>
      <c r="AM22" s="147">
        <v>2</v>
      </c>
      <c r="AN22" s="147">
        <v>0</v>
      </c>
      <c r="AO22" s="148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8">
        <v>0</v>
      </c>
      <c r="AW22" s="147">
        <v>0</v>
      </c>
      <c r="AX22" s="147">
        <v>0</v>
      </c>
      <c r="AY22" s="147">
        <v>0</v>
      </c>
      <c r="AZ22" s="148">
        <v>0</v>
      </c>
      <c r="BA22" s="147">
        <v>1</v>
      </c>
      <c r="BB22" s="148">
        <v>0</v>
      </c>
      <c r="BC22" s="147">
        <v>0</v>
      </c>
      <c r="BD22" s="147">
        <v>0</v>
      </c>
      <c r="BE22" s="148">
        <v>0</v>
      </c>
      <c r="BF22" s="147">
        <v>0</v>
      </c>
      <c r="BG22" s="147">
        <v>0</v>
      </c>
      <c r="BH22" s="148">
        <v>0</v>
      </c>
      <c r="BI22" s="148">
        <v>0</v>
      </c>
      <c r="BJ22" s="147">
        <v>1</v>
      </c>
      <c r="BK22" s="147">
        <v>0</v>
      </c>
      <c r="BL22" s="148">
        <v>0</v>
      </c>
      <c r="BM22" s="147">
        <v>1</v>
      </c>
      <c r="BN22" s="148">
        <v>0</v>
      </c>
      <c r="BO22" s="147">
        <v>0</v>
      </c>
      <c r="BP22" s="147">
        <v>0</v>
      </c>
      <c r="BQ22" s="148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1</v>
      </c>
      <c r="BW22" s="147">
        <v>0</v>
      </c>
      <c r="BX22" s="155">
        <v>0</v>
      </c>
    </row>
    <row r="23" spans="1:76" ht="12.75">
      <c r="A23" s="145" t="s">
        <v>361</v>
      </c>
      <c r="B23" s="147">
        <f t="shared" si="3"/>
        <v>356</v>
      </c>
      <c r="C23" s="147">
        <v>0</v>
      </c>
      <c r="D23" s="147">
        <v>43</v>
      </c>
      <c r="E23" s="147">
        <v>48</v>
      </c>
      <c r="F23" s="147">
        <v>0</v>
      </c>
      <c r="G23" s="147">
        <v>40</v>
      </c>
      <c r="H23" s="147">
        <v>0</v>
      </c>
      <c r="I23" s="147">
        <v>3</v>
      </c>
      <c r="J23" s="147">
        <v>0</v>
      </c>
      <c r="K23" s="147">
        <v>0</v>
      </c>
      <c r="L23" s="147">
        <v>5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82</v>
      </c>
      <c r="T23" s="147">
        <v>0</v>
      </c>
      <c r="U23" s="147">
        <v>2</v>
      </c>
      <c r="V23" s="147">
        <v>0</v>
      </c>
      <c r="W23" s="147">
        <v>7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8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2</v>
      </c>
      <c r="AM23" s="147">
        <v>4</v>
      </c>
      <c r="AN23" s="147">
        <v>0</v>
      </c>
      <c r="AO23" s="147">
        <v>0</v>
      </c>
      <c r="AP23" s="147">
        <v>0</v>
      </c>
      <c r="AQ23" s="147">
        <v>1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47">
        <v>3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2</v>
      </c>
      <c r="BH23" s="147">
        <v>0</v>
      </c>
      <c r="BI23" s="147">
        <v>0</v>
      </c>
      <c r="BJ23" s="147">
        <v>0</v>
      </c>
      <c r="BK23" s="147">
        <v>0</v>
      </c>
      <c r="BL23" s="147">
        <v>13</v>
      </c>
      <c r="BM23" s="147">
        <v>0</v>
      </c>
      <c r="BN23" s="147">
        <v>0</v>
      </c>
      <c r="BO23" s="147">
        <v>0</v>
      </c>
      <c r="BP23" s="147">
        <v>0</v>
      </c>
      <c r="BQ23" s="147">
        <v>0</v>
      </c>
      <c r="BR23" s="147">
        <v>51</v>
      </c>
      <c r="BS23" s="147">
        <v>0</v>
      </c>
      <c r="BT23" s="147">
        <v>0</v>
      </c>
      <c r="BU23" s="147">
        <v>3</v>
      </c>
      <c r="BV23" s="147">
        <v>39</v>
      </c>
      <c r="BW23" s="147">
        <v>0</v>
      </c>
      <c r="BX23" s="155">
        <v>0</v>
      </c>
    </row>
    <row r="24" spans="1:76" ht="12.75">
      <c r="A24" s="145" t="s">
        <v>362</v>
      </c>
      <c r="B24" s="147">
        <f t="shared" si="3"/>
        <v>178</v>
      </c>
      <c r="C24" s="147">
        <v>2</v>
      </c>
      <c r="D24" s="147">
        <v>4</v>
      </c>
      <c r="E24" s="147">
        <v>0</v>
      </c>
      <c r="F24" s="147">
        <v>2</v>
      </c>
      <c r="G24" s="147">
        <v>6</v>
      </c>
      <c r="H24" s="147">
        <v>7</v>
      </c>
      <c r="I24" s="147">
        <v>5</v>
      </c>
      <c r="J24" s="147">
        <v>3</v>
      </c>
      <c r="K24" s="147">
        <v>10</v>
      </c>
      <c r="L24" s="147">
        <v>2</v>
      </c>
      <c r="M24" s="147">
        <v>1</v>
      </c>
      <c r="N24" s="147">
        <v>3</v>
      </c>
      <c r="O24" s="147">
        <v>2</v>
      </c>
      <c r="P24" s="147">
        <v>0</v>
      </c>
      <c r="Q24" s="147">
        <v>1</v>
      </c>
      <c r="R24" s="147">
        <v>3</v>
      </c>
      <c r="S24" s="147">
        <v>9</v>
      </c>
      <c r="T24" s="147">
        <v>2</v>
      </c>
      <c r="U24" s="147">
        <v>2</v>
      </c>
      <c r="V24" s="147">
        <v>1</v>
      </c>
      <c r="W24" s="147">
        <v>5</v>
      </c>
      <c r="X24" s="147">
        <v>3</v>
      </c>
      <c r="Y24" s="147">
        <v>1</v>
      </c>
      <c r="Z24" s="147">
        <v>0</v>
      </c>
      <c r="AA24" s="147">
        <v>0</v>
      </c>
      <c r="AB24" s="147">
        <v>4</v>
      </c>
      <c r="AC24" s="147">
        <v>2</v>
      </c>
      <c r="AD24" s="147">
        <v>0</v>
      </c>
      <c r="AE24" s="147">
        <v>1</v>
      </c>
      <c r="AF24" s="147">
        <v>0</v>
      </c>
      <c r="AG24" s="147">
        <v>2</v>
      </c>
      <c r="AH24" s="147">
        <v>0</v>
      </c>
      <c r="AI24" s="147">
        <v>1</v>
      </c>
      <c r="AJ24" s="147">
        <v>1</v>
      </c>
      <c r="AK24" s="147">
        <v>5</v>
      </c>
      <c r="AL24" s="147">
        <v>1</v>
      </c>
      <c r="AM24" s="147">
        <v>0</v>
      </c>
      <c r="AN24" s="147">
        <v>0</v>
      </c>
      <c r="AO24" s="147">
        <v>0</v>
      </c>
      <c r="AP24" s="147">
        <v>5</v>
      </c>
      <c r="AQ24" s="147">
        <v>1</v>
      </c>
      <c r="AR24" s="147">
        <v>6</v>
      </c>
      <c r="AS24" s="147">
        <v>2</v>
      </c>
      <c r="AT24" s="147">
        <v>0</v>
      </c>
      <c r="AU24" s="147">
        <v>2</v>
      </c>
      <c r="AV24" s="147">
        <v>2</v>
      </c>
      <c r="AW24" s="147">
        <v>0</v>
      </c>
      <c r="AX24" s="147">
        <v>1</v>
      </c>
      <c r="AY24" s="147">
        <v>6</v>
      </c>
      <c r="AZ24" s="147">
        <v>1</v>
      </c>
      <c r="BA24" s="147">
        <v>1</v>
      </c>
      <c r="BB24" s="147">
        <v>2</v>
      </c>
      <c r="BC24" s="147">
        <v>3</v>
      </c>
      <c r="BD24" s="147">
        <v>0</v>
      </c>
      <c r="BE24" s="147">
        <v>0</v>
      </c>
      <c r="BF24" s="147">
        <v>5</v>
      </c>
      <c r="BG24" s="147">
        <v>4</v>
      </c>
      <c r="BH24" s="147">
        <v>0</v>
      </c>
      <c r="BI24" s="147">
        <v>2</v>
      </c>
      <c r="BJ24" s="147">
        <v>3</v>
      </c>
      <c r="BK24" s="147">
        <v>8</v>
      </c>
      <c r="BL24" s="147">
        <v>0</v>
      </c>
      <c r="BM24" s="147">
        <v>7</v>
      </c>
      <c r="BN24" s="147">
        <v>2</v>
      </c>
      <c r="BO24" s="147">
        <v>0</v>
      </c>
      <c r="BP24" s="147">
        <v>0</v>
      </c>
      <c r="BQ24" s="147">
        <v>2</v>
      </c>
      <c r="BR24" s="147">
        <v>0</v>
      </c>
      <c r="BS24" s="147">
        <v>7</v>
      </c>
      <c r="BT24" s="147">
        <v>4</v>
      </c>
      <c r="BU24" s="147">
        <v>5</v>
      </c>
      <c r="BV24" s="147">
        <v>4</v>
      </c>
      <c r="BW24" s="147">
        <v>2</v>
      </c>
      <c r="BX24" s="155">
        <v>0</v>
      </c>
    </row>
    <row r="25" spans="1:76" ht="12.75">
      <c r="A25" s="145" t="s">
        <v>363</v>
      </c>
      <c r="B25" s="147">
        <f t="shared" si="3"/>
        <v>2381</v>
      </c>
      <c r="C25" s="147">
        <v>227</v>
      </c>
      <c r="D25" s="147">
        <v>52</v>
      </c>
      <c r="E25" s="147">
        <v>26</v>
      </c>
      <c r="F25" s="147">
        <v>44</v>
      </c>
      <c r="G25" s="147">
        <v>171</v>
      </c>
      <c r="H25" s="147">
        <v>141</v>
      </c>
      <c r="I25" s="147">
        <v>31</v>
      </c>
      <c r="J25" s="147">
        <v>30</v>
      </c>
      <c r="K25" s="147">
        <v>27</v>
      </c>
      <c r="L25" s="147">
        <v>15</v>
      </c>
      <c r="M25" s="147">
        <v>11</v>
      </c>
      <c r="N25" s="147">
        <v>31</v>
      </c>
      <c r="O25" s="147">
        <v>10</v>
      </c>
      <c r="P25" s="147">
        <v>5</v>
      </c>
      <c r="Q25" s="147">
        <v>5</v>
      </c>
      <c r="R25" s="147">
        <v>61</v>
      </c>
      <c r="S25" s="147">
        <v>78</v>
      </c>
      <c r="T25" s="147">
        <v>16</v>
      </c>
      <c r="U25" s="147">
        <v>19</v>
      </c>
      <c r="V25" s="147">
        <v>2</v>
      </c>
      <c r="W25" s="147">
        <v>20</v>
      </c>
      <c r="X25" s="147">
        <v>37</v>
      </c>
      <c r="Y25" s="147">
        <v>15</v>
      </c>
      <c r="Z25" s="147">
        <v>18</v>
      </c>
      <c r="AA25" s="147">
        <v>13</v>
      </c>
      <c r="AB25" s="147">
        <v>10</v>
      </c>
      <c r="AC25" s="147">
        <v>32</v>
      </c>
      <c r="AD25" s="147">
        <v>10</v>
      </c>
      <c r="AE25" s="147">
        <v>14</v>
      </c>
      <c r="AF25" s="147">
        <v>5</v>
      </c>
      <c r="AG25" s="147">
        <v>8</v>
      </c>
      <c r="AH25" s="147">
        <v>7</v>
      </c>
      <c r="AI25" s="147">
        <v>65</v>
      </c>
      <c r="AJ25" s="147">
        <v>68</v>
      </c>
      <c r="AK25" s="147">
        <v>51</v>
      </c>
      <c r="AL25" s="147">
        <v>27</v>
      </c>
      <c r="AM25" s="147">
        <v>34</v>
      </c>
      <c r="AN25" s="147">
        <v>19</v>
      </c>
      <c r="AO25" s="147">
        <v>6</v>
      </c>
      <c r="AP25" s="147">
        <v>66</v>
      </c>
      <c r="AQ25" s="147">
        <v>16</v>
      </c>
      <c r="AR25" s="147">
        <v>36</v>
      </c>
      <c r="AS25" s="147">
        <v>16</v>
      </c>
      <c r="AT25" s="147">
        <v>13</v>
      </c>
      <c r="AU25" s="147">
        <v>22</v>
      </c>
      <c r="AV25" s="147">
        <v>38</v>
      </c>
      <c r="AW25" s="147">
        <v>16</v>
      </c>
      <c r="AX25" s="147">
        <v>31</v>
      </c>
      <c r="AY25" s="147">
        <v>30</v>
      </c>
      <c r="AZ25" s="147">
        <v>11</v>
      </c>
      <c r="BA25" s="147">
        <v>8</v>
      </c>
      <c r="BB25" s="147">
        <v>19</v>
      </c>
      <c r="BC25" s="147">
        <v>7</v>
      </c>
      <c r="BD25" s="147">
        <v>9</v>
      </c>
      <c r="BE25" s="147">
        <v>15</v>
      </c>
      <c r="BF25" s="147">
        <v>35</v>
      </c>
      <c r="BG25" s="147">
        <v>55</v>
      </c>
      <c r="BH25" s="147">
        <v>10</v>
      </c>
      <c r="BI25" s="147">
        <v>44</v>
      </c>
      <c r="BJ25" s="147">
        <v>52</v>
      </c>
      <c r="BK25" s="147">
        <v>40</v>
      </c>
      <c r="BL25" s="147">
        <v>29</v>
      </c>
      <c r="BM25" s="147">
        <v>41</v>
      </c>
      <c r="BN25" s="147">
        <v>21</v>
      </c>
      <c r="BO25" s="147">
        <v>10</v>
      </c>
      <c r="BP25" s="147">
        <v>6</v>
      </c>
      <c r="BQ25" s="147">
        <v>19</v>
      </c>
      <c r="BR25" s="147">
        <v>18</v>
      </c>
      <c r="BS25" s="147">
        <v>63</v>
      </c>
      <c r="BT25" s="147">
        <v>27</v>
      </c>
      <c r="BU25" s="147">
        <v>28</v>
      </c>
      <c r="BV25" s="147">
        <v>34</v>
      </c>
      <c r="BW25" s="147">
        <v>11</v>
      </c>
      <c r="BX25" s="155">
        <v>24</v>
      </c>
    </row>
    <row r="26" spans="1:76" s="152" customFormat="1" ht="12.75">
      <c r="A26" s="145" t="s">
        <v>364</v>
      </c>
      <c r="B26" s="147">
        <f t="shared" si="3"/>
        <v>171</v>
      </c>
      <c r="C26" s="147">
        <v>8</v>
      </c>
      <c r="D26" s="147">
        <v>0</v>
      </c>
      <c r="E26" s="147">
        <v>0</v>
      </c>
      <c r="F26" s="147">
        <v>4</v>
      </c>
      <c r="G26" s="147">
        <v>8</v>
      </c>
      <c r="H26" s="147">
        <v>58</v>
      </c>
      <c r="I26" s="147">
        <v>1</v>
      </c>
      <c r="J26" s="147">
        <v>3</v>
      </c>
      <c r="K26" s="147">
        <v>0</v>
      </c>
      <c r="L26" s="147">
        <v>0</v>
      </c>
      <c r="M26" s="147">
        <v>0</v>
      </c>
      <c r="N26" s="147">
        <v>1</v>
      </c>
      <c r="O26" s="147">
        <v>0</v>
      </c>
      <c r="P26" s="147">
        <v>0</v>
      </c>
      <c r="Q26" s="147">
        <v>0</v>
      </c>
      <c r="R26" s="147">
        <v>0</v>
      </c>
      <c r="S26" s="147">
        <v>3</v>
      </c>
      <c r="T26" s="147">
        <v>0</v>
      </c>
      <c r="U26" s="147">
        <v>0</v>
      </c>
      <c r="V26" s="147">
        <v>0</v>
      </c>
      <c r="W26" s="147">
        <v>12</v>
      </c>
      <c r="X26" s="147">
        <v>0</v>
      </c>
      <c r="Y26" s="147">
        <v>0</v>
      </c>
      <c r="Z26" s="147">
        <v>0</v>
      </c>
      <c r="AA26" s="147">
        <v>1</v>
      </c>
      <c r="AB26" s="147">
        <v>0</v>
      </c>
      <c r="AC26" s="147">
        <v>0</v>
      </c>
      <c r="AD26" s="147">
        <v>0</v>
      </c>
      <c r="AE26" s="147">
        <v>0</v>
      </c>
      <c r="AF26" s="147">
        <v>5</v>
      </c>
      <c r="AG26" s="147">
        <v>0</v>
      </c>
      <c r="AH26" s="147">
        <v>0</v>
      </c>
      <c r="AI26" s="147">
        <v>1</v>
      </c>
      <c r="AJ26" s="147">
        <v>4</v>
      </c>
      <c r="AK26" s="147">
        <v>0</v>
      </c>
      <c r="AL26" s="147">
        <v>3</v>
      </c>
      <c r="AM26" s="147">
        <v>0</v>
      </c>
      <c r="AN26" s="147">
        <v>0</v>
      </c>
      <c r="AO26" s="147">
        <v>0</v>
      </c>
      <c r="AP26" s="147">
        <v>0</v>
      </c>
      <c r="AQ26" s="147">
        <v>3</v>
      </c>
      <c r="AR26" s="147">
        <v>0</v>
      </c>
      <c r="AS26" s="147">
        <v>1</v>
      </c>
      <c r="AT26" s="147">
        <v>1</v>
      </c>
      <c r="AU26" s="147">
        <v>0</v>
      </c>
      <c r="AV26" s="147">
        <v>8</v>
      </c>
      <c r="AW26" s="147">
        <v>0</v>
      </c>
      <c r="AX26" s="147">
        <v>6</v>
      </c>
      <c r="AY26" s="147">
        <v>0</v>
      </c>
      <c r="AZ26" s="147">
        <v>0</v>
      </c>
      <c r="BA26" s="147">
        <v>0</v>
      </c>
      <c r="BB26" s="147">
        <v>0</v>
      </c>
      <c r="BC26" s="147">
        <v>0</v>
      </c>
      <c r="BD26" s="147">
        <v>0</v>
      </c>
      <c r="BE26" s="147">
        <v>0</v>
      </c>
      <c r="BF26" s="147">
        <v>0</v>
      </c>
      <c r="BG26" s="147">
        <v>1</v>
      </c>
      <c r="BH26" s="147">
        <v>0</v>
      </c>
      <c r="BI26" s="147">
        <v>1</v>
      </c>
      <c r="BJ26" s="147">
        <v>5</v>
      </c>
      <c r="BK26" s="147">
        <v>4</v>
      </c>
      <c r="BL26" s="147">
        <v>5</v>
      </c>
      <c r="BM26" s="147">
        <v>0</v>
      </c>
      <c r="BN26" s="147">
        <v>0</v>
      </c>
      <c r="BO26" s="147">
        <v>0</v>
      </c>
      <c r="BP26" s="147">
        <v>1</v>
      </c>
      <c r="BQ26" s="147">
        <v>1</v>
      </c>
      <c r="BR26" s="147">
        <v>19</v>
      </c>
      <c r="BS26" s="147">
        <v>0</v>
      </c>
      <c r="BT26" s="147">
        <v>1</v>
      </c>
      <c r="BU26" s="147">
        <v>0</v>
      </c>
      <c r="BV26" s="147">
        <v>1</v>
      </c>
      <c r="BW26" s="147">
        <v>1</v>
      </c>
      <c r="BX26" s="155">
        <v>0</v>
      </c>
    </row>
    <row r="27" spans="1:76" ht="12.75">
      <c r="A27" s="145" t="s">
        <v>365</v>
      </c>
      <c r="B27" s="147">
        <f t="shared" si="3"/>
        <v>46</v>
      </c>
      <c r="C27" s="147">
        <v>0</v>
      </c>
      <c r="D27" s="147">
        <v>1</v>
      </c>
      <c r="E27" s="147">
        <v>0</v>
      </c>
      <c r="F27" s="147">
        <v>0</v>
      </c>
      <c r="G27" s="147">
        <v>0</v>
      </c>
      <c r="H27" s="147">
        <v>1</v>
      </c>
      <c r="I27" s="147">
        <v>9</v>
      </c>
      <c r="J27" s="147">
        <v>1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1</v>
      </c>
      <c r="X27" s="147">
        <v>3</v>
      </c>
      <c r="Y27" s="147">
        <v>7</v>
      </c>
      <c r="Z27" s="147">
        <v>1</v>
      </c>
      <c r="AA27" s="147">
        <v>0</v>
      </c>
      <c r="AB27" s="147">
        <v>0</v>
      </c>
      <c r="AC27" s="147">
        <v>0</v>
      </c>
      <c r="AD27" s="147">
        <v>2</v>
      </c>
      <c r="AE27" s="147">
        <v>2</v>
      </c>
      <c r="AF27" s="147">
        <v>0</v>
      </c>
      <c r="AG27" s="148">
        <v>0</v>
      </c>
      <c r="AH27" s="147">
        <v>1</v>
      </c>
      <c r="AI27" s="147">
        <v>1</v>
      </c>
      <c r="AJ27" s="147">
        <v>2</v>
      </c>
      <c r="AK27" s="147">
        <v>0</v>
      </c>
      <c r="AL27" s="147">
        <v>0</v>
      </c>
      <c r="AM27" s="147">
        <v>3</v>
      </c>
      <c r="AN27" s="147">
        <v>0</v>
      </c>
      <c r="AO27" s="147">
        <v>0</v>
      </c>
      <c r="AP27" s="147">
        <v>1</v>
      </c>
      <c r="AQ27" s="147">
        <v>0</v>
      </c>
      <c r="AR27" s="147">
        <v>0</v>
      </c>
      <c r="AS27" s="147">
        <v>0</v>
      </c>
      <c r="AT27" s="147">
        <v>0</v>
      </c>
      <c r="AU27" s="147">
        <v>1</v>
      </c>
      <c r="AV27" s="147">
        <v>0</v>
      </c>
      <c r="AW27" s="147">
        <v>0</v>
      </c>
      <c r="AX27" s="147">
        <v>0</v>
      </c>
      <c r="AY27" s="147">
        <v>1</v>
      </c>
      <c r="AZ27" s="147">
        <v>1</v>
      </c>
      <c r="BA27" s="147">
        <v>1</v>
      </c>
      <c r="BB27" s="147">
        <v>0</v>
      </c>
      <c r="BC27" s="147">
        <v>0</v>
      </c>
      <c r="BD27" s="147">
        <v>0</v>
      </c>
      <c r="BE27" s="148">
        <v>0</v>
      </c>
      <c r="BF27" s="147">
        <v>0</v>
      </c>
      <c r="BG27" s="147">
        <v>0</v>
      </c>
      <c r="BH27" s="147">
        <v>0</v>
      </c>
      <c r="BI27" s="147">
        <v>1</v>
      </c>
      <c r="BJ27" s="147">
        <v>0</v>
      </c>
      <c r="BK27" s="147">
        <v>2</v>
      </c>
      <c r="BL27" s="147">
        <v>0</v>
      </c>
      <c r="BM27" s="147">
        <v>0</v>
      </c>
      <c r="BN27" s="148">
        <v>0</v>
      </c>
      <c r="BO27" s="147">
        <v>1</v>
      </c>
      <c r="BP27" s="147">
        <v>0</v>
      </c>
      <c r="BQ27" s="147">
        <v>0</v>
      </c>
      <c r="BR27" s="147">
        <v>0</v>
      </c>
      <c r="BS27" s="147">
        <v>1</v>
      </c>
      <c r="BT27" s="147">
        <v>1</v>
      </c>
      <c r="BU27" s="147">
        <v>0</v>
      </c>
      <c r="BV27" s="147">
        <v>0</v>
      </c>
      <c r="BW27" s="147">
        <v>0</v>
      </c>
      <c r="BX27" s="155">
        <v>0</v>
      </c>
    </row>
    <row r="28" spans="1:76" ht="12.75">
      <c r="A28" s="145" t="s">
        <v>366</v>
      </c>
      <c r="B28" s="147">
        <f t="shared" si="3"/>
        <v>920</v>
      </c>
      <c r="C28" s="147">
        <v>450</v>
      </c>
      <c r="D28" s="147">
        <v>6</v>
      </c>
      <c r="E28" s="147">
        <v>47</v>
      </c>
      <c r="F28" s="147">
        <v>15</v>
      </c>
      <c r="G28" s="147">
        <v>41</v>
      </c>
      <c r="H28" s="147">
        <v>13</v>
      </c>
      <c r="I28" s="147">
        <v>8</v>
      </c>
      <c r="J28" s="147">
        <v>1</v>
      </c>
      <c r="K28" s="147">
        <v>10</v>
      </c>
      <c r="L28" s="147">
        <v>14</v>
      </c>
      <c r="M28" s="147">
        <v>0</v>
      </c>
      <c r="N28" s="147">
        <v>10</v>
      </c>
      <c r="O28" s="147">
        <v>4</v>
      </c>
      <c r="P28" s="147">
        <v>1</v>
      </c>
      <c r="Q28" s="147">
        <v>9</v>
      </c>
      <c r="R28" s="147">
        <v>0</v>
      </c>
      <c r="S28" s="147">
        <v>9</v>
      </c>
      <c r="T28" s="147">
        <v>4</v>
      </c>
      <c r="U28" s="147">
        <v>0</v>
      </c>
      <c r="V28" s="147">
        <v>2</v>
      </c>
      <c r="W28" s="147">
        <v>1</v>
      </c>
      <c r="X28" s="147">
        <v>9</v>
      </c>
      <c r="Y28" s="147">
        <v>0</v>
      </c>
      <c r="Z28" s="147">
        <v>5</v>
      </c>
      <c r="AA28" s="147">
        <v>6</v>
      </c>
      <c r="AB28" s="147">
        <v>1</v>
      </c>
      <c r="AC28" s="147">
        <v>0</v>
      </c>
      <c r="AD28" s="147">
        <v>0</v>
      </c>
      <c r="AE28" s="147">
        <v>1</v>
      </c>
      <c r="AF28" s="147">
        <v>4</v>
      </c>
      <c r="AG28" s="147">
        <v>4</v>
      </c>
      <c r="AH28" s="147">
        <v>0</v>
      </c>
      <c r="AI28" s="147">
        <v>13</v>
      </c>
      <c r="AJ28" s="147">
        <v>27</v>
      </c>
      <c r="AK28" s="147">
        <v>14</v>
      </c>
      <c r="AL28" s="147">
        <v>2</v>
      </c>
      <c r="AM28" s="147">
        <v>0</v>
      </c>
      <c r="AN28" s="147">
        <v>1</v>
      </c>
      <c r="AO28" s="147">
        <v>2</v>
      </c>
      <c r="AP28" s="147">
        <v>18</v>
      </c>
      <c r="AQ28" s="147">
        <v>0</v>
      </c>
      <c r="AR28" s="147">
        <v>4</v>
      </c>
      <c r="AS28" s="147">
        <v>1</v>
      </c>
      <c r="AT28" s="147">
        <v>1</v>
      </c>
      <c r="AU28" s="147">
        <v>5</v>
      </c>
      <c r="AV28" s="147">
        <v>3</v>
      </c>
      <c r="AW28" s="147">
        <v>7</v>
      </c>
      <c r="AX28" s="147">
        <v>11</v>
      </c>
      <c r="AY28" s="147">
        <v>5</v>
      </c>
      <c r="AZ28" s="147">
        <v>1</v>
      </c>
      <c r="BA28" s="147">
        <v>5</v>
      </c>
      <c r="BB28" s="147">
        <v>8</v>
      </c>
      <c r="BC28" s="147">
        <v>3</v>
      </c>
      <c r="BD28" s="147">
        <v>0</v>
      </c>
      <c r="BE28" s="147">
        <v>16</v>
      </c>
      <c r="BF28" s="147">
        <v>11</v>
      </c>
      <c r="BG28" s="147">
        <v>9</v>
      </c>
      <c r="BH28" s="147">
        <v>0</v>
      </c>
      <c r="BI28" s="147">
        <v>7</v>
      </c>
      <c r="BJ28" s="147">
        <v>19</v>
      </c>
      <c r="BK28" s="147">
        <v>9</v>
      </c>
      <c r="BL28" s="147">
        <v>0</v>
      </c>
      <c r="BM28" s="147">
        <v>0</v>
      </c>
      <c r="BN28" s="147">
        <v>6</v>
      </c>
      <c r="BO28" s="147">
        <v>4</v>
      </c>
      <c r="BP28" s="147">
        <v>2</v>
      </c>
      <c r="BQ28" s="147">
        <v>12</v>
      </c>
      <c r="BR28" s="147">
        <v>1</v>
      </c>
      <c r="BS28" s="147">
        <v>11</v>
      </c>
      <c r="BT28" s="147">
        <v>0</v>
      </c>
      <c r="BU28" s="147">
        <v>0</v>
      </c>
      <c r="BV28" s="147">
        <v>5</v>
      </c>
      <c r="BW28" s="147">
        <v>2</v>
      </c>
      <c r="BX28" s="155">
        <v>0</v>
      </c>
    </row>
    <row r="29" spans="1:76" ht="12.75">
      <c r="A29" s="145" t="s">
        <v>367</v>
      </c>
      <c r="B29" s="147">
        <f t="shared" si="3"/>
        <v>27</v>
      </c>
      <c r="C29" s="147">
        <v>1</v>
      </c>
      <c r="D29" s="147">
        <v>0</v>
      </c>
      <c r="E29" s="147">
        <v>1</v>
      </c>
      <c r="F29" s="147">
        <v>0</v>
      </c>
      <c r="G29" s="147">
        <v>0</v>
      </c>
      <c r="H29" s="147">
        <v>13</v>
      </c>
      <c r="I29" s="147">
        <v>2</v>
      </c>
      <c r="J29" s="147">
        <v>0</v>
      </c>
      <c r="K29" s="147">
        <v>1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1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8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2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1</v>
      </c>
      <c r="BH29" s="147">
        <v>0</v>
      </c>
      <c r="BI29" s="147">
        <v>0</v>
      </c>
      <c r="BJ29" s="147">
        <v>0</v>
      </c>
      <c r="BK29" s="147">
        <v>0</v>
      </c>
      <c r="BL29" s="147">
        <v>0</v>
      </c>
      <c r="BM29" s="147">
        <v>0</v>
      </c>
      <c r="BN29" s="147">
        <v>1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3</v>
      </c>
      <c r="BW29" s="147">
        <v>1</v>
      </c>
      <c r="BX29" s="155">
        <v>0</v>
      </c>
    </row>
    <row r="30" spans="1:76" ht="12.75">
      <c r="A30" s="145" t="s">
        <v>368</v>
      </c>
      <c r="B30" s="147">
        <f t="shared" si="3"/>
        <v>6</v>
      </c>
      <c r="C30" s="147">
        <v>0</v>
      </c>
      <c r="D30" s="147">
        <v>2</v>
      </c>
      <c r="E30" s="147">
        <v>1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1</v>
      </c>
      <c r="AF30" s="147">
        <v>0</v>
      </c>
      <c r="AG30" s="148"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v>0</v>
      </c>
      <c r="AO30" s="147"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v>0</v>
      </c>
      <c r="AU30" s="147">
        <v>0</v>
      </c>
      <c r="AV30" s="147">
        <v>0</v>
      </c>
      <c r="AW30" s="147">
        <v>0</v>
      </c>
      <c r="AX30" s="147">
        <v>0</v>
      </c>
      <c r="AY30" s="147">
        <v>0</v>
      </c>
      <c r="AZ30" s="147">
        <v>0</v>
      </c>
      <c r="BA30" s="147">
        <v>0</v>
      </c>
      <c r="BB30" s="147">
        <v>0</v>
      </c>
      <c r="BC30" s="147">
        <v>0</v>
      </c>
      <c r="BD30" s="147">
        <v>0</v>
      </c>
      <c r="BE30" s="147">
        <v>1</v>
      </c>
      <c r="BF30" s="147">
        <v>0</v>
      </c>
      <c r="BG30" s="147">
        <v>0</v>
      </c>
      <c r="BH30" s="147">
        <v>0</v>
      </c>
      <c r="BI30" s="147">
        <v>0</v>
      </c>
      <c r="BJ30" s="147">
        <v>0</v>
      </c>
      <c r="BK30" s="147">
        <v>0</v>
      </c>
      <c r="BL30" s="147">
        <v>0</v>
      </c>
      <c r="BM30" s="147">
        <v>0</v>
      </c>
      <c r="BN30" s="148">
        <v>0</v>
      </c>
      <c r="BO30" s="147">
        <v>0</v>
      </c>
      <c r="BP30" s="147">
        <v>0</v>
      </c>
      <c r="BQ30" s="147">
        <v>0</v>
      </c>
      <c r="BR30" s="147">
        <v>0</v>
      </c>
      <c r="BS30" s="147">
        <v>0</v>
      </c>
      <c r="BT30" s="147">
        <v>0</v>
      </c>
      <c r="BU30" s="147">
        <v>0</v>
      </c>
      <c r="BV30" s="147">
        <v>0</v>
      </c>
      <c r="BW30" s="147">
        <v>0</v>
      </c>
      <c r="BX30" s="155">
        <v>0</v>
      </c>
    </row>
    <row r="31" spans="1:76" ht="12.75">
      <c r="A31" s="145" t="s">
        <v>369</v>
      </c>
      <c r="B31" s="147">
        <f t="shared" si="3"/>
        <v>206</v>
      </c>
      <c r="C31" s="147">
        <v>60</v>
      </c>
      <c r="D31" s="147">
        <v>2</v>
      </c>
      <c r="E31" s="147">
        <v>2</v>
      </c>
      <c r="F31" s="147">
        <v>2</v>
      </c>
      <c r="G31" s="147">
        <v>1</v>
      </c>
      <c r="H31" s="147">
        <v>11</v>
      </c>
      <c r="I31" s="147">
        <v>1</v>
      </c>
      <c r="J31" s="147">
        <v>0</v>
      </c>
      <c r="K31" s="147">
        <v>2</v>
      </c>
      <c r="L31" s="147">
        <v>1</v>
      </c>
      <c r="M31" s="147">
        <v>0</v>
      </c>
      <c r="N31" s="147">
        <v>1</v>
      </c>
      <c r="O31" s="147">
        <v>5</v>
      </c>
      <c r="P31" s="147">
        <v>2</v>
      </c>
      <c r="Q31" s="147">
        <v>1</v>
      </c>
      <c r="R31" s="147">
        <v>1</v>
      </c>
      <c r="S31" s="147">
        <v>17</v>
      </c>
      <c r="T31" s="147">
        <v>1</v>
      </c>
      <c r="U31" s="147">
        <v>2</v>
      </c>
      <c r="V31" s="147">
        <v>0</v>
      </c>
      <c r="W31" s="147">
        <v>1</v>
      </c>
      <c r="X31" s="147">
        <v>1</v>
      </c>
      <c r="Y31" s="147">
        <v>1</v>
      </c>
      <c r="Z31" s="147">
        <v>4</v>
      </c>
      <c r="AA31" s="147">
        <v>2</v>
      </c>
      <c r="AB31" s="147">
        <v>1</v>
      </c>
      <c r="AC31" s="147">
        <v>0</v>
      </c>
      <c r="AD31" s="147">
        <v>2</v>
      </c>
      <c r="AE31" s="147">
        <v>0</v>
      </c>
      <c r="AF31" s="147">
        <v>0</v>
      </c>
      <c r="AG31" s="147">
        <v>1</v>
      </c>
      <c r="AH31" s="147">
        <v>0</v>
      </c>
      <c r="AI31" s="147">
        <v>0</v>
      </c>
      <c r="AJ31" s="147">
        <v>4</v>
      </c>
      <c r="AK31" s="147">
        <v>0</v>
      </c>
      <c r="AL31" s="147">
        <v>0</v>
      </c>
      <c r="AM31" s="147">
        <v>0</v>
      </c>
      <c r="AN31" s="147">
        <v>2</v>
      </c>
      <c r="AO31" s="147">
        <v>0</v>
      </c>
      <c r="AP31" s="147">
        <v>16</v>
      </c>
      <c r="AQ31" s="147">
        <v>0</v>
      </c>
      <c r="AR31" s="147">
        <v>1</v>
      </c>
      <c r="AS31" s="147">
        <v>0</v>
      </c>
      <c r="AT31" s="147">
        <v>0</v>
      </c>
      <c r="AU31" s="147">
        <v>2</v>
      </c>
      <c r="AV31" s="147">
        <v>13</v>
      </c>
      <c r="AW31" s="147">
        <v>0</v>
      </c>
      <c r="AX31" s="147">
        <v>0</v>
      </c>
      <c r="AY31" s="147">
        <v>1</v>
      </c>
      <c r="AZ31" s="147">
        <v>1</v>
      </c>
      <c r="BA31" s="147">
        <v>1</v>
      </c>
      <c r="BB31" s="147">
        <v>2</v>
      </c>
      <c r="BC31" s="147">
        <v>0</v>
      </c>
      <c r="BD31" s="147">
        <v>0</v>
      </c>
      <c r="BE31" s="147">
        <v>0</v>
      </c>
      <c r="BF31" s="147">
        <v>8</v>
      </c>
      <c r="BG31" s="147">
        <v>0</v>
      </c>
      <c r="BH31" s="147">
        <v>0</v>
      </c>
      <c r="BI31" s="147">
        <v>0</v>
      </c>
      <c r="BJ31" s="147">
        <v>0</v>
      </c>
      <c r="BK31" s="147">
        <v>2</v>
      </c>
      <c r="BL31" s="147">
        <v>2</v>
      </c>
      <c r="BM31" s="147">
        <v>0</v>
      </c>
      <c r="BN31" s="147">
        <v>1</v>
      </c>
      <c r="BO31" s="147">
        <v>0</v>
      </c>
      <c r="BP31" s="147">
        <v>3</v>
      </c>
      <c r="BQ31" s="147">
        <v>1</v>
      </c>
      <c r="BR31" s="147">
        <v>0</v>
      </c>
      <c r="BS31" s="147">
        <v>8</v>
      </c>
      <c r="BT31" s="147">
        <v>0</v>
      </c>
      <c r="BU31" s="147">
        <v>1</v>
      </c>
      <c r="BV31" s="147">
        <v>11</v>
      </c>
      <c r="BW31" s="147">
        <v>1</v>
      </c>
      <c r="BX31" s="155">
        <v>0</v>
      </c>
    </row>
    <row r="32" spans="1:76" ht="12.75">
      <c r="A32" s="145" t="s">
        <v>370</v>
      </c>
      <c r="B32" s="147">
        <f t="shared" si="3"/>
        <v>696</v>
      </c>
      <c r="C32" s="147">
        <v>2</v>
      </c>
      <c r="D32" s="147">
        <v>3</v>
      </c>
      <c r="E32" s="147">
        <v>0</v>
      </c>
      <c r="F32" s="147">
        <v>2</v>
      </c>
      <c r="G32" s="147">
        <v>84</v>
      </c>
      <c r="H32" s="147">
        <v>3</v>
      </c>
      <c r="I32" s="147">
        <v>0</v>
      </c>
      <c r="J32" s="147">
        <v>2</v>
      </c>
      <c r="K32" s="147">
        <v>0</v>
      </c>
      <c r="L32" s="147">
        <v>1</v>
      </c>
      <c r="M32" s="147">
        <v>3</v>
      </c>
      <c r="N32" s="147">
        <v>2</v>
      </c>
      <c r="O32" s="147">
        <v>0</v>
      </c>
      <c r="P32" s="147">
        <v>1</v>
      </c>
      <c r="Q32" s="147">
        <v>1</v>
      </c>
      <c r="R32" s="147">
        <v>8</v>
      </c>
      <c r="S32" s="147">
        <v>32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9</v>
      </c>
      <c r="AF32" s="147">
        <v>0</v>
      </c>
      <c r="AG32" s="148">
        <v>0</v>
      </c>
      <c r="AH32" s="147">
        <v>0</v>
      </c>
      <c r="AI32" s="147">
        <v>139</v>
      </c>
      <c r="AJ32" s="147">
        <v>138</v>
      </c>
      <c r="AK32" s="147">
        <v>3</v>
      </c>
      <c r="AL32" s="147">
        <v>60</v>
      </c>
      <c r="AM32" s="147">
        <v>107</v>
      </c>
      <c r="AN32" s="147">
        <v>5</v>
      </c>
      <c r="AO32" s="147">
        <v>4</v>
      </c>
      <c r="AP32" s="147">
        <v>1</v>
      </c>
      <c r="AQ32" s="147">
        <v>50</v>
      </c>
      <c r="AR32" s="147">
        <v>0</v>
      </c>
      <c r="AS32" s="147">
        <v>0</v>
      </c>
      <c r="AT32" s="147">
        <v>0</v>
      </c>
      <c r="AU32" s="147">
        <v>0</v>
      </c>
      <c r="AV32" s="147">
        <v>1</v>
      </c>
      <c r="AW32" s="147">
        <v>0</v>
      </c>
      <c r="AX32" s="147">
        <v>0</v>
      </c>
      <c r="AY32" s="147">
        <v>0</v>
      </c>
      <c r="AZ32" s="147">
        <v>0</v>
      </c>
      <c r="BA32" s="147">
        <v>0</v>
      </c>
      <c r="BB32" s="147">
        <v>0</v>
      </c>
      <c r="BC32" s="147">
        <v>0</v>
      </c>
      <c r="BD32" s="147">
        <v>0</v>
      </c>
      <c r="BE32" s="147">
        <v>0</v>
      </c>
      <c r="BF32" s="147">
        <v>3</v>
      </c>
      <c r="BG32" s="147">
        <v>1</v>
      </c>
      <c r="BH32" s="147">
        <v>0</v>
      </c>
      <c r="BI32" s="147">
        <v>0</v>
      </c>
      <c r="BJ32" s="147">
        <v>0</v>
      </c>
      <c r="BK32" s="147">
        <v>1</v>
      </c>
      <c r="BL32" s="147">
        <v>0</v>
      </c>
      <c r="BM32" s="147">
        <v>25</v>
      </c>
      <c r="BN32" s="147">
        <v>4</v>
      </c>
      <c r="BO32" s="147">
        <v>0</v>
      </c>
      <c r="BP32" s="147">
        <v>0</v>
      </c>
      <c r="BQ32" s="147">
        <v>0</v>
      </c>
      <c r="BR32" s="147">
        <v>0</v>
      </c>
      <c r="BS32" s="147">
        <v>1</v>
      </c>
      <c r="BT32" s="147">
        <v>0</v>
      </c>
      <c r="BU32" s="147">
        <v>0</v>
      </c>
      <c r="BV32" s="147">
        <v>0</v>
      </c>
      <c r="BW32" s="147">
        <v>0</v>
      </c>
      <c r="BX32" s="155">
        <v>0</v>
      </c>
    </row>
    <row r="33" spans="1:76" ht="12.75">
      <c r="A33" s="145" t="s">
        <v>371</v>
      </c>
      <c r="B33" s="147">
        <f t="shared" si="3"/>
        <v>45</v>
      </c>
      <c r="C33" s="147">
        <v>7</v>
      </c>
      <c r="D33" s="147">
        <v>0</v>
      </c>
      <c r="E33" s="147">
        <v>0</v>
      </c>
      <c r="F33" s="147">
        <v>0</v>
      </c>
      <c r="G33" s="147">
        <v>2</v>
      </c>
      <c r="H33" s="147">
        <v>1</v>
      </c>
      <c r="I33" s="147">
        <v>0</v>
      </c>
      <c r="J33" s="147">
        <v>4</v>
      </c>
      <c r="K33" s="147">
        <v>0</v>
      </c>
      <c r="L33" s="147">
        <v>0</v>
      </c>
      <c r="M33" s="147">
        <v>1</v>
      </c>
      <c r="N33" s="147">
        <v>0</v>
      </c>
      <c r="O33" s="147">
        <v>0</v>
      </c>
      <c r="P33" s="147">
        <v>0</v>
      </c>
      <c r="Q33" s="147">
        <v>2</v>
      </c>
      <c r="R33" s="147">
        <v>0</v>
      </c>
      <c r="S33" s="147">
        <v>2</v>
      </c>
      <c r="T33" s="147">
        <v>1</v>
      </c>
      <c r="U33" s="147">
        <v>0</v>
      </c>
      <c r="V33" s="147">
        <v>0</v>
      </c>
      <c r="W33" s="147">
        <v>2</v>
      </c>
      <c r="X33" s="147">
        <v>0</v>
      </c>
      <c r="Y33" s="147">
        <v>0</v>
      </c>
      <c r="Z33" s="147">
        <v>1</v>
      </c>
      <c r="AA33" s="147">
        <v>0</v>
      </c>
      <c r="AB33" s="147">
        <v>1</v>
      </c>
      <c r="AC33" s="147">
        <v>0</v>
      </c>
      <c r="AD33" s="147">
        <v>0</v>
      </c>
      <c r="AE33" s="147">
        <v>2</v>
      </c>
      <c r="AF33" s="147">
        <v>0</v>
      </c>
      <c r="AG33" s="148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47">
        <v>0</v>
      </c>
      <c r="AP33" s="147">
        <v>1</v>
      </c>
      <c r="AQ33" s="147">
        <v>0</v>
      </c>
      <c r="AR33" s="147">
        <v>2</v>
      </c>
      <c r="AS33" s="147">
        <v>0</v>
      </c>
      <c r="AT33" s="147">
        <v>0</v>
      </c>
      <c r="AU33" s="147">
        <v>0</v>
      </c>
      <c r="AV33" s="147">
        <v>1</v>
      </c>
      <c r="AW33" s="147">
        <v>1</v>
      </c>
      <c r="AX33" s="147">
        <v>2</v>
      </c>
      <c r="AY33" s="147">
        <v>0</v>
      </c>
      <c r="AZ33" s="147">
        <v>0</v>
      </c>
      <c r="BA33" s="147">
        <v>0</v>
      </c>
      <c r="BB33" s="147">
        <v>0</v>
      </c>
      <c r="BC33" s="147">
        <v>0</v>
      </c>
      <c r="BD33" s="147">
        <v>0</v>
      </c>
      <c r="BE33" s="147">
        <v>0</v>
      </c>
      <c r="BF33" s="147">
        <v>0</v>
      </c>
      <c r="BG33" s="147">
        <v>1</v>
      </c>
      <c r="BH33" s="147">
        <v>0</v>
      </c>
      <c r="BI33" s="147">
        <v>0</v>
      </c>
      <c r="BJ33" s="147">
        <v>0</v>
      </c>
      <c r="BK33" s="147">
        <v>0</v>
      </c>
      <c r="BL33" s="147">
        <v>2</v>
      </c>
      <c r="BM33" s="147">
        <v>0</v>
      </c>
      <c r="BN33" s="147">
        <v>1</v>
      </c>
      <c r="BO33" s="147">
        <v>0</v>
      </c>
      <c r="BP33" s="147">
        <v>0</v>
      </c>
      <c r="BQ33" s="147">
        <v>0</v>
      </c>
      <c r="BR33" s="147">
        <v>0</v>
      </c>
      <c r="BS33" s="147">
        <v>5</v>
      </c>
      <c r="BT33" s="147">
        <v>2</v>
      </c>
      <c r="BU33" s="147">
        <v>0</v>
      </c>
      <c r="BV33" s="147">
        <v>1</v>
      </c>
      <c r="BW33" s="147">
        <v>0</v>
      </c>
      <c r="BX33" s="155">
        <v>0</v>
      </c>
    </row>
    <row r="34" spans="1:76" ht="12.75">
      <c r="A34" s="145" t="s">
        <v>372</v>
      </c>
      <c r="B34" s="147">
        <f t="shared" si="3"/>
        <v>470</v>
      </c>
      <c r="C34" s="147">
        <v>1</v>
      </c>
      <c r="D34" s="147">
        <v>0</v>
      </c>
      <c r="E34" s="147">
        <v>0</v>
      </c>
      <c r="F34" s="147">
        <v>1</v>
      </c>
      <c r="G34" s="147">
        <v>3</v>
      </c>
      <c r="H34" s="147">
        <v>0</v>
      </c>
      <c r="I34" s="147">
        <v>7</v>
      </c>
      <c r="J34" s="147">
        <v>13</v>
      </c>
      <c r="K34" s="147">
        <v>6</v>
      </c>
      <c r="L34" s="147">
        <v>2</v>
      </c>
      <c r="M34" s="147">
        <v>7</v>
      </c>
      <c r="N34" s="147">
        <v>36</v>
      </c>
      <c r="O34" s="147">
        <v>7</v>
      </c>
      <c r="P34" s="147">
        <v>8</v>
      </c>
      <c r="Q34" s="147">
        <v>5</v>
      </c>
      <c r="R34" s="147">
        <v>0</v>
      </c>
      <c r="S34" s="147">
        <v>7</v>
      </c>
      <c r="T34" s="147">
        <v>44</v>
      </c>
      <c r="U34" s="147">
        <v>12</v>
      </c>
      <c r="V34" s="147">
        <v>2</v>
      </c>
      <c r="W34" s="147">
        <v>29</v>
      </c>
      <c r="X34" s="147">
        <v>16</v>
      </c>
      <c r="Y34" s="147">
        <v>9</v>
      </c>
      <c r="Z34" s="147">
        <v>19</v>
      </c>
      <c r="AA34" s="147">
        <v>2</v>
      </c>
      <c r="AB34" s="147">
        <v>7</v>
      </c>
      <c r="AC34" s="147">
        <v>2</v>
      </c>
      <c r="AD34" s="147">
        <v>0</v>
      </c>
      <c r="AE34" s="147">
        <v>1</v>
      </c>
      <c r="AF34" s="147">
        <v>0</v>
      </c>
      <c r="AG34" s="147">
        <v>13</v>
      </c>
      <c r="AH34" s="147">
        <v>0</v>
      </c>
      <c r="AI34" s="147">
        <v>1</v>
      </c>
      <c r="AJ34" s="147">
        <v>1</v>
      </c>
      <c r="AK34" s="147">
        <v>5</v>
      </c>
      <c r="AL34" s="147">
        <v>1</v>
      </c>
      <c r="AM34" s="147">
        <v>3</v>
      </c>
      <c r="AN34" s="147">
        <v>6</v>
      </c>
      <c r="AO34" s="147">
        <v>9</v>
      </c>
      <c r="AP34" s="147">
        <v>6</v>
      </c>
      <c r="AQ34" s="147">
        <v>0</v>
      </c>
      <c r="AR34" s="147">
        <v>13</v>
      </c>
      <c r="AS34" s="147">
        <v>5</v>
      </c>
      <c r="AT34" s="147">
        <v>9</v>
      </c>
      <c r="AU34" s="147">
        <v>0</v>
      </c>
      <c r="AV34" s="147">
        <v>8</v>
      </c>
      <c r="AW34" s="147">
        <v>2</v>
      </c>
      <c r="AX34" s="147">
        <v>21</v>
      </c>
      <c r="AY34" s="147">
        <v>2</v>
      </c>
      <c r="AZ34" s="147">
        <v>0</v>
      </c>
      <c r="BA34" s="147">
        <v>15</v>
      </c>
      <c r="BB34" s="147">
        <v>1</v>
      </c>
      <c r="BC34" s="147">
        <v>10</v>
      </c>
      <c r="BD34" s="147">
        <v>3</v>
      </c>
      <c r="BE34" s="147">
        <v>31</v>
      </c>
      <c r="BF34" s="147">
        <v>0</v>
      </c>
      <c r="BG34" s="147">
        <v>0</v>
      </c>
      <c r="BH34" s="147">
        <v>2</v>
      </c>
      <c r="BI34" s="147">
        <v>2</v>
      </c>
      <c r="BJ34" s="147">
        <v>1</v>
      </c>
      <c r="BK34" s="147">
        <v>18</v>
      </c>
      <c r="BL34" s="147">
        <v>1</v>
      </c>
      <c r="BM34" s="147">
        <v>14</v>
      </c>
      <c r="BN34" s="147">
        <v>1</v>
      </c>
      <c r="BO34" s="147">
        <v>0</v>
      </c>
      <c r="BP34" s="147">
        <v>1</v>
      </c>
      <c r="BQ34" s="147">
        <v>3</v>
      </c>
      <c r="BR34" s="147">
        <v>0</v>
      </c>
      <c r="BS34" s="147">
        <v>6</v>
      </c>
      <c r="BT34" s="147">
        <v>4</v>
      </c>
      <c r="BU34" s="147">
        <v>2</v>
      </c>
      <c r="BV34" s="147">
        <v>2</v>
      </c>
      <c r="BW34" s="147">
        <v>0</v>
      </c>
      <c r="BX34" s="155">
        <v>2</v>
      </c>
    </row>
    <row r="35" spans="1:76" ht="12.75">
      <c r="A35" s="145" t="s">
        <v>373</v>
      </c>
      <c r="B35" s="147">
        <f t="shared" si="3"/>
        <v>268</v>
      </c>
      <c r="C35" s="147">
        <v>0</v>
      </c>
      <c r="D35" s="147">
        <v>19</v>
      </c>
      <c r="E35" s="147">
        <v>0</v>
      </c>
      <c r="F35" s="147">
        <v>0</v>
      </c>
      <c r="G35" s="147">
        <v>3</v>
      </c>
      <c r="H35" s="147">
        <v>5</v>
      </c>
      <c r="I35" s="147">
        <v>1</v>
      </c>
      <c r="J35" s="147">
        <v>12</v>
      </c>
      <c r="K35" s="147">
        <v>3</v>
      </c>
      <c r="L35" s="147">
        <v>0</v>
      </c>
      <c r="M35" s="147">
        <v>13</v>
      </c>
      <c r="N35" s="147">
        <v>0</v>
      </c>
      <c r="O35" s="147">
        <v>0</v>
      </c>
      <c r="P35" s="147">
        <v>1</v>
      </c>
      <c r="Q35" s="147">
        <v>0</v>
      </c>
      <c r="R35" s="147">
        <v>2</v>
      </c>
      <c r="S35" s="147">
        <v>8</v>
      </c>
      <c r="T35" s="147">
        <v>18</v>
      </c>
      <c r="U35" s="147">
        <v>5</v>
      </c>
      <c r="V35" s="147">
        <v>0</v>
      </c>
      <c r="W35" s="147">
        <v>0</v>
      </c>
      <c r="X35" s="147">
        <v>1</v>
      </c>
      <c r="Y35" s="147">
        <v>0</v>
      </c>
      <c r="Z35" s="147">
        <v>0</v>
      </c>
      <c r="AA35" s="147">
        <v>0</v>
      </c>
      <c r="AB35" s="147">
        <v>1</v>
      </c>
      <c r="AC35" s="147">
        <v>0</v>
      </c>
      <c r="AD35" s="147">
        <v>0</v>
      </c>
      <c r="AE35" s="147">
        <v>3</v>
      </c>
      <c r="AF35" s="147">
        <v>2</v>
      </c>
      <c r="AG35" s="147">
        <v>1</v>
      </c>
      <c r="AH35" s="147">
        <v>0</v>
      </c>
      <c r="AI35" s="147">
        <v>17</v>
      </c>
      <c r="AJ35" s="147">
        <v>0</v>
      </c>
      <c r="AK35" s="147">
        <v>1</v>
      </c>
      <c r="AL35" s="147">
        <v>0</v>
      </c>
      <c r="AM35" s="147">
        <v>0</v>
      </c>
      <c r="AN35" s="147">
        <v>1</v>
      </c>
      <c r="AO35" s="147">
        <v>2</v>
      </c>
      <c r="AP35" s="147">
        <v>34</v>
      </c>
      <c r="AQ35" s="147">
        <v>5</v>
      </c>
      <c r="AR35" s="147">
        <v>2</v>
      </c>
      <c r="AS35" s="147">
        <v>23</v>
      </c>
      <c r="AT35" s="147">
        <v>0</v>
      </c>
      <c r="AU35" s="147">
        <v>0</v>
      </c>
      <c r="AV35" s="147">
        <v>2</v>
      </c>
      <c r="AW35" s="147">
        <v>0</v>
      </c>
      <c r="AX35" s="147">
        <v>4</v>
      </c>
      <c r="AY35" s="147">
        <v>0</v>
      </c>
      <c r="AZ35" s="147">
        <v>0</v>
      </c>
      <c r="BA35" s="147">
        <v>12</v>
      </c>
      <c r="BB35" s="147">
        <v>2</v>
      </c>
      <c r="BC35" s="147">
        <v>0</v>
      </c>
      <c r="BD35" s="147">
        <v>0</v>
      </c>
      <c r="BE35" s="147">
        <v>1</v>
      </c>
      <c r="BF35" s="147">
        <v>0</v>
      </c>
      <c r="BG35" s="147">
        <v>0</v>
      </c>
      <c r="BH35" s="147">
        <v>1</v>
      </c>
      <c r="BI35" s="147">
        <v>0</v>
      </c>
      <c r="BJ35" s="147">
        <v>0</v>
      </c>
      <c r="BK35" s="147">
        <v>44</v>
      </c>
      <c r="BL35" s="147">
        <v>0</v>
      </c>
      <c r="BM35" s="147">
        <v>0</v>
      </c>
      <c r="BN35" s="147">
        <v>9</v>
      </c>
      <c r="BO35" s="147">
        <v>3</v>
      </c>
      <c r="BP35" s="147">
        <v>3</v>
      </c>
      <c r="BQ35" s="147">
        <v>0</v>
      </c>
      <c r="BR35" s="147">
        <v>0</v>
      </c>
      <c r="BS35" s="147">
        <v>0</v>
      </c>
      <c r="BT35" s="147">
        <v>0</v>
      </c>
      <c r="BU35" s="147">
        <v>0</v>
      </c>
      <c r="BV35" s="147">
        <v>4</v>
      </c>
      <c r="BW35" s="147">
        <v>0</v>
      </c>
      <c r="BX35" s="155">
        <v>0</v>
      </c>
    </row>
    <row r="36" spans="1:76" ht="12.75">
      <c r="A36" s="145" t="s">
        <v>374</v>
      </c>
      <c r="B36" s="147">
        <f t="shared" si="3"/>
        <v>541</v>
      </c>
      <c r="C36" s="147">
        <v>14</v>
      </c>
      <c r="D36" s="147">
        <v>6</v>
      </c>
      <c r="E36" s="147">
        <v>6</v>
      </c>
      <c r="F36" s="147">
        <v>2</v>
      </c>
      <c r="G36" s="147">
        <v>12</v>
      </c>
      <c r="H36" s="147">
        <v>14</v>
      </c>
      <c r="I36" s="147">
        <v>9</v>
      </c>
      <c r="J36" s="147">
        <v>11</v>
      </c>
      <c r="K36" s="147">
        <v>6</v>
      </c>
      <c r="L36" s="147">
        <v>8</v>
      </c>
      <c r="M36" s="147">
        <v>15</v>
      </c>
      <c r="N36" s="147">
        <v>3</v>
      </c>
      <c r="O36" s="147">
        <v>10</v>
      </c>
      <c r="P36" s="147">
        <v>3</v>
      </c>
      <c r="Q36" s="147">
        <v>2</v>
      </c>
      <c r="R36" s="147">
        <v>5</v>
      </c>
      <c r="S36" s="147">
        <v>30</v>
      </c>
      <c r="T36" s="147">
        <v>3</v>
      </c>
      <c r="U36" s="147">
        <v>5</v>
      </c>
      <c r="V36" s="147">
        <v>2</v>
      </c>
      <c r="W36" s="147">
        <v>3</v>
      </c>
      <c r="X36" s="147">
        <v>8</v>
      </c>
      <c r="Y36" s="147">
        <v>0</v>
      </c>
      <c r="Z36" s="147">
        <v>7</v>
      </c>
      <c r="AA36" s="147">
        <v>8</v>
      </c>
      <c r="AB36" s="147">
        <v>5</v>
      </c>
      <c r="AC36" s="147">
        <v>5</v>
      </c>
      <c r="AD36" s="147">
        <v>1</v>
      </c>
      <c r="AE36" s="147">
        <v>11</v>
      </c>
      <c r="AF36" s="147">
        <v>2</v>
      </c>
      <c r="AG36" s="147">
        <v>1</v>
      </c>
      <c r="AH36" s="147">
        <v>1</v>
      </c>
      <c r="AI36" s="147">
        <v>16</v>
      </c>
      <c r="AJ36" s="147">
        <v>21</v>
      </c>
      <c r="AK36" s="147">
        <v>5</v>
      </c>
      <c r="AL36" s="147">
        <v>4</v>
      </c>
      <c r="AM36" s="147">
        <v>4</v>
      </c>
      <c r="AN36" s="147">
        <v>6</v>
      </c>
      <c r="AO36" s="147">
        <v>1</v>
      </c>
      <c r="AP36" s="147">
        <v>21</v>
      </c>
      <c r="AQ36" s="147">
        <v>1</v>
      </c>
      <c r="AR36" s="147">
        <v>17</v>
      </c>
      <c r="AS36" s="147">
        <v>2</v>
      </c>
      <c r="AT36" s="147">
        <v>3</v>
      </c>
      <c r="AU36" s="147">
        <v>6</v>
      </c>
      <c r="AV36" s="147">
        <v>14</v>
      </c>
      <c r="AW36" s="147">
        <v>1</v>
      </c>
      <c r="AX36" s="147">
        <v>8</v>
      </c>
      <c r="AY36" s="147">
        <v>16</v>
      </c>
      <c r="AZ36" s="147">
        <v>1</v>
      </c>
      <c r="BA36" s="147">
        <v>2</v>
      </c>
      <c r="BB36" s="147">
        <v>3</v>
      </c>
      <c r="BC36" s="147">
        <v>1</v>
      </c>
      <c r="BD36" s="147">
        <v>2</v>
      </c>
      <c r="BE36" s="147">
        <v>14</v>
      </c>
      <c r="BF36" s="147">
        <v>12</v>
      </c>
      <c r="BG36" s="147">
        <v>8</v>
      </c>
      <c r="BH36" s="147">
        <v>6</v>
      </c>
      <c r="BI36" s="147">
        <v>11</v>
      </c>
      <c r="BJ36" s="147">
        <v>7</v>
      </c>
      <c r="BK36" s="147">
        <v>9</v>
      </c>
      <c r="BL36" s="147">
        <v>8</v>
      </c>
      <c r="BM36" s="147">
        <v>13</v>
      </c>
      <c r="BN36" s="147">
        <v>7</v>
      </c>
      <c r="BO36" s="147">
        <v>16</v>
      </c>
      <c r="BP36" s="147">
        <v>5</v>
      </c>
      <c r="BQ36" s="147">
        <v>3</v>
      </c>
      <c r="BR36" s="147">
        <v>1</v>
      </c>
      <c r="BS36" s="147">
        <v>12</v>
      </c>
      <c r="BT36" s="147">
        <v>6</v>
      </c>
      <c r="BU36" s="147">
        <v>10</v>
      </c>
      <c r="BV36" s="147">
        <v>7</v>
      </c>
      <c r="BW36" s="147">
        <v>8</v>
      </c>
      <c r="BX36" s="155">
        <v>5</v>
      </c>
    </row>
    <row r="37" spans="1:76" ht="12.75">
      <c r="A37" s="145" t="s">
        <v>375</v>
      </c>
      <c r="B37" s="147">
        <f t="shared" si="3"/>
        <v>12</v>
      </c>
      <c r="C37" s="147">
        <v>0</v>
      </c>
      <c r="D37" s="147">
        <v>0</v>
      </c>
      <c r="E37" s="147">
        <v>0</v>
      </c>
      <c r="F37" s="147">
        <v>0</v>
      </c>
      <c r="G37" s="147">
        <v>0</v>
      </c>
      <c r="H37" s="147">
        <v>0</v>
      </c>
      <c r="I37" s="147">
        <v>1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8">
        <v>0</v>
      </c>
      <c r="AH37" s="147">
        <v>0</v>
      </c>
      <c r="AI37" s="147">
        <v>0</v>
      </c>
      <c r="AJ37" s="147">
        <v>0</v>
      </c>
      <c r="AK37" s="147">
        <v>0</v>
      </c>
      <c r="AL37" s="147">
        <v>0</v>
      </c>
      <c r="AM37" s="147">
        <v>2</v>
      </c>
      <c r="AN37" s="147">
        <v>0</v>
      </c>
      <c r="AO37" s="147">
        <v>0</v>
      </c>
      <c r="AP37" s="147">
        <v>0</v>
      </c>
      <c r="AQ37" s="147">
        <v>0</v>
      </c>
      <c r="AR37" s="147">
        <v>0</v>
      </c>
      <c r="AS37" s="147">
        <v>0</v>
      </c>
      <c r="AT37" s="147">
        <v>0</v>
      </c>
      <c r="AU37" s="147">
        <v>0</v>
      </c>
      <c r="AV37" s="147">
        <v>0</v>
      </c>
      <c r="AW37" s="147">
        <v>0</v>
      </c>
      <c r="AX37" s="147">
        <v>2</v>
      </c>
      <c r="AY37" s="147">
        <v>0</v>
      </c>
      <c r="AZ37" s="147">
        <v>0</v>
      </c>
      <c r="BA37" s="147">
        <v>0</v>
      </c>
      <c r="BB37" s="147">
        <v>0</v>
      </c>
      <c r="BC37" s="147">
        <v>0</v>
      </c>
      <c r="BD37" s="147">
        <v>0</v>
      </c>
      <c r="BE37" s="147">
        <v>0</v>
      </c>
      <c r="BF37" s="147">
        <v>0</v>
      </c>
      <c r="BG37" s="147">
        <v>3</v>
      </c>
      <c r="BH37" s="147">
        <v>0</v>
      </c>
      <c r="BI37" s="147">
        <v>0</v>
      </c>
      <c r="BJ37" s="147">
        <v>1</v>
      </c>
      <c r="BK37" s="147">
        <v>0</v>
      </c>
      <c r="BL37" s="147">
        <v>0</v>
      </c>
      <c r="BM37" s="147">
        <v>0</v>
      </c>
      <c r="BN37" s="147">
        <v>1</v>
      </c>
      <c r="BO37" s="147">
        <v>0</v>
      </c>
      <c r="BP37" s="147">
        <v>0</v>
      </c>
      <c r="BQ37" s="147">
        <v>0</v>
      </c>
      <c r="BR37" s="147">
        <v>1</v>
      </c>
      <c r="BS37" s="147">
        <v>0</v>
      </c>
      <c r="BT37" s="147">
        <v>0</v>
      </c>
      <c r="BU37" s="147">
        <v>0</v>
      </c>
      <c r="BV37" s="147">
        <v>1</v>
      </c>
      <c r="BW37" s="147">
        <v>0</v>
      </c>
      <c r="BX37" s="155">
        <v>0</v>
      </c>
    </row>
    <row r="38" spans="1:76" ht="12.75">
      <c r="A38" s="145" t="s">
        <v>376</v>
      </c>
      <c r="B38" s="147">
        <f t="shared" si="3"/>
        <v>5</v>
      </c>
      <c r="C38" s="147">
        <v>0</v>
      </c>
      <c r="D38" s="147">
        <v>0</v>
      </c>
      <c r="E38" s="148">
        <v>0</v>
      </c>
      <c r="F38" s="148">
        <v>0</v>
      </c>
      <c r="G38" s="147">
        <v>0</v>
      </c>
      <c r="H38" s="147">
        <v>1</v>
      </c>
      <c r="I38" s="148">
        <v>0</v>
      </c>
      <c r="J38" s="147">
        <v>0</v>
      </c>
      <c r="K38" s="147">
        <v>0</v>
      </c>
      <c r="L38" s="147">
        <v>0</v>
      </c>
      <c r="M38" s="148">
        <v>0</v>
      </c>
      <c r="N38" s="147">
        <v>0</v>
      </c>
      <c r="O38" s="148">
        <v>1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8">
        <v>0</v>
      </c>
      <c r="V38" s="148">
        <v>0</v>
      </c>
      <c r="W38" s="148">
        <v>0</v>
      </c>
      <c r="X38" s="147">
        <v>0</v>
      </c>
      <c r="Y38" s="147">
        <v>0</v>
      </c>
      <c r="Z38" s="148">
        <v>0</v>
      </c>
      <c r="AA38" s="147">
        <v>0</v>
      </c>
      <c r="AB38" s="147">
        <v>0</v>
      </c>
      <c r="AC38" s="148">
        <v>0</v>
      </c>
      <c r="AD38" s="147">
        <v>0</v>
      </c>
      <c r="AE38" s="147">
        <v>1</v>
      </c>
      <c r="AF38" s="148">
        <v>0</v>
      </c>
      <c r="AG38" s="148">
        <v>0</v>
      </c>
      <c r="AH38" s="148">
        <v>0</v>
      </c>
      <c r="AI38" s="147">
        <v>0</v>
      </c>
      <c r="AJ38" s="147">
        <v>0</v>
      </c>
      <c r="AK38" s="147">
        <v>0</v>
      </c>
      <c r="AL38" s="147">
        <v>0</v>
      </c>
      <c r="AM38" s="147">
        <v>0</v>
      </c>
      <c r="AN38" s="148">
        <v>0</v>
      </c>
      <c r="AO38" s="147">
        <v>0</v>
      </c>
      <c r="AP38" s="147">
        <v>0</v>
      </c>
      <c r="AQ38" s="148">
        <v>0</v>
      </c>
      <c r="AR38" s="147">
        <v>0</v>
      </c>
      <c r="AS38" s="147">
        <v>0</v>
      </c>
      <c r="AT38" s="148">
        <v>0</v>
      </c>
      <c r="AU38" s="147">
        <v>0</v>
      </c>
      <c r="AV38" s="147">
        <v>0</v>
      </c>
      <c r="AW38" s="147">
        <v>1</v>
      </c>
      <c r="AX38" s="147">
        <v>1</v>
      </c>
      <c r="AY38" s="147">
        <v>0</v>
      </c>
      <c r="AZ38" s="147">
        <v>0</v>
      </c>
      <c r="BA38" s="148">
        <v>0</v>
      </c>
      <c r="BB38" s="147">
        <v>0</v>
      </c>
      <c r="BC38" s="148">
        <v>0</v>
      </c>
      <c r="BD38" s="148">
        <v>0</v>
      </c>
      <c r="BE38" s="148">
        <v>0</v>
      </c>
      <c r="BF38" s="147">
        <v>0</v>
      </c>
      <c r="BG38" s="147">
        <v>0</v>
      </c>
      <c r="BH38" s="147">
        <v>0</v>
      </c>
      <c r="BI38" s="148">
        <v>0</v>
      </c>
      <c r="BJ38" s="147">
        <v>0</v>
      </c>
      <c r="BK38" s="148">
        <v>0</v>
      </c>
      <c r="BL38" s="147">
        <v>0</v>
      </c>
      <c r="BM38" s="148">
        <v>0</v>
      </c>
      <c r="BN38" s="148">
        <v>0</v>
      </c>
      <c r="BO38" s="148">
        <v>0</v>
      </c>
      <c r="BP38" s="147">
        <v>0</v>
      </c>
      <c r="BQ38" s="147">
        <v>0</v>
      </c>
      <c r="BR38" s="148">
        <v>0</v>
      </c>
      <c r="BS38" s="147">
        <v>0</v>
      </c>
      <c r="BT38" s="147">
        <v>0</v>
      </c>
      <c r="BU38" s="147">
        <v>0</v>
      </c>
      <c r="BV38" s="147">
        <v>0</v>
      </c>
      <c r="BW38" s="147">
        <v>0</v>
      </c>
      <c r="BX38" s="155">
        <v>0</v>
      </c>
    </row>
    <row r="39" spans="1:76" ht="12.75">
      <c r="A39" s="145" t="s">
        <v>377</v>
      </c>
      <c r="B39" s="147">
        <f t="shared" si="3"/>
        <v>90</v>
      </c>
      <c r="C39" s="147">
        <v>0</v>
      </c>
      <c r="D39" s="147">
        <v>0</v>
      </c>
      <c r="E39" s="148">
        <v>0</v>
      </c>
      <c r="F39" s="148">
        <v>0</v>
      </c>
      <c r="G39" s="147">
        <v>0</v>
      </c>
      <c r="H39" s="147">
        <v>5</v>
      </c>
      <c r="I39" s="148">
        <v>0</v>
      </c>
      <c r="J39" s="147">
        <v>1</v>
      </c>
      <c r="K39" s="147">
        <v>5</v>
      </c>
      <c r="L39" s="147">
        <v>0</v>
      </c>
      <c r="M39" s="148">
        <v>0</v>
      </c>
      <c r="N39" s="147">
        <v>1</v>
      </c>
      <c r="O39" s="147">
        <v>2</v>
      </c>
      <c r="P39" s="147">
        <v>0</v>
      </c>
      <c r="Q39" s="147">
        <v>0</v>
      </c>
      <c r="R39" s="147">
        <v>0</v>
      </c>
      <c r="S39" s="147">
        <v>37</v>
      </c>
      <c r="T39" s="147">
        <v>0</v>
      </c>
      <c r="U39" s="148">
        <v>0</v>
      </c>
      <c r="V39" s="148">
        <v>0</v>
      </c>
      <c r="W39" s="148">
        <v>0</v>
      </c>
      <c r="X39" s="147">
        <v>1</v>
      </c>
      <c r="Y39" s="147">
        <v>0</v>
      </c>
      <c r="Z39" s="148">
        <v>0</v>
      </c>
      <c r="AA39" s="147">
        <v>0</v>
      </c>
      <c r="AB39" s="147">
        <v>0</v>
      </c>
      <c r="AC39" s="148">
        <v>0</v>
      </c>
      <c r="AD39" s="147">
        <v>0</v>
      </c>
      <c r="AE39" s="147">
        <v>0</v>
      </c>
      <c r="AF39" s="148">
        <v>0</v>
      </c>
      <c r="AG39" s="147">
        <v>1</v>
      </c>
      <c r="AH39" s="148">
        <v>0</v>
      </c>
      <c r="AI39" s="147">
        <v>0</v>
      </c>
      <c r="AJ39" s="147">
        <v>0</v>
      </c>
      <c r="AK39" s="147">
        <v>0</v>
      </c>
      <c r="AL39" s="147">
        <v>0</v>
      </c>
      <c r="AM39" s="147">
        <v>0</v>
      </c>
      <c r="AN39" s="148">
        <v>0</v>
      </c>
      <c r="AO39" s="147">
        <v>0</v>
      </c>
      <c r="AP39" s="147">
        <v>4</v>
      </c>
      <c r="AQ39" s="148">
        <v>0</v>
      </c>
      <c r="AR39" s="147">
        <v>9</v>
      </c>
      <c r="AS39" s="147">
        <v>1</v>
      </c>
      <c r="AT39" s="148">
        <v>0</v>
      </c>
      <c r="AU39" s="147">
        <v>2</v>
      </c>
      <c r="AV39" s="147">
        <v>0</v>
      </c>
      <c r="AW39" s="147">
        <v>0</v>
      </c>
      <c r="AX39" s="147">
        <v>1</v>
      </c>
      <c r="AY39" s="147">
        <v>0</v>
      </c>
      <c r="AZ39" s="147">
        <v>0</v>
      </c>
      <c r="BA39" s="148">
        <v>0</v>
      </c>
      <c r="BB39" s="147">
        <v>0</v>
      </c>
      <c r="BC39" s="148">
        <v>0</v>
      </c>
      <c r="BD39" s="147">
        <v>1</v>
      </c>
      <c r="BE39" s="148">
        <v>0</v>
      </c>
      <c r="BF39" s="147">
        <v>0</v>
      </c>
      <c r="BG39" s="147">
        <v>3</v>
      </c>
      <c r="BH39" s="147">
        <v>0</v>
      </c>
      <c r="BI39" s="147">
        <v>1</v>
      </c>
      <c r="BJ39" s="147">
        <v>2</v>
      </c>
      <c r="BK39" s="148">
        <v>0</v>
      </c>
      <c r="BL39" s="147">
        <v>0</v>
      </c>
      <c r="BM39" s="148">
        <v>0</v>
      </c>
      <c r="BN39" s="148">
        <v>0</v>
      </c>
      <c r="BO39" s="148">
        <v>0</v>
      </c>
      <c r="BP39" s="147">
        <v>1</v>
      </c>
      <c r="BQ39" s="147">
        <v>1</v>
      </c>
      <c r="BR39" s="147">
        <v>1</v>
      </c>
      <c r="BS39" s="147">
        <v>1</v>
      </c>
      <c r="BT39" s="147">
        <v>0</v>
      </c>
      <c r="BU39" s="147">
        <v>0</v>
      </c>
      <c r="BV39" s="147">
        <v>6</v>
      </c>
      <c r="BW39" s="147">
        <v>3</v>
      </c>
      <c r="BX39" s="155">
        <v>0</v>
      </c>
    </row>
    <row r="40" spans="1:76" ht="12.75">
      <c r="A40" s="145" t="s">
        <v>378</v>
      </c>
      <c r="B40" s="147">
        <f t="shared" si="3"/>
        <v>267</v>
      </c>
      <c r="C40" s="147">
        <v>13</v>
      </c>
      <c r="D40" s="147">
        <v>5</v>
      </c>
      <c r="E40" s="147">
        <v>13</v>
      </c>
      <c r="F40" s="147">
        <v>2</v>
      </c>
      <c r="G40" s="147">
        <v>7</v>
      </c>
      <c r="H40" s="147">
        <v>18</v>
      </c>
      <c r="I40" s="147">
        <v>6</v>
      </c>
      <c r="J40" s="147">
        <v>5</v>
      </c>
      <c r="K40" s="147">
        <v>1</v>
      </c>
      <c r="L40" s="147">
        <v>6</v>
      </c>
      <c r="M40" s="147">
        <v>5</v>
      </c>
      <c r="N40" s="147">
        <v>0</v>
      </c>
      <c r="O40" s="147">
        <v>5</v>
      </c>
      <c r="P40" s="147">
        <v>0</v>
      </c>
      <c r="Q40" s="147">
        <v>1</v>
      </c>
      <c r="R40" s="147">
        <v>0</v>
      </c>
      <c r="S40" s="147">
        <v>9</v>
      </c>
      <c r="T40" s="147">
        <v>3</v>
      </c>
      <c r="U40" s="147">
        <v>3</v>
      </c>
      <c r="V40" s="147">
        <v>2</v>
      </c>
      <c r="W40" s="147">
        <v>6</v>
      </c>
      <c r="X40" s="147">
        <v>2</v>
      </c>
      <c r="Y40" s="147">
        <v>2</v>
      </c>
      <c r="Z40" s="147">
        <v>0</v>
      </c>
      <c r="AA40" s="147">
        <v>0</v>
      </c>
      <c r="AB40" s="147">
        <v>2</v>
      </c>
      <c r="AC40" s="147">
        <v>2</v>
      </c>
      <c r="AD40" s="147">
        <v>4</v>
      </c>
      <c r="AE40" s="147">
        <v>6</v>
      </c>
      <c r="AF40" s="147">
        <v>0</v>
      </c>
      <c r="AG40" s="147">
        <v>3</v>
      </c>
      <c r="AH40" s="148">
        <v>0</v>
      </c>
      <c r="AI40" s="147">
        <v>6</v>
      </c>
      <c r="AJ40" s="147">
        <v>4</v>
      </c>
      <c r="AK40" s="147">
        <v>0</v>
      </c>
      <c r="AL40" s="147">
        <v>3</v>
      </c>
      <c r="AM40" s="147">
        <v>5</v>
      </c>
      <c r="AN40" s="147">
        <v>2</v>
      </c>
      <c r="AO40" s="147">
        <v>0</v>
      </c>
      <c r="AP40" s="147">
        <v>14</v>
      </c>
      <c r="AQ40" s="147">
        <v>0</v>
      </c>
      <c r="AR40" s="147">
        <v>12</v>
      </c>
      <c r="AS40" s="147">
        <v>2</v>
      </c>
      <c r="AT40" s="147">
        <v>1</v>
      </c>
      <c r="AU40" s="147">
        <v>5</v>
      </c>
      <c r="AV40" s="147">
        <v>2</v>
      </c>
      <c r="AW40" s="147">
        <v>1</v>
      </c>
      <c r="AX40" s="147">
        <v>1</v>
      </c>
      <c r="AY40" s="147">
        <v>3</v>
      </c>
      <c r="AZ40" s="147">
        <v>0</v>
      </c>
      <c r="BA40" s="147">
        <v>1</v>
      </c>
      <c r="BB40" s="147">
        <v>1</v>
      </c>
      <c r="BC40" s="147">
        <v>2</v>
      </c>
      <c r="BD40" s="148">
        <v>0</v>
      </c>
      <c r="BE40" s="147">
        <v>1</v>
      </c>
      <c r="BF40" s="147">
        <v>9</v>
      </c>
      <c r="BG40" s="147">
        <v>13</v>
      </c>
      <c r="BH40" s="147">
        <v>1</v>
      </c>
      <c r="BI40" s="147">
        <v>2</v>
      </c>
      <c r="BJ40" s="147">
        <v>1</v>
      </c>
      <c r="BK40" s="147">
        <v>8</v>
      </c>
      <c r="BL40" s="147">
        <v>1</v>
      </c>
      <c r="BM40" s="147">
        <v>1</v>
      </c>
      <c r="BN40" s="147">
        <v>3</v>
      </c>
      <c r="BO40" s="147">
        <v>1</v>
      </c>
      <c r="BP40" s="147">
        <v>2</v>
      </c>
      <c r="BQ40" s="147">
        <v>3</v>
      </c>
      <c r="BR40" s="147">
        <v>7</v>
      </c>
      <c r="BS40" s="147">
        <v>4</v>
      </c>
      <c r="BT40" s="147">
        <v>8</v>
      </c>
      <c r="BU40" s="147">
        <v>2</v>
      </c>
      <c r="BV40" s="147">
        <v>0</v>
      </c>
      <c r="BW40" s="147">
        <v>3</v>
      </c>
      <c r="BX40" s="155">
        <v>1</v>
      </c>
    </row>
    <row r="41" spans="1:76" ht="12.75">
      <c r="A41" s="145" t="s">
        <v>379</v>
      </c>
      <c r="B41" s="147">
        <f t="shared" si="3"/>
        <v>37</v>
      </c>
      <c r="C41" s="147">
        <v>0</v>
      </c>
      <c r="D41" s="147">
        <v>0</v>
      </c>
      <c r="E41" s="147">
        <v>1</v>
      </c>
      <c r="F41" s="147">
        <v>1</v>
      </c>
      <c r="G41" s="147">
        <v>0</v>
      </c>
      <c r="H41" s="147">
        <v>8</v>
      </c>
      <c r="I41" s="147">
        <v>1</v>
      </c>
      <c r="J41" s="147">
        <v>0</v>
      </c>
      <c r="K41" s="147">
        <v>0</v>
      </c>
      <c r="L41" s="147">
        <v>0</v>
      </c>
      <c r="M41" s="147">
        <v>1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7</v>
      </c>
      <c r="T41" s="147">
        <v>0</v>
      </c>
      <c r="U41" s="147">
        <v>0</v>
      </c>
      <c r="V41" s="147">
        <v>0</v>
      </c>
      <c r="W41" s="147">
        <v>0</v>
      </c>
      <c r="X41" s="147">
        <v>1</v>
      </c>
      <c r="Y41" s="147">
        <v>0</v>
      </c>
      <c r="Z41" s="147">
        <v>1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8">
        <v>0</v>
      </c>
      <c r="AH41" s="148">
        <v>0</v>
      </c>
      <c r="AI41" s="147">
        <v>0</v>
      </c>
      <c r="AJ41" s="147">
        <v>3</v>
      </c>
      <c r="AK41" s="147">
        <v>0</v>
      </c>
      <c r="AL41" s="147">
        <v>0</v>
      </c>
      <c r="AM41" s="147">
        <v>0</v>
      </c>
      <c r="AN41" s="147">
        <v>0</v>
      </c>
      <c r="AO41" s="147">
        <v>0</v>
      </c>
      <c r="AP41" s="147">
        <v>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  <c r="AW41" s="147">
        <v>0</v>
      </c>
      <c r="AX41" s="147">
        <v>0</v>
      </c>
      <c r="AY41" s="147">
        <v>3</v>
      </c>
      <c r="AZ41" s="147">
        <v>0</v>
      </c>
      <c r="BA41" s="147">
        <v>0</v>
      </c>
      <c r="BB41" s="147">
        <v>0</v>
      </c>
      <c r="BC41" s="147">
        <v>0</v>
      </c>
      <c r="BD41" s="147">
        <v>2</v>
      </c>
      <c r="BE41" s="147">
        <v>0</v>
      </c>
      <c r="BF41" s="147">
        <v>0</v>
      </c>
      <c r="BG41" s="147">
        <v>0</v>
      </c>
      <c r="BH41" s="147">
        <v>0</v>
      </c>
      <c r="BI41" s="147">
        <v>0</v>
      </c>
      <c r="BJ41" s="147">
        <v>0</v>
      </c>
      <c r="BK41" s="147">
        <v>0</v>
      </c>
      <c r="BL41" s="147">
        <v>0</v>
      </c>
      <c r="BM41" s="147">
        <v>0</v>
      </c>
      <c r="BN41" s="147">
        <v>2</v>
      </c>
      <c r="BO41" s="147">
        <v>0</v>
      </c>
      <c r="BP41" s="147">
        <v>1</v>
      </c>
      <c r="BQ41" s="147">
        <v>0</v>
      </c>
      <c r="BR41" s="147">
        <v>0</v>
      </c>
      <c r="BS41" s="147">
        <v>0</v>
      </c>
      <c r="BT41" s="147">
        <v>0</v>
      </c>
      <c r="BU41" s="147">
        <v>0</v>
      </c>
      <c r="BV41" s="147">
        <v>5</v>
      </c>
      <c r="BW41" s="147">
        <v>0</v>
      </c>
      <c r="BX41" s="155">
        <v>0</v>
      </c>
    </row>
    <row r="42" spans="1:76" ht="12.75">
      <c r="A42" s="145" t="s">
        <v>380</v>
      </c>
      <c r="B42" s="147">
        <f t="shared" si="3"/>
        <v>15</v>
      </c>
      <c r="C42" s="147">
        <v>0</v>
      </c>
      <c r="D42" s="147">
        <v>1</v>
      </c>
      <c r="E42" s="147">
        <v>2</v>
      </c>
      <c r="F42" s="148">
        <v>1</v>
      </c>
      <c r="G42" s="147">
        <v>0</v>
      </c>
      <c r="H42" s="147">
        <v>0</v>
      </c>
      <c r="I42" s="148">
        <v>0</v>
      </c>
      <c r="J42" s="147">
        <v>0</v>
      </c>
      <c r="K42" s="147">
        <v>0</v>
      </c>
      <c r="L42" s="147">
        <v>0</v>
      </c>
      <c r="M42" s="147">
        <v>6</v>
      </c>
      <c r="N42" s="147">
        <v>0</v>
      </c>
      <c r="O42" s="148">
        <v>0</v>
      </c>
      <c r="P42" s="147">
        <v>0</v>
      </c>
      <c r="Q42" s="147">
        <v>0</v>
      </c>
      <c r="R42" s="147">
        <v>0</v>
      </c>
      <c r="S42" s="147">
        <v>1</v>
      </c>
      <c r="T42" s="147">
        <v>0</v>
      </c>
      <c r="U42" s="148">
        <v>0</v>
      </c>
      <c r="V42" s="148">
        <v>0</v>
      </c>
      <c r="W42" s="148">
        <v>0</v>
      </c>
      <c r="X42" s="147">
        <v>0</v>
      </c>
      <c r="Y42" s="147">
        <v>0</v>
      </c>
      <c r="Z42" s="148">
        <v>0</v>
      </c>
      <c r="AA42" s="147">
        <v>0</v>
      </c>
      <c r="AB42" s="147">
        <v>0</v>
      </c>
      <c r="AC42" s="148">
        <v>0</v>
      </c>
      <c r="AD42" s="147">
        <v>0</v>
      </c>
      <c r="AE42" s="147">
        <v>0</v>
      </c>
      <c r="AF42" s="148">
        <v>0</v>
      </c>
      <c r="AG42" s="148">
        <v>0</v>
      </c>
      <c r="AH42" s="148">
        <v>0</v>
      </c>
      <c r="AI42" s="147">
        <v>0</v>
      </c>
      <c r="AJ42" s="147">
        <v>0</v>
      </c>
      <c r="AK42" s="147">
        <v>0</v>
      </c>
      <c r="AL42" s="147">
        <v>0</v>
      </c>
      <c r="AM42" s="147">
        <v>0</v>
      </c>
      <c r="AN42" s="148">
        <v>0</v>
      </c>
      <c r="AO42" s="147">
        <v>0</v>
      </c>
      <c r="AP42" s="147">
        <v>0</v>
      </c>
      <c r="AQ42" s="147">
        <v>4</v>
      </c>
      <c r="AR42" s="147">
        <v>0</v>
      </c>
      <c r="AS42" s="147">
        <v>0</v>
      </c>
      <c r="AT42" s="148">
        <v>0</v>
      </c>
      <c r="AU42" s="147">
        <v>0</v>
      </c>
      <c r="AV42" s="147">
        <v>0</v>
      </c>
      <c r="AW42" s="147">
        <v>0</v>
      </c>
      <c r="AX42" s="147">
        <v>0</v>
      </c>
      <c r="AY42" s="147">
        <v>0</v>
      </c>
      <c r="AZ42" s="147">
        <v>0</v>
      </c>
      <c r="BA42" s="148">
        <v>0</v>
      </c>
      <c r="BB42" s="147">
        <v>0</v>
      </c>
      <c r="BC42" s="148">
        <v>0</v>
      </c>
      <c r="BD42" s="148">
        <v>0</v>
      </c>
      <c r="BE42" s="148">
        <v>0</v>
      </c>
      <c r="BF42" s="147">
        <v>0</v>
      </c>
      <c r="BG42" s="147">
        <v>0</v>
      </c>
      <c r="BH42" s="147">
        <v>0</v>
      </c>
      <c r="BI42" s="148">
        <v>0</v>
      </c>
      <c r="BJ42" s="147">
        <v>0</v>
      </c>
      <c r="BK42" s="148">
        <v>0</v>
      </c>
      <c r="BL42" s="147">
        <v>0</v>
      </c>
      <c r="BM42" s="148">
        <v>0</v>
      </c>
      <c r="BN42" s="148">
        <v>0</v>
      </c>
      <c r="BO42" s="148">
        <v>0</v>
      </c>
      <c r="BP42" s="147">
        <v>0</v>
      </c>
      <c r="BQ42" s="147">
        <v>0</v>
      </c>
      <c r="BR42" s="148">
        <v>0</v>
      </c>
      <c r="BS42" s="147">
        <v>0</v>
      </c>
      <c r="BT42" s="147">
        <v>0</v>
      </c>
      <c r="BU42" s="147">
        <v>0</v>
      </c>
      <c r="BV42" s="147">
        <v>0</v>
      </c>
      <c r="BW42" s="147">
        <v>0</v>
      </c>
      <c r="BX42" s="155">
        <v>0</v>
      </c>
    </row>
    <row r="43" spans="1:76" ht="12.75">
      <c r="A43" s="145" t="s">
        <v>381</v>
      </c>
      <c r="B43" s="147">
        <f t="shared" si="3"/>
        <v>145</v>
      </c>
      <c r="C43" s="147">
        <v>0</v>
      </c>
      <c r="D43" s="147">
        <v>1</v>
      </c>
      <c r="E43" s="147">
        <v>0</v>
      </c>
      <c r="F43" s="147">
        <v>9</v>
      </c>
      <c r="G43" s="147">
        <v>0</v>
      </c>
      <c r="H43" s="147">
        <v>4</v>
      </c>
      <c r="I43" s="147">
        <v>2</v>
      </c>
      <c r="J43" s="147">
        <v>0</v>
      </c>
      <c r="K43" s="147">
        <v>4</v>
      </c>
      <c r="L43" s="147">
        <v>1</v>
      </c>
      <c r="M43" s="147">
        <v>3</v>
      </c>
      <c r="N43" s="147">
        <v>5</v>
      </c>
      <c r="O43" s="148">
        <v>0</v>
      </c>
      <c r="P43" s="147">
        <v>0</v>
      </c>
      <c r="Q43" s="147">
        <v>2</v>
      </c>
      <c r="R43" s="147">
        <v>10</v>
      </c>
      <c r="S43" s="147">
        <v>1</v>
      </c>
      <c r="T43" s="147">
        <v>3</v>
      </c>
      <c r="U43" s="147">
        <v>1</v>
      </c>
      <c r="V43" s="148">
        <v>0</v>
      </c>
      <c r="W43" s="147">
        <v>3</v>
      </c>
      <c r="X43" s="147">
        <v>5</v>
      </c>
      <c r="Y43" s="147">
        <v>1</v>
      </c>
      <c r="Z43" s="147">
        <v>2</v>
      </c>
      <c r="AA43" s="147">
        <v>5</v>
      </c>
      <c r="AB43" s="147">
        <v>0</v>
      </c>
      <c r="AC43" s="148">
        <v>0</v>
      </c>
      <c r="AD43" s="147">
        <v>0</v>
      </c>
      <c r="AE43" s="147">
        <v>0</v>
      </c>
      <c r="AF43" s="148">
        <v>0</v>
      </c>
      <c r="AG43" s="148">
        <v>0</v>
      </c>
      <c r="AH43" s="148">
        <v>0</v>
      </c>
      <c r="AI43" s="147">
        <v>2</v>
      </c>
      <c r="AJ43" s="147">
        <v>7</v>
      </c>
      <c r="AK43" s="147">
        <v>0</v>
      </c>
      <c r="AL43" s="147">
        <v>3</v>
      </c>
      <c r="AM43" s="147">
        <v>0</v>
      </c>
      <c r="AN43" s="148">
        <v>0</v>
      </c>
      <c r="AO43" s="147">
        <v>0</v>
      </c>
      <c r="AP43" s="147">
        <v>4</v>
      </c>
      <c r="AQ43" s="147">
        <v>5</v>
      </c>
      <c r="AR43" s="147">
        <v>5</v>
      </c>
      <c r="AS43" s="147">
        <v>6</v>
      </c>
      <c r="AT43" s="147">
        <v>1</v>
      </c>
      <c r="AU43" s="147">
        <v>0</v>
      </c>
      <c r="AV43" s="147">
        <v>0</v>
      </c>
      <c r="AW43" s="147">
        <v>0</v>
      </c>
      <c r="AX43" s="147">
        <v>1</v>
      </c>
      <c r="AY43" s="147">
        <v>2</v>
      </c>
      <c r="AZ43" s="147">
        <v>4</v>
      </c>
      <c r="BA43" s="147">
        <v>3</v>
      </c>
      <c r="BB43" s="147">
        <v>0</v>
      </c>
      <c r="BC43" s="148">
        <v>0</v>
      </c>
      <c r="BD43" s="147">
        <v>3</v>
      </c>
      <c r="BE43" s="148">
        <v>0</v>
      </c>
      <c r="BF43" s="147">
        <v>0</v>
      </c>
      <c r="BG43" s="147">
        <v>3</v>
      </c>
      <c r="BH43" s="147">
        <v>2</v>
      </c>
      <c r="BI43" s="147">
        <v>8</v>
      </c>
      <c r="BJ43" s="147">
        <v>0</v>
      </c>
      <c r="BK43" s="147">
        <v>4</v>
      </c>
      <c r="BL43" s="147">
        <v>2</v>
      </c>
      <c r="BM43" s="147">
        <v>1</v>
      </c>
      <c r="BN43" s="148">
        <v>0</v>
      </c>
      <c r="BO43" s="147">
        <v>6</v>
      </c>
      <c r="BP43" s="147">
        <v>1</v>
      </c>
      <c r="BQ43" s="147">
        <v>0</v>
      </c>
      <c r="BR43" s="148">
        <v>0</v>
      </c>
      <c r="BS43" s="147">
        <v>3</v>
      </c>
      <c r="BT43" s="147">
        <v>2</v>
      </c>
      <c r="BU43" s="147">
        <v>2</v>
      </c>
      <c r="BV43" s="147">
        <v>2</v>
      </c>
      <c r="BW43" s="147">
        <v>0</v>
      </c>
      <c r="BX43" s="155">
        <v>1</v>
      </c>
    </row>
    <row r="44" spans="1:76" ht="12.75">
      <c r="A44" s="145" t="s">
        <v>382</v>
      </c>
      <c r="B44" s="147">
        <f t="shared" si="3"/>
        <v>129</v>
      </c>
      <c r="C44" s="147">
        <v>2</v>
      </c>
      <c r="D44" s="147">
        <v>5</v>
      </c>
      <c r="E44" s="147">
        <v>0</v>
      </c>
      <c r="F44" s="147">
        <v>0</v>
      </c>
      <c r="G44" s="147">
        <v>0</v>
      </c>
      <c r="H44" s="147">
        <v>35</v>
      </c>
      <c r="I44" s="147">
        <v>0</v>
      </c>
      <c r="J44" s="147">
        <v>0</v>
      </c>
      <c r="K44" s="147">
        <v>3</v>
      </c>
      <c r="L44" s="147">
        <v>0</v>
      </c>
      <c r="M44" s="147">
        <v>2</v>
      </c>
      <c r="N44" s="147">
        <v>2</v>
      </c>
      <c r="O44" s="147">
        <v>1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2</v>
      </c>
      <c r="V44" s="148">
        <v>0</v>
      </c>
      <c r="W44" s="148">
        <v>0</v>
      </c>
      <c r="X44" s="147">
        <v>0</v>
      </c>
      <c r="Y44" s="147">
        <v>5</v>
      </c>
      <c r="Z44" s="148">
        <v>0</v>
      </c>
      <c r="AA44" s="147">
        <v>0</v>
      </c>
      <c r="AB44" s="147">
        <v>0</v>
      </c>
      <c r="AC44" s="148">
        <v>0</v>
      </c>
      <c r="AD44" s="147">
        <v>1</v>
      </c>
      <c r="AE44" s="147">
        <v>2</v>
      </c>
      <c r="AF44" s="148">
        <v>0</v>
      </c>
      <c r="AG44" s="148">
        <v>0</v>
      </c>
      <c r="AH44" s="148">
        <v>0</v>
      </c>
      <c r="AI44" s="147">
        <v>1</v>
      </c>
      <c r="AJ44" s="147">
        <v>2</v>
      </c>
      <c r="AK44" s="147">
        <v>0</v>
      </c>
      <c r="AL44" s="147">
        <v>0</v>
      </c>
      <c r="AM44" s="147">
        <v>0</v>
      </c>
      <c r="AN44" s="148">
        <v>0</v>
      </c>
      <c r="AO44" s="147">
        <v>0</v>
      </c>
      <c r="AP44" s="147">
        <v>1</v>
      </c>
      <c r="AQ44" s="147">
        <v>0</v>
      </c>
      <c r="AR44" s="147">
        <v>1</v>
      </c>
      <c r="AS44" s="147">
        <v>3</v>
      </c>
      <c r="AT44" s="148">
        <v>0</v>
      </c>
      <c r="AU44" s="147">
        <v>0</v>
      </c>
      <c r="AV44" s="147">
        <v>3</v>
      </c>
      <c r="AW44" s="147">
        <v>5</v>
      </c>
      <c r="AX44" s="147">
        <v>0</v>
      </c>
      <c r="AY44" s="147">
        <v>2</v>
      </c>
      <c r="AZ44" s="147">
        <v>0</v>
      </c>
      <c r="BA44" s="148">
        <v>0</v>
      </c>
      <c r="BB44" s="147">
        <v>0</v>
      </c>
      <c r="BC44" s="147">
        <v>1</v>
      </c>
      <c r="BD44" s="147">
        <v>1</v>
      </c>
      <c r="BE44" s="147">
        <v>4</v>
      </c>
      <c r="BF44" s="147">
        <v>0</v>
      </c>
      <c r="BG44" s="147">
        <v>0</v>
      </c>
      <c r="BH44" s="147">
        <v>0</v>
      </c>
      <c r="BI44" s="147">
        <v>1</v>
      </c>
      <c r="BJ44" s="147">
        <v>11</v>
      </c>
      <c r="BK44" s="147">
        <v>7</v>
      </c>
      <c r="BL44" s="147">
        <v>3</v>
      </c>
      <c r="BM44" s="147">
        <v>1</v>
      </c>
      <c r="BN44" s="147">
        <v>2</v>
      </c>
      <c r="BO44" s="147">
        <v>1</v>
      </c>
      <c r="BP44" s="147">
        <v>1</v>
      </c>
      <c r="BQ44" s="147">
        <v>2</v>
      </c>
      <c r="BR44" s="147">
        <v>8</v>
      </c>
      <c r="BS44" s="147">
        <v>1</v>
      </c>
      <c r="BT44" s="147">
        <v>0</v>
      </c>
      <c r="BU44" s="147">
        <v>4</v>
      </c>
      <c r="BV44" s="147">
        <v>3</v>
      </c>
      <c r="BW44" s="147">
        <v>0</v>
      </c>
      <c r="BX44" s="155">
        <v>0</v>
      </c>
    </row>
    <row r="45" spans="1:76" ht="12.75">
      <c r="A45" s="145" t="s">
        <v>383</v>
      </c>
      <c r="B45" s="147">
        <f aca="true" t="shared" si="4" ref="B45:B76">SUM(C45:BX45)</f>
        <v>4546</v>
      </c>
      <c r="C45" s="147">
        <v>425</v>
      </c>
      <c r="D45" s="147">
        <v>100</v>
      </c>
      <c r="E45" s="147">
        <v>75</v>
      </c>
      <c r="F45" s="147">
        <v>113</v>
      </c>
      <c r="G45" s="147">
        <v>304</v>
      </c>
      <c r="H45" s="147">
        <v>420</v>
      </c>
      <c r="I45" s="147">
        <v>26</v>
      </c>
      <c r="J45" s="147">
        <v>41</v>
      </c>
      <c r="K45" s="147">
        <v>50</v>
      </c>
      <c r="L45" s="147">
        <v>29</v>
      </c>
      <c r="M45" s="147">
        <v>34</v>
      </c>
      <c r="N45" s="147">
        <v>61</v>
      </c>
      <c r="O45" s="147">
        <v>9</v>
      </c>
      <c r="P45" s="147">
        <v>18</v>
      </c>
      <c r="Q45" s="147">
        <v>10</v>
      </c>
      <c r="R45" s="147">
        <v>136</v>
      </c>
      <c r="S45" s="147">
        <v>252</v>
      </c>
      <c r="T45" s="147">
        <v>22</v>
      </c>
      <c r="U45" s="147">
        <v>40</v>
      </c>
      <c r="V45" s="147">
        <v>6</v>
      </c>
      <c r="W45" s="147">
        <v>44</v>
      </c>
      <c r="X45" s="147">
        <v>60</v>
      </c>
      <c r="Y45" s="147">
        <v>19</v>
      </c>
      <c r="Z45" s="147">
        <v>14</v>
      </c>
      <c r="AA45" s="147">
        <v>5</v>
      </c>
      <c r="AB45" s="147">
        <v>23</v>
      </c>
      <c r="AC45" s="147">
        <v>38</v>
      </c>
      <c r="AD45" s="147">
        <v>12</v>
      </c>
      <c r="AE45" s="147">
        <v>15</v>
      </c>
      <c r="AF45" s="147">
        <v>6</v>
      </c>
      <c r="AG45" s="147">
        <v>24</v>
      </c>
      <c r="AH45" s="147">
        <v>22</v>
      </c>
      <c r="AI45" s="147">
        <v>16</v>
      </c>
      <c r="AJ45" s="147">
        <v>30</v>
      </c>
      <c r="AK45" s="147">
        <v>100</v>
      </c>
      <c r="AL45" s="147">
        <v>22</v>
      </c>
      <c r="AM45" s="147">
        <v>72</v>
      </c>
      <c r="AN45" s="147">
        <v>14</v>
      </c>
      <c r="AO45" s="147">
        <v>0</v>
      </c>
      <c r="AP45" s="147">
        <v>182</v>
      </c>
      <c r="AQ45" s="147">
        <v>34</v>
      </c>
      <c r="AR45" s="147">
        <v>88</v>
      </c>
      <c r="AS45" s="147">
        <v>17</v>
      </c>
      <c r="AT45" s="147">
        <v>23</v>
      </c>
      <c r="AU45" s="147">
        <v>68</v>
      </c>
      <c r="AV45" s="147">
        <v>45</v>
      </c>
      <c r="AW45" s="147">
        <v>40</v>
      </c>
      <c r="AX45" s="147">
        <v>53</v>
      </c>
      <c r="AY45" s="147">
        <v>80</v>
      </c>
      <c r="AZ45" s="147">
        <v>15</v>
      </c>
      <c r="BA45" s="147">
        <v>22</v>
      </c>
      <c r="BB45" s="147">
        <v>22</v>
      </c>
      <c r="BC45" s="147">
        <v>16</v>
      </c>
      <c r="BD45" s="147">
        <v>33</v>
      </c>
      <c r="BE45" s="147">
        <v>51</v>
      </c>
      <c r="BF45" s="147">
        <v>115</v>
      </c>
      <c r="BG45" s="147">
        <v>132</v>
      </c>
      <c r="BH45" s="147">
        <v>24</v>
      </c>
      <c r="BI45" s="147">
        <v>72</v>
      </c>
      <c r="BJ45" s="147">
        <v>77</v>
      </c>
      <c r="BK45" s="147">
        <v>48</v>
      </c>
      <c r="BL45" s="147">
        <v>34</v>
      </c>
      <c r="BM45" s="147">
        <v>16</v>
      </c>
      <c r="BN45" s="147">
        <v>30</v>
      </c>
      <c r="BO45" s="147">
        <v>17</v>
      </c>
      <c r="BP45" s="147">
        <v>7</v>
      </c>
      <c r="BQ45" s="147">
        <v>16</v>
      </c>
      <c r="BR45" s="147">
        <v>21</v>
      </c>
      <c r="BS45" s="147">
        <v>190</v>
      </c>
      <c r="BT45" s="147">
        <v>66</v>
      </c>
      <c r="BU45" s="147">
        <v>63</v>
      </c>
      <c r="BV45" s="147">
        <v>40</v>
      </c>
      <c r="BW45" s="147">
        <v>24</v>
      </c>
      <c r="BX45" s="155">
        <v>58</v>
      </c>
    </row>
    <row r="46" spans="1:76" ht="12.75">
      <c r="A46" s="145" t="s">
        <v>384</v>
      </c>
      <c r="B46" s="147">
        <f t="shared" si="4"/>
        <v>4775</v>
      </c>
      <c r="C46" s="147">
        <v>997</v>
      </c>
      <c r="D46" s="147">
        <v>48</v>
      </c>
      <c r="E46" s="147">
        <v>57</v>
      </c>
      <c r="F46" s="147">
        <v>55</v>
      </c>
      <c r="G46" s="147">
        <v>126</v>
      </c>
      <c r="H46" s="147">
        <v>597</v>
      </c>
      <c r="I46" s="147">
        <v>56</v>
      </c>
      <c r="J46" s="147">
        <v>62</v>
      </c>
      <c r="K46" s="147">
        <v>40</v>
      </c>
      <c r="L46" s="147">
        <v>20</v>
      </c>
      <c r="M46" s="147">
        <v>32</v>
      </c>
      <c r="N46" s="147">
        <v>59</v>
      </c>
      <c r="O46" s="147">
        <v>10</v>
      </c>
      <c r="P46" s="147">
        <v>7</v>
      </c>
      <c r="Q46" s="147">
        <v>5</v>
      </c>
      <c r="R46" s="147">
        <v>72</v>
      </c>
      <c r="S46" s="147">
        <v>143</v>
      </c>
      <c r="T46" s="147">
        <v>27</v>
      </c>
      <c r="U46" s="147">
        <v>18</v>
      </c>
      <c r="V46" s="147">
        <v>5</v>
      </c>
      <c r="W46" s="147">
        <v>26</v>
      </c>
      <c r="X46" s="147">
        <v>55</v>
      </c>
      <c r="Y46" s="147">
        <v>24</v>
      </c>
      <c r="Z46" s="147">
        <v>9</v>
      </c>
      <c r="AA46" s="147">
        <v>16</v>
      </c>
      <c r="AB46" s="147">
        <v>31</v>
      </c>
      <c r="AC46" s="147">
        <v>25</v>
      </c>
      <c r="AD46" s="147">
        <v>1</v>
      </c>
      <c r="AE46" s="147">
        <v>10</v>
      </c>
      <c r="AF46" s="147">
        <v>14</v>
      </c>
      <c r="AG46" s="147">
        <v>17</v>
      </c>
      <c r="AH46" s="147">
        <v>4</v>
      </c>
      <c r="AI46" s="147">
        <v>170</v>
      </c>
      <c r="AJ46" s="147">
        <v>119</v>
      </c>
      <c r="AK46" s="147">
        <v>71</v>
      </c>
      <c r="AL46" s="147">
        <v>25</v>
      </c>
      <c r="AM46" s="147">
        <v>81</v>
      </c>
      <c r="AN46" s="147">
        <v>16</v>
      </c>
      <c r="AO46" s="147">
        <v>4</v>
      </c>
      <c r="AP46" s="147">
        <v>166</v>
      </c>
      <c r="AQ46" s="147">
        <v>26</v>
      </c>
      <c r="AR46" s="147">
        <v>41</v>
      </c>
      <c r="AS46" s="147">
        <v>10</v>
      </c>
      <c r="AT46" s="147">
        <v>4</v>
      </c>
      <c r="AU46" s="147">
        <v>26</v>
      </c>
      <c r="AV46" s="147">
        <v>106</v>
      </c>
      <c r="AW46" s="147">
        <v>52</v>
      </c>
      <c r="AX46" s="147">
        <v>53</v>
      </c>
      <c r="AY46" s="147">
        <v>48</v>
      </c>
      <c r="AZ46" s="147">
        <v>6</v>
      </c>
      <c r="BA46" s="147">
        <v>11</v>
      </c>
      <c r="BB46" s="147">
        <v>15</v>
      </c>
      <c r="BC46" s="147">
        <v>7</v>
      </c>
      <c r="BD46" s="147">
        <v>6</v>
      </c>
      <c r="BE46" s="147">
        <v>21</v>
      </c>
      <c r="BF46" s="147">
        <v>75</v>
      </c>
      <c r="BG46" s="147">
        <v>89</v>
      </c>
      <c r="BH46" s="147">
        <v>8</v>
      </c>
      <c r="BI46" s="147">
        <v>53</v>
      </c>
      <c r="BJ46" s="147">
        <v>147</v>
      </c>
      <c r="BK46" s="147">
        <v>137</v>
      </c>
      <c r="BL46" s="147">
        <v>35</v>
      </c>
      <c r="BM46" s="147">
        <v>37</v>
      </c>
      <c r="BN46" s="147">
        <v>37</v>
      </c>
      <c r="BO46" s="147">
        <v>17</v>
      </c>
      <c r="BP46" s="147">
        <v>7</v>
      </c>
      <c r="BQ46" s="147">
        <v>54</v>
      </c>
      <c r="BR46" s="147">
        <v>9</v>
      </c>
      <c r="BS46" s="147">
        <v>96</v>
      </c>
      <c r="BT46" s="147">
        <v>54</v>
      </c>
      <c r="BU46" s="147">
        <v>43</v>
      </c>
      <c r="BV46" s="147">
        <v>66</v>
      </c>
      <c r="BW46" s="147">
        <v>23</v>
      </c>
      <c r="BX46" s="155">
        <v>36</v>
      </c>
    </row>
    <row r="47" spans="1:76" ht="12.75">
      <c r="A47" s="145" t="s">
        <v>385</v>
      </c>
      <c r="B47" s="147">
        <f t="shared" si="4"/>
        <v>9</v>
      </c>
      <c r="C47" s="147">
        <v>9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7">
        <v>0</v>
      </c>
      <c r="S47" s="148">
        <v>0</v>
      </c>
      <c r="T47" s="148">
        <v>0</v>
      </c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7">
        <v>0</v>
      </c>
      <c r="AJ47" s="147">
        <v>0</v>
      </c>
      <c r="AK47" s="148">
        <v>0</v>
      </c>
      <c r="AL47" s="148">
        <v>0</v>
      </c>
      <c r="AM47" s="148">
        <v>0</v>
      </c>
      <c r="AN47" s="148">
        <v>0</v>
      </c>
      <c r="AO47" s="148">
        <v>0</v>
      </c>
      <c r="AP47" s="148">
        <v>0</v>
      </c>
      <c r="AQ47" s="148">
        <v>0</v>
      </c>
      <c r="AR47" s="148">
        <v>0</v>
      </c>
      <c r="AS47" s="148">
        <v>0</v>
      </c>
      <c r="AT47" s="148">
        <v>0</v>
      </c>
      <c r="AU47" s="147">
        <v>0</v>
      </c>
      <c r="AV47" s="148">
        <v>0</v>
      </c>
      <c r="AW47" s="148">
        <v>0</v>
      </c>
      <c r="AX47" s="148">
        <v>0</v>
      </c>
      <c r="AY47" s="148">
        <v>0</v>
      </c>
      <c r="AZ47" s="148">
        <v>0</v>
      </c>
      <c r="BA47" s="148">
        <v>0</v>
      </c>
      <c r="BB47" s="148">
        <v>0</v>
      </c>
      <c r="BC47" s="148">
        <v>0</v>
      </c>
      <c r="BD47" s="148">
        <v>0</v>
      </c>
      <c r="BE47" s="148">
        <v>0</v>
      </c>
      <c r="BF47" s="147">
        <v>0</v>
      </c>
      <c r="BG47" s="147">
        <v>0</v>
      </c>
      <c r="BH47" s="148">
        <v>0</v>
      </c>
      <c r="BI47" s="148">
        <v>0</v>
      </c>
      <c r="BJ47" s="148">
        <v>0</v>
      </c>
      <c r="BK47" s="148">
        <v>0</v>
      </c>
      <c r="BL47" s="148">
        <v>0</v>
      </c>
      <c r="BM47" s="148">
        <v>0</v>
      </c>
      <c r="BN47" s="148">
        <v>0</v>
      </c>
      <c r="BO47" s="148">
        <v>0</v>
      </c>
      <c r="BP47" s="148">
        <v>0</v>
      </c>
      <c r="BQ47" s="148">
        <v>0</v>
      </c>
      <c r="BR47" s="148">
        <v>0</v>
      </c>
      <c r="BS47" s="148">
        <v>0</v>
      </c>
      <c r="BT47" s="147">
        <v>0</v>
      </c>
      <c r="BU47" s="148">
        <v>0</v>
      </c>
      <c r="BV47" s="148">
        <v>0</v>
      </c>
      <c r="BW47" s="148">
        <v>0</v>
      </c>
      <c r="BX47" s="155">
        <v>0</v>
      </c>
    </row>
    <row r="48" spans="1:76" ht="12.75">
      <c r="A48" s="145" t="s">
        <v>386</v>
      </c>
      <c r="B48" s="147">
        <f t="shared" si="4"/>
        <v>20</v>
      </c>
      <c r="C48" s="148">
        <v>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7">
        <v>1</v>
      </c>
      <c r="O48" s="148">
        <v>0</v>
      </c>
      <c r="P48" s="148">
        <v>0</v>
      </c>
      <c r="Q48" s="148">
        <v>0</v>
      </c>
      <c r="R48" s="147">
        <v>3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7">
        <v>0</v>
      </c>
      <c r="AV48" s="148">
        <v>0</v>
      </c>
      <c r="AW48" s="148">
        <v>0</v>
      </c>
      <c r="AX48" s="148">
        <v>0</v>
      </c>
      <c r="AY48" s="148">
        <v>0</v>
      </c>
      <c r="AZ48" s="147">
        <v>1</v>
      </c>
      <c r="BA48" s="148">
        <v>0</v>
      </c>
      <c r="BB48" s="148">
        <v>0</v>
      </c>
      <c r="BC48" s="148">
        <v>0</v>
      </c>
      <c r="BD48" s="148">
        <v>0</v>
      </c>
      <c r="BE48" s="148">
        <v>0</v>
      </c>
      <c r="BF48" s="148">
        <v>0</v>
      </c>
      <c r="BG48" s="147">
        <v>3</v>
      </c>
      <c r="BH48" s="148">
        <v>0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48">
        <v>0</v>
      </c>
      <c r="BO48" s="148">
        <v>0</v>
      </c>
      <c r="BP48" s="148">
        <v>0</v>
      </c>
      <c r="BQ48" s="148">
        <v>0</v>
      </c>
      <c r="BR48" s="148">
        <v>0</v>
      </c>
      <c r="BS48" s="147">
        <v>12</v>
      </c>
      <c r="BT48" s="147">
        <v>0</v>
      </c>
      <c r="BU48" s="148">
        <v>0</v>
      </c>
      <c r="BV48" s="148">
        <v>0</v>
      </c>
      <c r="BW48" s="148">
        <v>0</v>
      </c>
      <c r="BX48" s="155">
        <v>0</v>
      </c>
    </row>
    <row r="49" spans="1:76" ht="12.75">
      <c r="A49" s="145" t="s">
        <v>387</v>
      </c>
      <c r="B49" s="147">
        <f t="shared" si="4"/>
        <v>13</v>
      </c>
      <c r="C49" s="148">
        <v>0</v>
      </c>
      <c r="D49" s="148">
        <v>0</v>
      </c>
      <c r="E49" s="148">
        <v>0</v>
      </c>
      <c r="F49" s="148">
        <v>0</v>
      </c>
      <c r="G49" s="147">
        <v>0</v>
      </c>
      <c r="H49" s="148">
        <v>0</v>
      </c>
      <c r="I49" s="147">
        <v>10</v>
      </c>
      <c r="J49" s="148">
        <v>0</v>
      </c>
      <c r="K49" s="148">
        <v>0</v>
      </c>
      <c r="L49" s="148">
        <v>0</v>
      </c>
      <c r="M49" s="148">
        <v>0</v>
      </c>
      <c r="N49" s="147">
        <v>1</v>
      </c>
      <c r="O49" s="148">
        <v>0</v>
      </c>
      <c r="P49" s="148">
        <v>0</v>
      </c>
      <c r="Q49" s="148">
        <v>0</v>
      </c>
      <c r="R49" s="147">
        <v>0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8">
        <v>0</v>
      </c>
      <c r="AA49" s="148">
        <v>0</v>
      </c>
      <c r="AB49" s="148">
        <v>0</v>
      </c>
      <c r="AC49" s="148">
        <v>0</v>
      </c>
      <c r="AD49" s="148">
        <v>0</v>
      </c>
      <c r="AE49" s="148">
        <v>0</v>
      </c>
      <c r="AF49" s="148">
        <v>0</v>
      </c>
      <c r="AG49" s="148">
        <v>0</v>
      </c>
      <c r="AH49" s="148">
        <v>0</v>
      </c>
      <c r="AI49" s="148">
        <v>0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7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0</v>
      </c>
      <c r="BD49" s="148">
        <v>0</v>
      </c>
      <c r="BE49" s="148">
        <v>0</v>
      </c>
      <c r="BF49" s="148">
        <v>0</v>
      </c>
      <c r="BG49" s="148">
        <v>0</v>
      </c>
      <c r="BH49" s="148">
        <v>0</v>
      </c>
      <c r="BI49" s="148">
        <v>0</v>
      </c>
      <c r="BJ49" s="148">
        <v>0</v>
      </c>
      <c r="BK49" s="147">
        <v>2</v>
      </c>
      <c r="BL49" s="148">
        <v>0</v>
      </c>
      <c r="BM49" s="148">
        <v>0</v>
      </c>
      <c r="BN49" s="148">
        <v>0</v>
      </c>
      <c r="BO49" s="148">
        <v>0</v>
      </c>
      <c r="BP49" s="148">
        <v>0</v>
      </c>
      <c r="BQ49" s="148">
        <v>0</v>
      </c>
      <c r="BR49" s="148">
        <v>0</v>
      </c>
      <c r="BS49" s="148">
        <v>0</v>
      </c>
      <c r="BT49" s="147">
        <v>0</v>
      </c>
      <c r="BU49" s="148">
        <v>0</v>
      </c>
      <c r="BV49" s="148">
        <v>0</v>
      </c>
      <c r="BW49" s="148">
        <v>0</v>
      </c>
      <c r="BX49" s="155">
        <v>0</v>
      </c>
    </row>
    <row r="50" spans="1:76" ht="12.75">
      <c r="A50" s="145" t="s">
        <v>388</v>
      </c>
      <c r="B50" s="147">
        <f t="shared" si="4"/>
        <v>29</v>
      </c>
      <c r="C50" s="148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7">
        <v>5</v>
      </c>
      <c r="L50" s="148">
        <v>0</v>
      </c>
      <c r="M50" s="147">
        <v>2</v>
      </c>
      <c r="N50" s="147">
        <v>1</v>
      </c>
      <c r="O50" s="147">
        <v>1</v>
      </c>
      <c r="P50" s="148">
        <v>0</v>
      </c>
      <c r="Q50" s="148">
        <v>0</v>
      </c>
      <c r="R50" s="147">
        <v>0</v>
      </c>
      <c r="S50" s="148">
        <v>0</v>
      </c>
      <c r="T50" s="148">
        <v>0</v>
      </c>
      <c r="U50" s="148">
        <v>0</v>
      </c>
      <c r="V50" s="148">
        <v>0</v>
      </c>
      <c r="W50" s="147">
        <v>1</v>
      </c>
      <c r="X50" s="148">
        <v>0</v>
      </c>
      <c r="Y50" s="148">
        <v>0</v>
      </c>
      <c r="Z50" s="148">
        <v>0</v>
      </c>
      <c r="AA50" s="148">
        <v>0</v>
      </c>
      <c r="AB50" s="148">
        <v>0</v>
      </c>
      <c r="AC50" s="147">
        <v>1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7">
        <v>1</v>
      </c>
      <c r="AK50" s="147">
        <v>12</v>
      </c>
      <c r="AL50" s="148">
        <v>0</v>
      </c>
      <c r="AM50" s="147">
        <v>1</v>
      </c>
      <c r="AN50" s="148">
        <v>0</v>
      </c>
      <c r="AO50" s="147">
        <v>2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7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0</v>
      </c>
      <c r="BD50" s="148">
        <v>0</v>
      </c>
      <c r="BE50" s="148">
        <v>0</v>
      </c>
      <c r="BF50" s="148">
        <v>0</v>
      </c>
      <c r="BG50" s="147">
        <v>0</v>
      </c>
      <c r="BH50" s="148">
        <v>0</v>
      </c>
      <c r="BI50" s="148">
        <v>0</v>
      </c>
      <c r="BJ50" s="148">
        <v>0</v>
      </c>
      <c r="BK50" s="148">
        <v>0</v>
      </c>
      <c r="BL50" s="148">
        <v>0</v>
      </c>
      <c r="BM50" s="147">
        <v>1</v>
      </c>
      <c r="BN50" s="148">
        <v>0</v>
      </c>
      <c r="BO50" s="148">
        <v>0</v>
      </c>
      <c r="BP50" s="147">
        <v>0</v>
      </c>
      <c r="BQ50" s="148">
        <v>0</v>
      </c>
      <c r="BR50" s="148">
        <v>0</v>
      </c>
      <c r="BS50" s="148">
        <v>0</v>
      </c>
      <c r="BT50" s="147">
        <v>0</v>
      </c>
      <c r="BU50" s="148">
        <v>0</v>
      </c>
      <c r="BV50" s="148">
        <v>0</v>
      </c>
      <c r="BW50" s="147">
        <v>1</v>
      </c>
      <c r="BX50" s="155">
        <v>0</v>
      </c>
    </row>
    <row r="51" spans="1:76" ht="12.75">
      <c r="A51" s="145" t="s">
        <v>389</v>
      </c>
      <c r="B51" s="147">
        <f t="shared" si="4"/>
        <v>467</v>
      </c>
      <c r="C51" s="147">
        <v>214</v>
      </c>
      <c r="D51" s="147">
        <v>1</v>
      </c>
      <c r="E51" s="147">
        <v>14</v>
      </c>
      <c r="F51" s="147">
        <v>16</v>
      </c>
      <c r="G51" s="148">
        <v>0</v>
      </c>
      <c r="H51" s="147">
        <v>104</v>
      </c>
      <c r="I51" s="148">
        <v>0</v>
      </c>
      <c r="J51" s="148">
        <v>0</v>
      </c>
      <c r="K51" s="147">
        <v>1</v>
      </c>
      <c r="L51" s="147">
        <v>1</v>
      </c>
      <c r="M51" s="147">
        <v>4</v>
      </c>
      <c r="N51" s="147">
        <v>1</v>
      </c>
      <c r="O51" s="148">
        <v>0</v>
      </c>
      <c r="P51" s="148">
        <v>0</v>
      </c>
      <c r="Q51" s="147">
        <v>2</v>
      </c>
      <c r="R51" s="147">
        <v>1</v>
      </c>
      <c r="S51" s="147">
        <v>4</v>
      </c>
      <c r="T51" s="148">
        <v>0</v>
      </c>
      <c r="U51" s="147">
        <v>2</v>
      </c>
      <c r="V51" s="148">
        <v>0</v>
      </c>
      <c r="W51" s="147">
        <v>4</v>
      </c>
      <c r="X51" s="147">
        <v>1</v>
      </c>
      <c r="Y51" s="147">
        <v>2</v>
      </c>
      <c r="Z51" s="148">
        <v>0</v>
      </c>
      <c r="AA51" s="147">
        <v>1</v>
      </c>
      <c r="AB51" s="147">
        <v>1</v>
      </c>
      <c r="AC51" s="147">
        <v>1</v>
      </c>
      <c r="AD51" s="148">
        <v>0</v>
      </c>
      <c r="AE51" s="147">
        <v>1</v>
      </c>
      <c r="AF51" s="148">
        <v>0</v>
      </c>
      <c r="AG51" s="147">
        <v>1</v>
      </c>
      <c r="AH51" s="148">
        <v>0</v>
      </c>
      <c r="AI51" s="147">
        <v>11</v>
      </c>
      <c r="AJ51" s="147">
        <v>6</v>
      </c>
      <c r="AK51" s="147">
        <v>11</v>
      </c>
      <c r="AL51" s="147">
        <v>15</v>
      </c>
      <c r="AM51" s="147">
        <v>1</v>
      </c>
      <c r="AN51" s="148">
        <v>0</v>
      </c>
      <c r="AO51" s="147">
        <v>0</v>
      </c>
      <c r="AP51" s="147">
        <v>5</v>
      </c>
      <c r="AQ51" s="147">
        <v>1</v>
      </c>
      <c r="AR51" s="147">
        <v>3</v>
      </c>
      <c r="AS51" s="147">
        <v>3</v>
      </c>
      <c r="AT51" s="147">
        <v>1</v>
      </c>
      <c r="AU51" s="147">
        <v>2</v>
      </c>
      <c r="AV51" s="147">
        <v>3</v>
      </c>
      <c r="AW51" s="148">
        <v>0</v>
      </c>
      <c r="AX51" s="147">
        <v>1</v>
      </c>
      <c r="AY51" s="148">
        <v>0</v>
      </c>
      <c r="AZ51" s="147">
        <v>1</v>
      </c>
      <c r="BA51" s="148">
        <v>0</v>
      </c>
      <c r="BB51" s="148">
        <v>0</v>
      </c>
      <c r="BC51" s="147">
        <v>1</v>
      </c>
      <c r="BD51" s="148">
        <v>0</v>
      </c>
      <c r="BE51" s="147">
        <v>3</v>
      </c>
      <c r="BF51" s="148">
        <v>0</v>
      </c>
      <c r="BG51" s="147">
        <v>0</v>
      </c>
      <c r="BH51" s="148">
        <v>0</v>
      </c>
      <c r="BI51" s="147">
        <v>1</v>
      </c>
      <c r="BJ51" s="147">
        <v>1</v>
      </c>
      <c r="BK51" s="147">
        <v>1</v>
      </c>
      <c r="BL51" s="147">
        <v>0</v>
      </c>
      <c r="BM51" s="147">
        <v>0</v>
      </c>
      <c r="BN51" s="147">
        <v>0</v>
      </c>
      <c r="BO51" s="148">
        <v>0</v>
      </c>
      <c r="BP51" s="147">
        <v>0</v>
      </c>
      <c r="BQ51" s="147">
        <v>3</v>
      </c>
      <c r="BR51" s="147">
        <v>1</v>
      </c>
      <c r="BS51" s="147">
        <v>5</v>
      </c>
      <c r="BT51" s="147">
        <v>6</v>
      </c>
      <c r="BU51" s="147">
        <v>1</v>
      </c>
      <c r="BV51" s="147">
        <v>2</v>
      </c>
      <c r="BW51" s="147">
        <v>0</v>
      </c>
      <c r="BX51" s="155">
        <v>1</v>
      </c>
    </row>
    <row r="52" spans="1:76" ht="12.75">
      <c r="A52" s="145" t="s">
        <v>390</v>
      </c>
      <c r="B52" s="147">
        <f t="shared" si="4"/>
        <v>18</v>
      </c>
      <c r="C52" s="147">
        <v>1</v>
      </c>
      <c r="D52" s="147">
        <v>0</v>
      </c>
      <c r="E52" s="147">
        <v>0</v>
      </c>
      <c r="F52" s="148">
        <v>0</v>
      </c>
      <c r="G52" s="148">
        <v>0</v>
      </c>
      <c r="H52" s="147">
        <v>0</v>
      </c>
      <c r="I52" s="147">
        <v>1</v>
      </c>
      <c r="J52" s="148">
        <v>0</v>
      </c>
      <c r="K52" s="147">
        <v>0</v>
      </c>
      <c r="L52" s="148">
        <v>0</v>
      </c>
      <c r="M52" s="147">
        <v>6</v>
      </c>
      <c r="N52" s="148">
        <v>0</v>
      </c>
      <c r="O52" s="148">
        <v>0</v>
      </c>
      <c r="P52" s="147">
        <v>1</v>
      </c>
      <c r="Q52" s="147">
        <v>0</v>
      </c>
      <c r="R52" s="147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0</v>
      </c>
      <c r="Z52" s="148">
        <v>0</v>
      </c>
      <c r="AA52" s="147">
        <v>0</v>
      </c>
      <c r="AB52" s="147">
        <v>0</v>
      </c>
      <c r="AC52" s="148">
        <v>0</v>
      </c>
      <c r="AD52" s="148">
        <v>0</v>
      </c>
      <c r="AE52" s="148">
        <v>0</v>
      </c>
      <c r="AF52" s="148">
        <v>0</v>
      </c>
      <c r="AG52" s="148">
        <v>0</v>
      </c>
      <c r="AH52" s="148">
        <v>0</v>
      </c>
      <c r="AI52" s="147">
        <v>0</v>
      </c>
      <c r="AJ52" s="148">
        <v>0</v>
      </c>
      <c r="AK52" s="147">
        <v>0</v>
      </c>
      <c r="AL52" s="147">
        <v>0</v>
      </c>
      <c r="AM52" s="148">
        <v>0</v>
      </c>
      <c r="AN52" s="148">
        <v>0</v>
      </c>
      <c r="AO52" s="147">
        <v>0</v>
      </c>
      <c r="AP52" s="148">
        <v>0</v>
      </c>
      <c r="AQ52" s="147">
        <v>0</v>
      </c>
      <c r="AR52" s="147">
        <v>0</v>
      </c>
      <c r="AS52" s="148">
        <v>0</v>
      </c>
      <c r="AT52" s="148">
        <v>0</v>
      </c>
      <c r="AU52" s="147">
        <v>0</v>
      </c>
      <c r="AV52" s="148">
        <v>0</v>
      </c>
      <c r="AW52" s="148">
        <v>0</v>
      </c>
      <c r="AX52" s="147">
        <v>0</v>
      </c>
      <c r="AY52" s="148">
        <v>0</v>
      </c>
      <c r="AZ52" s="147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7">
        <v>7</v>
      </c>
      <c r="BJ52" s="147">
        <v>2</v>
      </c>
      <c r="BK52" s="148">
        <v>0</v>
      </c>
      <c r="BL52" s="148">
        <v>0</v>
      </c>
      <c r="BM52" s="147">
        <v>0</v>
      </c>
      <c r="BN52" s="148">
        <v>0</v>
      </c>
      <c r="BO52" s="148">
        <v>0</v>
      </c>
      <c r="BP52" s="148">
        <v>0</v>
      </c>
      <c r="BQ52" s="147">
        <v>0</v>
      </c>
      <c r="BR52" s="148">
        <v>0</v>
      </c>
      <c r="BS52" s="147">
        <v>0</v>
      </c>
      <c r="BT52" s="147">
        <v>0</v>
      </c>
      <c r="BU52" s="147">
        <v>0</v>
      </c>
      <c r="BV52" s="148">
        <v>0</v>
      </c>
      <c r="BW52" s="147">
        <v>0</v>
      </c>
      <c r="BX52" s="155">
        <v>0</v>
      </c>
    </row>
    <row r="53" spans="1:76" ht="12.75">
      <c r="A53" s="145" t="s">
        <v>391</v>
      </c>
      <c r="B53" s="147">
        <f t="shared" si="4"/>
        <v>14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7">
        <v>0</v>
      </c>
      <c r="S53" s="148">
        <v>1</v>
      </c>
      <c r="T53" s="148">
        <v>0</v>
      </c>
      <c r="U53" s="148">
        <v>0</v>
      </c>
      <c r="V53" s="148">
        <v>0</v>
      </c>
      <c r="W53" s="147">
        <v>1</v>
      </c>
      <c r="X53" s="147">
        <v>1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7">
        <v>0</v>
      </c>
      <c r="AL53" s="148">
        <v>0</v>
      </c>
      <c r="AM53" s="148">
        <v>0</v>
      </c>
      <c r="AN53" s="148">
        <v>0</v>
      </c>
      <c r="AO53" s="148">
        <v>0</v>
      </c>
      <c r="AP53" s="147">
        <v>1</v>
      </c>
      <c r="AQ53" s="148">
        <v>0</v>
      </c>
      <c r="AR53" s="148">
        <v>0</v>
      </c>
      <c r="AS53" s="148">
        <v>0</v>
      </c>
      <c r="AT53" s="148">
        <v>0</v>
      </c>
      <c r="AU53" s="147">
        <v>0</v>
      </c>
      <c r="AV53" s="148">
        <v>0</v>
      </c>
      <c r="AW53" s="147">
        <v>1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7">
        <v>1</v>
      </c>
      <c r="BG53" s="147">
        <v>3</v>
      </c>
      <c r="BH53" s="148">
        <v>0</v>
      </c>
      <c r="BI53" s="148">
        <v>0</v>
      </c>
      <c r="BJ53" s="147">
        <v>4</v>
      </c>
      <c r="BK53" s="148">
        <v>0</v>
      </c>
      <c r="BL53" s="148">
        <v>0</v>
      </c>
      <c r="BM53" s="148">
        <v>0</v>
      </c>
      <c r="BN53" s="148">
        <v>0</v>
      </c>
      <c r="BO53" s="148">
        <v>0</v>
      </c>
      <c r="BP53" s="148">
        <v>0</v>
      </c>
      <c r="BQ53" s="148">
        <v>0</v>
      </c>
      <c r="BR53" s="148">
        <v>0</v>
      </c>
      <c r="BS53" s="148">
        <v>0</v>
      </c>
      <c r="BT53" s="147">
        <v>1</v>
      </c>
      <c r="BU53" s="148">
        <v>0</v>
      </c>
      <c r="BV53" s="148">
        <v>0</v>
      </c>
      <c r="BW53" s="148">
        <v>0</v>
      </c>
      <c r="BX53" s="155">
        <v>0</v>
      </c>
    </row>
    <row r="54" spans="1:76" ht="12.75">
      <c r="A54" s="145" t="s">
        <v>392</v>
      </c>
      <c r="B54" s="147">
        <f t="shared" si="4"/>
        <v>6</v>
      </c>
      <c r="C54" s="148">
        <v>0</v>
      </c>
      <c r="D54" s="147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7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0</v>
      </c>
      <c r="AA54" s="147">
        <v>6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0</v>
      </c>
      <c r="AS54" s="148">
        <v>0</v>
      </c>
      <c r="AT54" s="148">
        <v>0</v>
      </c>
      <c r="AU54" s="147">
        <v>0</v>
      </c>
      <c r="AV54" s="148">
        <v>0</v>
      </c>
      <c r="AW54" s="148">
        <v>0</v>
      </c>
      <c r="AX54" s="148">
        <v>0</v>
      </c>
      <c r="AY54" s="148">
        <v>0</v>
      </c>
      <c r="AZ54" s="148">
        <v>0</v>
      </c>
      <c r="BA54" s="148">
        <v>0</v>
      </c>
      <c r="BB54" s="148">
        <v>0</v>
      </c>
      <c r="BC54" s="148">
        <v>0</v>
      </c>
      <c r="BD54" s="148">
        <v>0</v>
      </c>
      <c r="BE54" s="148">
        <v>0</v>
      </c>
      <c r="BF54" s="148">
        <v>0</v>
      </c>
      <c r="BG54" s="148">
        <v>0</v>
      </c>
      <c r="BH54" s="148">
        <v>0</v>
      </c>
      <c r="BI54" s="148">
        <v>0</v>
      </c>
      <c r="BJ54" s="148">
        <v>0</v>
      </c>
      <c r="BK54" s="148">
        <v>0</v>
      </c>
      <c r="BL54" s="148">
        <v>0</v>
      </c>
      <c r="BM54" s="148">
        <v>0</v>
      </c>
      <c r="BN54" s="148">
        <v>0</v>
      </c>
      <c r="BO54" s="148">
        <v>0</v>
      </c>
      <c r="BP54" s="148">
        <v>0</v>
      </c>
      <c r="BQ54" s="148">
        <v>0</v>
      </c>
      <c r="BR54" s="148">
        <v>0</v>
      </c>
      <c r="BS54" s="148">
        <v>0</v>
      </c>
      <c r="BT54" s="147">
        <v>0</v>
      </c>
      <c r="BU54" s="148">
        <v>0</v>
      </c>
      <c r="BV54" s="148">
        <v>0</v>
      </c>
      <c r="BW54" s="148">
        <v>0</v>
      </c>
      <c r="BX54" s="155">
        <v>0</v>
      </c>
    </row>
    <row r="55" spans="1:76" ht="12.75">
      <c r="A55" s="145" t="s">
        <v>393</v>
      </c>
      <c r="B55" s="147">
        <f t="shared" si="4"/>
        <v>248</v>
      </c>
      <c r="C55" s="147">
        <v>6</v>
      </c>
      <c r="D55" s="148">
        <v>0</v>
      </c>
      <c r="E55" s="148">
        <v>0</v>
      </c>
      <c r="F55" s="148">
        <v>0</v>
      </c>
      <c r="G55" s="148">
        <v>0</v>
      </c>
      <c r="H55" s="147">
        <v>3</v>
      </c>
      <c r="I55" s="147">
        <v>5</v>
      </c>
      <c r="J55" s="147">
        <v>1</v>
      </c>
      <c r="K55" s="147">
        <v>9</v>
      </c>
      <c r="L55" s="147">
        <v>9</v>
      </c>
      <c r="M55" s="147">
        <v>1</v>
      </c>
      <c r="N55" s="148">
        <v>0</v>
      </c>
      <c r="O55" s="148">
        <v>0</v>
      </c>
      <c r="P55" s="147">
        <v>2</v>
      </c>
      <c r="Q55" s="147">
        <v>8</v>
      </c>
      <c r="R55" s="147">
        <v>1</v>
      </c>
      <c r="S55" s="147">
        <v>2</v>
      </c>
      <c r="T55" s="147">
        <v>1</v>
      </c>
      <c r="U55" s="147">
        <v>1</v>
      </c>
      <c r="V55" s="147">
        <v>0</v>
      </c>
      <c r="W55" s="147">
        <v>3</v>
      </c>
      <c r="X55" s="147">
        <v>9</v>
      </c>
      <c r="Y55" s="147">
        <v>17</v>
      </c>
      <c r="Z55" s="147">
        <v>16</v>
      </c>
      <c r="AA55" s="147">
        <v>2</v>
      </c>
      <c r="AB55" s="147">
        <v>1</v>
      </c>
      <c r="AC55" s="147">
        <v>1</v>
      </c>
      <c r="AD55" s="148">
        <v>0</v>
      </c>
      <c r="AE55" s="147">
        <v>1</v>
      </c>
      <c r="AF55" s="148">
        <v>0</v>
      </c>
      <c r="AG55" s="147">
        <v>3</v>
      </c>
      <c r="AH55" s="148">
        <v>0</v>
      </c>
      <c r="AI55" s="147">
        <v>2</v>
      </c>
      <c r="AJ55" s="147">
        <v>5</v>
      </c>
      <c r="AK55" s="147">
        <v>40</v>
      </c>
      <c r="AL55" s="147">
        <v>4</v>
      </c>
      <c r="AM55" s="148">
        <v>0</v>
      </c>
      <c r="AN55" s="147">
        <v>6</v>
      </c>
      <c r="AO55" s="148">
        <v>0</v>
      </c>
      <c r="AP55" s="147">
        <v>3</v>
      </c>
      <c r="AQ55" s="148">
        <v>0</v>
      </c>
      <c r="AR55" s="147">
        <v>11</v>
      </c>
      <c r="AS55" s="148">
        <v>0</v>
      </c>
      <c r="AT55" s="148">
        <v>0</v>
      </c>
      <c r="AU55" s="147">
        <v>1</v>
      </c>
      <c r="AV55" s="148">
        <v>0</v>
      </c>
      <c r="AW55" s="148">
        <v>0</v>
      </c>
      <c r="AX55" s="147">
        <v>1</v>
      </c>
      <c r="AY55" s="147">
        <v>3</v>
      </c>
      <c r="AZ55" s="148">
        <v>0</v>
      </c>
      <c r="BA55" s="147">
        <v>0</v>
      </c>
      <c r="BB55" s="148">
        <v>0</v>
      </c>
      <c r="BC55" s="147">
        <v>1</v>
      </c>
      <c r="BD55" s="148">
        <v>0</v>
      </c>
      <c r="BE55" s="148">
        <v>0</v>
      </c>
      <c r="BF55" s="147">
        <v>3</v>
      </c>
      <c r="BG55" s="147">
        <v>2</v>
      </c>
      <c r="BH55" s="148">
        <v>0</v>
      </c>
      <c r="BI55" s="147">
        <v>1</v>
      </c>
      <c r="BJ55" s="148">
        <v>0</v>
      </c>
      <c r="BK55" s="147">
        <v>1</v>
      </c>
      <c r="BL55" s="147">
        <v>1</v>
      </c>
      <c r="BM55" s="147">
        <v>28</v>
      </c>
      <c r="BN55" s="147">
        <v>25</v>
      </c>
      <c r="BO55" s="148">
        <v>0</v>
      </c>
      <c r="BP55" s="148">
        <v>0</v>
      </c>
      <c r="BQ55" s="148">
        <v>0</v>
      </c>
      <c r="BR55" s="147">
        <v>0</v>
      </c>
      <c r="BS55" s="148">
        <v>0</v>
      </c>
      <c r="BT55" s="147">
        <v>1</v>
      </c>
      <c r="BU55" s="147">
        <v>1</v>
      </c>
      <c r="BV55" s="147">
        <v>6</v>
      </c>
      <c r="BW55" s="148">
        <v>0</v>
      </c>
      <c r="BX55" s="155">
        <v>0</v>
      </c>
    </row>
    <row r="56" spans="1:76" ht="12.75">
      <c r="A56" s="145" t="s">
        <v>394</v>
      </c>
      <c r="B56" s="147">
        <f t="shared" si="4"/>
        <v>9</v>
      </c>
      <c r="C56" s="148">
        <v>0</v>
      </c>
      <c r="D56" s="148">
        <v>0</v>
      </c>
      <c r="E56" s="148">
        <v>0</v>
      </c>
      <c r="F56" s="148">
        <v>0</v>
      </c>
      <c r="G56" s="147">
        <v>0</v>
      </c>
      <c r="H56" s="147">
        <v>1</v>
      </c>
      <c r="I56" s="147">
        <v>2</v>
      </c>
      <c r="J56" s="148">
        <v>0</v>
      </c>
      <c r="K56" s="148">
        <v>0</v>
      </c>
      <c r="L56" s="148">
        <v>0</v>
      </c>
      <c r="M56" s="148">
        <v>0</v>
      </c>
      <c r="N56" s="147">
        <v>2</v>
      </c>
      <c r="O56" s="148">
        <v>0</v>
      </c>
      <c r="P56" s="148">
        <v>0</v>
      </c>
      <c r="Q56" s="148">
        <v>0</v>
      </c>
      <c r="R56" s="147">
        <v>0</v>
      </c>
      <c r="S56" s="148">
        <v>0</v>
      </c>
      <c r="T56" s="148">
        <v>0</v>
      </c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>
        <v>0</v>
      </c>
      <c r="AA56" s="148">
        <v>0</v>
      </c>
      <c r="AB56" s="148">
        <v>0</v>
      </c>
      <c r="AC56" s="148">
        <v>0</v>
      </c>
      <c r="AD56" s="148">
        <v>0</v>
      </c>
      <c r="AE56" s="148">
        <v>0</v>
      </c>
      <c r="AF56" s="148">
        <v>0</v>
      </c>
      <c r="AG56" s="148">
        <v>0</v>
      </c>
      <c r="AH56" s="148">
        <v>0</v>
      </c>
      <c r="AI56" s="148">
        <v>0</v>
      </c>
      <c r="AJ56" s="148">
        <v>0</v>
      </c>
      <c r="AK56" s="148">
        <v>0</v>
      </c>
      <c r="AL56" s="148">
        <v>0</v>
      </c>
      <c r="AM56" s="148">
        <v>0</v>
      </c>
      <c r="AN56" s="148">
        <v>0</v>
      </c>
      <c r="AO56" s="148">
        <v>0</v>
      </c>
      <c r="AP56" s="148">
        <v>0</v>
      </c>
      <c r="AQ56" s="148">
        <v>0</v>
      </c>
      <c r="AR56" s="147">
        <v>1</v>
      </c>
      <c r="AS56" s="148">
        <v>0</v>
      </c>
      <c r="AT56" s="148">
        <v>0</v>
      </c>
      <c r="AU56" s="147">
        <v>0</v>
      </c>
      <c r="AV56" s="148">
        <v>0</v>
      </c>
      <c r="AW56" s="148">
        <v>0</v>
      </c>
      <c r="AX56" s="148">
        <v>0</v>
      </c>
      <c r="AY56" s="148">
        <v>0</v>
      </c>
      <c r="AZ56" s="148">
        <v>0</v>
      </c>
      <c r="BA56" s="148">
        <v>0</v>
      </c>
      <c r="BB56" s="148">
        <v>0</v>
      </c>
      <c r="BC56" s="148">
        <v>0</v>
      </c>
      <c r="BD56" s="148">
        <v>0</v>
      </c>
      <c r="BE56" s="148">
        <v>0</v>
      </c>
      <c r="BF56" s="148">
        <v>0</v>
      </c>
      <c r="BG56" s="147">
        <v>3</v>
      </c>
      <c r="BH56" s="148">
        <v>0</v>
      </c>
      <c r="BI56" s="148">
        <v>0</v>
      </c>
      <c r="BJ56" s="148">
        <v>0</v>
      </c>
      <c r="BK56" s="148">
        <v>0</v>
      </c>
      <c r="BL56" s="148">
        <v>0</v>
      </c>
      <c r="BM56" s="148">
        <v>0</v>
      </c>
      <c r="BN56" s="148">
        <v>0</v>
      </c>
      <c r="BO56" s="148">
        <v>0</v>
      </c>
      <c r="BP56" s="148">
        <v>0</v>
      </c>
      <c r="BQ56" s="148">
        <v>0</v>
      </c>
      <c r="BR56" s="148">
        <v>0</v>
      </c>
      <c r="BS56" s="148">
        <v>0</v>
      </c>
      <c r="BT56" s="147">
        <v>0</v>
      </c>
      <c r="BU56" s="148">
        <v>0</v>
      </c>
      <c r="BV56" s="148">
        <v>0</v>
      </c>
      <c r="BW56" s="148">
        <v>0</v>
      </c>
      <c r="BX56" s="155">
        <v>0</v>
      </c>
    </row>
    <row r="57" spans="1:76" ht="12.75">
      <c r="A57" s="145" t="s">
        <v>395</v>
      </c>
      <c r="B57" s="147">
        <f t="shared" si="4"/>
        <v>8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7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7">
        <v>0</v>
      </c>
      <c r="S57" s="147">
        <v>1</v>
      </c>
      <c r="T57" s="148">
        <v>0</v>
      </c>
      <c r="U57" s="148">
        <v>0</v>
      </c>
      <c r="V57" s="148">
        <v>0</v>
      </c>
      <c r="W57" s="147">
        <v>1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7">
        <v>2</v>
      </c>
      <c r="AJ57" s="148">
        <v>0</v>
      </c>
      <c r="AK57" s="148">
        <v>0</v>
      </c>
      <c r="AL57" s="148">
        <v>0</v>
      </c>
      <c r="AM57" s="148">
        <v>0</v>
      </c>
      <c r="AN57" s="148">
        <v>0</v>
      </c>
      <c r="AO57" s="148">
        <v>0</v>
      </c>
      <c r="AP57" s="147">
        <v>1</v>
      </c>
      <c r="AQ57" s="148">
        <v>0</v>
      </c>
      <c r="AR57" s="148">
        <v>0</v>
      </c>
      <c r="AS57" s="148">
        <v>0</v>
      </c>
      <c r="AT57" s="148">
        <v>0</v>
      </c>
      <c r="AU57" s="147">
        <v>0</v>
      </c>
      <c r="AV57" s="148">
        <v>0</v>
      </c>
      <c r="AW57" s="148">
        <v>0</v>
      </c>
      <c r="AX57" s="148">
        <v>0</v>
      </c>
      <c r="AY57" s="147">
        <v>0</v>
      </c>
      <c r="AZ57" s="148">
        <v>0</v>
      </c>
      <c r="BA57" s="148">
        <v>0</v>
      </c>
      <c r="BB57" s="148">
        <v>0</v>
      </c>
      <c r="BC57" s="148">
        <v>0</v>
      </c>
      <c r="BD57" s="148">
        <v>0</v>
      </c>
      <c r="BE57" s="148">
        <v>0</v>
      </c>
      <c r="BF57" s="147">
        <v>1</v>
      </c>
      <c r="BG57" s="148">
        <v>0</v>
      </c>
      <c r="BH57" s="148">
        <v>0</v>
      </c>
      <c r="BI57" s="147">
        <v>0</v>
      </c>
      <c r="BJ57" s="148">
        <v>0</v>
      </c>
      <c r="BK57" s="148">
        <v>0</v>
      </c>
      <c r="BL57" s="148">
        <v>0</v>
      </c>
      <c r="BM57" s="147">
        <v>1</v>
      </c>
      <c r="BN57" s="148">
        <v>0</v>
      </c>
      <c r="BO57" s="148">
        <v>0</v>
      </c>
      <c r="BP57" s="148">
        <v>0</v>
      </c>
      <c r="BQ57" s="148">
        <v>0</v>
      </c>
      <c r="BR57" s="148">
        <v>0</v>
      </c>
      <c r="BS57" s="147">
        <v>1</v>
      </c>
      <c r="BT57" s="147">
        <v>0</v>
      </c>
      <c r="BU57" s="148">
        <v>0</v>
      </c>
      <c r="BV57" s="148">
        <v>0</v>
      </c>
      <c r="BW57" s="148">
        <v>0</v>
      </c>
      <c r="BX57" s="155">
        <v>0</v>
      </c>
    </row>
    <row r="58" spans="1:76" ht="12.75">
      <c r="A58" s="145" t="s">
        <v>396</v>
      </c>
      <c r="B58" s="147">
        <f t="shared" si="4"/>
        <v>21</v>
      </c>
      <c r="C58" s="147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7">
        <v>2</v>
      </c>
      <c r="K58" s="148">
        <v>0</v>
      </c>
      <c r="L58" s="147">
        <v>0</v>
      </c>
      <c r="M58" s="148">
        <v>0</v>
      </c>
      <c r="N58" s="147">
        <v>7</v>
      </c>
      <c r="O58" s="148">
        <v>0</v>
      </c>
      <c r="P58" s="148">
        <v>0</v>
      </c>
      <c r="Q58" s="148">
        <v>0</v>
      </c>
      <c r="R58" s="147">
        <v>0</v>
      </c>
      <c r="S58" s="147">
        <v>0</v>
      </c>
      <c r="T58" s="148">
        <v>0</v>
      </c>
      <c r="U58" s="147">
        <v>1</v>
      </c>
      <c r="V58" s="148">
        <v>0</v>
      </c>
      <c r="W58" s="148">
        <v>0</v>
      </c>
      <c r="X58" s="147">
        <v>1</v>
      </c>
      <c r="Y58" s="148">
        <v>0</v>
      </c>
      <c r="Z58" s="147">
        <v>0</v>
      </c>
      <c r="AA58" s="148">
        <v>0</v>
      </c>
      <c r="AB58" s="148">
        <v>0</v>
      </c>
      <c r="AC58" s="147">
        <v>0</v>
      </c>
      <c r="AD58" s="148">
        <v>0</v>
      </c>
      <c r="AE58" s="147">
        <v>0</v>
      </c>
      <c r="AF58" s="148">
        <v>0</v>
      </c>
      <c r="AG58" s="148">
        <v>0</v>
      </c>
      <c r="AH58" s="148">
        <v>0</v>
      </c>
      <c r="AI58" s="147">
        <v>0</v>
      </c>
      <c r="AJ58" s="147">
        <v>0</v>
      </c>
      <c r="AK58" s="148">
        <v>0</v>
      </c>
      <c r="AL58" s="148">
        <v>0</v>
      </c>
      <c r="AM58" s="148">
        <v>0</v>
      </c>
      <c r="AN58" s="147">
        <v>0</v>
      </c>
      <c r="AO58" s="148">
        <v>0</v>
      </c>
      <c r="AP58" s="148">
        <v>0</v>
      </c>
      <c r="AQ58" s="148">
        <v>0</v>
      </c>
      <c r="AR58" s="147">
        <v>6</v>
      </c>
      <c r="AS58" s="147">
        <v>1</v>
      </c>
      <c r="AT58" s="148">
        <v>0</v>
      </c>
      <c r="AU58" s="147">
        <v>0</v>
      </c>
      <c r="AV58" s="148">
        <v>0</v>
      </c>
      <c r="AW58" s="148">
        <v>0</v>
      </c>
      <c r="AX58" s="148">
        <v>0</v>
      </c>
      <c r="AY58" s="148">
        <v>0</v>
      </c>
      <c r="AZ58" s="148">
        <v>0</v>
      </c>
      <c r="BA58" s="148">
        <v>0</v>
      </c>
      <c r="BB58" s="148">
        <v>0</v>
      </c>
      <c r="BC58" s="147">
        <v>0</v>
      </c>
      <c r="BD58" s="148">
        <v>0</v>
      </c>
      <c r="BE58" s="148">
        <v>0</v>
      </c>
      <c r="BF58" s="147">
        <v>0</v>
      </c>
      <c r="BG58" s="147">
        <v>0</v>
      </c>
      <c r="BH58" s="148">
        <v>0</v>
      </c>
      <c r="BI58" s="148">
        <v>0</v>
      </c>
      <c r="BJ58" s="148">
        <v>0</v>
      </c>
      <c r="BK58" s="147">
        <v>3</v>
      </c>
      <c r="BL58" s="147">
        <v>0</v>
      </c>
      <c r="BM58" s="148">
        <v>0</v>
      </c>
      <c r="BN58" s="148">
        <v>0</v>
      </c>
      <c r="BO58" s="148">
        <v>0</v>
      </c>
      <c r="BP58" s="148">
        <v>0</v>
      </c>
      <c r="BQ58" s="148">
        <v>0</v>
      </c>
      <c r="BR58" s="147">
        <v>0</v>
      </c>
      <c r="BS58" s="148">
        <v>0</v>
      </c>
      <c r="BT58" s="147">
        <v>0</v>
      </c>
      <c r="BU58" s="147">
        <v>0</v>
      </c>
      <c r="BV58" s="147">
        <v>0</v>
      </c>
      <c r="BW58" s="148">
        <v>0</v>
      </c>
      <c r="BX58" s="155">
        <v>0</v>
      </c>
    </row>
    <row r="59" spans="1:76" ht="12.75">
      <c r="A59" s="145" t="s">
        <v>397</v>
      </c>
      <c r="B59" s="147">
        <f t="shared" si="4"/>
        <v>15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7">
        <v>1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7">
        <v>1</v>
      </c>
      <c r="Q59" s="148">
        <v>0</v>
      </c>
      <c r="R59" s="147">
        <v>0</v>
      </c>
      <c r="S59" s="148">
        <v>0</v>
      </c>
      <c r="T59" s="148">
        <v>0</v>
      </c>
      <c r="U59" s="147">
        <v>0</v>
      </c>
      <c r="V59" s="148">
        <v>0</v>
      </c>
      <c r="W59" s="148">
        <v>0</v>
      </c>
      <c r="X59" s="148">
        <v>0</v>
      </c>
      <c r="Y59" s="148">
        <v>0</v>
      </c>
      <c r="Z59" s="147">
        <v>0</v>
      </c>
      <c r="AA59" s="148">
        <v>0</v>
      </c>
      <c r="AB59" s="148">
        <v>0</v>
      </c>
      <c r="AC59" s="147">
        <v>3</v>
      </c>
      <c r="AD59" s="148">
        <v>0</v>
      </c>
      <c r="AE59" s="148">
        <v>0</v>
      </c>
      <c r="AF59" s="148">
        <v>0</v>
      </c>
      <c r="AG59" s="148">
        <v>0</v>
      </c>
      <c r="AH59" s="147">
        <v>2</v>
      </c>
      <c r="AI59" s="148">
        <v>0</v>
      </c>
      <c r="AJ59" s="147">
        <v>0</v>
      </c>
      <c r="AK59" s="148">
        <v>0</v>
      </c>
      <c r="AL59" s="148">
        <v>0</v>
      </c>
      <c r="AM59" s="148">
        <v>0</v>
      </c>
      <c r="AN59" s="147">
        <v>0</v>
      </c>
      <c r="AO59" s="148">
        <v>0</v>
      </c>
      <c r="AP59" s="148">
        <v>0</v>
      </c>
      <c r="AQ59" s="148">
        <v>0</v>
      </c>
      <c r="AR59" s="148">
        <v>0</v>
      </c>
      <c r="AS59" s="148">
        <v>0</v>
      </c>
      <c r="AT59" s="148">
        <v>0</v>
      </c>
      <c r="AU59" s="147">
        <v>0</v>
      </c>
      <c r="AV59" s="148">
        <v>0</v>
      </c>
      <c r="AW59" s="148">
        <v>0</v>
      </c>
      <c r="AX59" s="148">
        <v>0</v>
      </c>
      <c r="AY59" s="148">
        <v>0</v>
      </c>
      <c r="AZ59" s="148">
        <v>0</v>
      </c>
      <c r="BA59" s="148">
        <v>0</v>
      </c>
      <c r="BB59" s="148">
        <v>0</v>
      </c>
      <c r="BC59" s="147">
        <v>0</v>
      </c>
      <c r="BD59" s="148">
        <v>0</v>
      </c>
      <c r="BE59" s="148">
        <v>0</v>
      </c>
      <c r="BF59" s="147">
        <v>1</v>
      </c>
      <c r="BG59" s="147">
        <v>0</v>
      </c>
      <c r="BH59" s="148">
        <v>0</v>
      </c>
      <c r="BI59" s="148">
        <v>0</v>
      </c>
      <c r="BJ59" s="147">
        <v>1</v>
      </c>
      <c r="BK59" s="147">
        <v>3</v>
      </c>
      <c r="BL59" s="147">
        <v>0</v>
      </c>
      <c r="BM59" s="148">
        <v>0</v>
      </c>
      <c r="BN59" s="147">
        <v>3</v>
      </c>
      <c r="BO59" s="148">
        <v>0</v>
      </c>
      <c r="BP59" s="148">
        <v>0</v>
      </c>
      <c r="BQ59" s="148">
        <v>0</v>
      </c>
      <c r="BR59" s="147">
        <v>0</v>
      </c>
      <c r="BS59" s="148">
        <v>0</v>
      </c>
      <c r="BT59" s="147">
        <v>0</v>
      </c>
      <c r="BU59" s="148">
        <v>0</v>
      </c>
      <c r="BV59" s="148">
        <v>0</v>
      </c>
      <c r="BW59" s="148">
        <v>0</v>
      </c>
      <c r="BX59" s="155">
        <v>0</v>
      </c>
    </row>
    <row r="60" spans="1:76" ht="12.75">
      <c r="A60" s="145" t="s">
        <v>398</v>
      </c>
      <c r="B60" s="147">
        <f t="shared" si="4"/>
        <v>553</v>
      </c>
      <c r="C60" s="147">
        <v>7</v>
      </c>
      <c r="D60" s="147">
        <v>9</v>
      </c>
      <c r="E60" s="147">
        <v>1</v>
      </c>
      <c r="F60" s="147">
        <v>11</v>
      </c>
      <c r="G60" s="147">
        <v>8</v>
      </c>
      <c r="H60" s="147">
        <v>17</v>
      </c>
      <c r="I60" s="147">
        <v>13</v>
      </c>
      <c r="J60" s="147">
        <v>1</v>
      </c>
      <c r="K60" s="147">
        <v>14</v>
      </c>
      <c r="L60" s="147">
        <v>10</v>
      </c>
      <c r="M60" s="147">
        <v>4</v>
      </c>
      <c r="N60" s="147">
        <v>2</v>
      </c>
      <c r="O60" s="147">
        <v>5</v>
      </c>
      <c r="P60" s="147">
        <v>4</v>
      </c>
      <c r="Q60" s="147">
        <v>3</v>
      </c>
      <c r="R60" s="147">
        <v>7</v>
      </c>
      <c r="S60" s="147">
        <v>30</v>
      </c>
      <c r="T60" s="147">
        <v>13</v>
      </c>
      <c r="U60" s="147">
        <v>8</v>
      </c>
      <c r="V60" s="147">
        <v>1</v>
      </c>
      <c r="W60" s="147">
        <v>23</v>
      </c>
      <c r="X60" s="147">
        <v>12</v>
      </c>
      <c r="Y60" s="147">
        <v>13</v>
      </c>
      <c r="Z60" s="147">
        <v>3</v>
      </c>
      <c r="AA60" s="147">
        <v>1</v>
      </c>
      <c r="AB60" s="148">
        <v>0</v>
      </c>
      <c r="AC60" s="147">
        <v>6</v>
      </c>
      <c r="AD60" s="147">
        <v>3</v>
      </c>
      <c r="AE60" s="147">
        <v>5</v>
      </c>
      <c r="AF60" s="147">
        <v>1</v>
      </c>
      <c r="AG60" s="147">
        <v>8</v>
      </c>
      <c r="AH60" s="147">
        <v>0</v>
      </c>
      <c r="AI60" s="147">
        <v>4</v>
      </c>
      <c r="AJ60" s="147">
        <v>2</v>
      </c>
      <c r="AK60" s="147">
        <v>2</v>
      </c>
      <c r="AL60" s="147">
        <v>1</v>
      </c>
      <c r="AM60" s="147">
        <v>1</v>
      </c>
      <c r="AN60" s="147">
        <v>1</v>
      </c>
      <c r="AO60" s="147">
        <v>2</v>
      </c>
      <c r="AP60" s="147">
        <v>21</v>
      </c>
      <c r="AQ60" s="147">
        <v>1</v>
      </c>
      <c r="AR60" s="147">
        <v>20</v>
      </c>
      <c r="AS60" s="147">
        <v>10</v>
      </c>
      <c r="AT60" s="147">
        <v>1</v>
      </c>
      <c r="AU60" s="147">
        <v>14</v>
      </c>
      <c r="AV60" s="147">
        <v>3</v>
      </c>
      <c r="AW60" s="147">
        <v>2</v>
      </c>
      <c r="AX60" s="147">
        <v>15</v>
      </c>
      <c r="AY60" s="147">
        <v>14</v>
      </c>
      <c r="AZ60" s="148">
        <v>0</v>
      </c>
      <c r="BA60" s="147">
        <v>3</v>
      </c>
      <c r="BB60" s="147">
        <v>1</v>
      </c>
      <c r="BC60" s="147">
        <v>1</v>
      </c>
      <c r="BD60" s="147">
        <v>1</v>
      </c>
      <c r="BE60" s="147">
        <v>8</v>
      </c>
      <c r="BF60" s="147">
        <v>11</v>
      </c>
      <c r="BG60" s="147">
        <v>6</v>
      </c>
      <c r="BH60" s="148">
        <v>0</v>
      </c>
      <c r="BI60" s="147">
        <v>2</v>
      </c>
      <c r="BJ60" s="147">
        <v>25</v>
      </c>
      <c r="BK60" s="147">
        <v>25</v>
      </c>
      <c r="BL60" s="147">
        <v>2</v>
      </c>
      <c r="BM60" s="147">
        <v>9</v>
      </c>
      <c r="BN60" s="147">
        <v>5</v>
      </c>
      <c r="BO60" s="147">
        <v>3</v>
      </c>
      <c r="BP60" s="147">
        <v>1</v>
      </c>
      <c r="BQ60" s="147">
        <v>5</v>
      </c>
      <c r="BR60" s="147">
        <v>4</v>
      </c>
      <c r="BS60" s="147">
        <v>17</v>
      </c>
      <c r="BT60" s="147">
        <v>10</v>
      </c>
      <c r="BU60" s="147">
        <v>16</v>
      </c>
      <c r="BV60" s="147">
        <v>16</v>
      </c>
      <c r="BW60" s="147">
        <v>14</v>
      </c>
      <c r="BX60" s="155">
        <v>11</v>
      </c>
    </row>
    <row r="61" spans="1:76" ht="12.75">
      <c r="A61" s="145" t="s">
        <v>399</v>
      </c>
      <c r="B61" s="147">
        <f t="shared" si="4"/>
        <v>27</v>
      </c>
      <c r="C61" s="148">
        <v>0</v>
      </c>
      <c r="D61" s="148">
        <v>0</v>
      </c>
      <c r="E61" s="148">
        <v>0</v>
      </c>
      <c r="F61" s="148">
        <v>0</v>
      </c>
      <c r="G61" s="148">
        <v>0</v>
      </c>
      <c r="H61" s="147">
        <v>2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7">
        <v>0</v>
      </c>
      <c r="S61" s="147">
        <v>1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7">
        <v>1</v>
      </c>
      <c r="AA61" s="148">
        <v>0</v>
      </c>
      <c r="AB61" s="148">
        <v>0</v>
      </c>
      <c r="AC61" s="148">
        <v>0</v>
      </c>
      <c r="AD61" s="148">
        <v>0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0</v>
      </c>
      <c r="AP61" s="148">
        <v>0</v>
      </c>
      <c r="AQ61" s="148">
        <v>0</v>
      </c>
      <c r="AR61" s="147">
        <v>0</v>
      </c>
      <c r="AS61" s="148">
        <v>0</v>
      </c>
      <c r="AT61" s="148">
        <v>0</v>
      </c>
      <c r="AU61" s="147">
        <v>0</v>
      </c>
      <c r="AV61" s="148">
        <v>0</v>
      </c>
      <c r="AW61" s="148">
        <v>0</v>
      </c>
      <c r="AX61" s="147">
        <v>4</v>
      </c>
      <c r="AY61" s="148">
        <v>0</v>
      </c>
      <c r="AZ61" s="148">
        <v>0</v>
      </c>
      <c r="BA61" s="147">
        <v>1</v>
      </c>
      <c r="BB61" s="148">
        <v>0</v>
      </c>
      <c r="BC61" s="148">
        <v>0</v>
      </c>
      <c r="BD61" s="148">
        <v>0</v>
      </c>
      <c r="BE61" s="147">
        <v>13</v>
      </c>
      <c r="BF61" s="147">
        <v>1</v>
      </c>
      <c r="BG61" s="148">
        <v>0</v>
      </c>
      <c r="BH61" s="148">
        <v>0</v>
      </c>
      <c r="BI61" s="147">
        <v>4</v>
      </c>
      <c r="BJ61" s="148">
        <v>0</v>
      </c>
      <c r="BK61" s="148">
        <v>0</v>
      </c>
      <c r="BL61" s="148">
        <v>0</v>
      </c>
      <c r="BM61" s="148">
        <v>0</v>
      </c>
      <c r="BN61" s="148">
        <v>0</v>
      </c>
      <c r="BO61" s="148">
        <v>0</v>
      </c>
      <c r="BP61" s="148">
        <v>0</v>
      </c>
      <c r="BQ61" s="148">
        <v>0</v>
      </c>
      <c r="BR61" s="148">
        <v>0</v>
      </c>
      <c r="BS61" s="148">
        <v>0</v>
      </c>
      <c r="BT61" s="147">
        <v>0</v>
      </c>
      <c r="BU61" s="148">
        <v>0</v>
      </c>
      <c r="BV61" s="148">
        <v>0</v>
      </c>
      <c r="BW61" s="148">
        <v>0</v>
      </c>
      <c r="BX61" s="155">
        <v>0</v>
      </c>
    </row>
    <row r="62" spans="1:76" ht="12.75">
      <c r="A62" s="145" t="s">
        <v>400</v>
      </c>
      <c r="B62" s="147">
        <f t="shared" si="4"/>
        <v>41</v>
      </c>
      <c r="C62" s="147">
        <v>0</v>
      </c>
      <c r="D62" s="147">
        <v>0</v>
      </c>
      <c r="E62" s="147">
        <v>1</v>
      </c>
      <c r="F62" s="147">
        <v>0</v>
      </c>
      <c r="G62" s="147">
        <v>0</v>
      </c>
      <c r="H62" s="147">
        <v>0</v>
      </c>
      <c r="I62" s="147">
        <v>1</v>
      </c>
      <c r="J62" s="147">
        <v>1</v>
      </c>
      <c r="K62" s="147">
        <v>2</v>
      </c>
      <c r="L62" s="147">
        <v>0</v>
      </c>
      <c r="M62" s="147">
        <v>2</v>
      </c>
      <c r="N62" s="147">
        <v>2</v>
      </c>
      <c r="O62" s="147">
        <v>0</v>
      </c>
      <c r="P62" s="147">
        <v>0</v>
      </c>
      <c r="Q62" s="147">
        <v>1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0</v>
      </c>
      <c r="X62" s="147">
        <v>2</v>
      </c>
      <c r="Y62" s="148">
        <v>0</v>
      </c>
      <c r="Z62" s="147">
        <v>0</v>
      </c>
      <c r="AA62" s="147">
        <v>0</v>
      </c>
      <c r="AB62" s="147">
        <v>1</v>
      </c>
      <c r="AC62" s="147">
        <v>0</v>
      </c>
      <c r="AD62" s="147">
        <v>0</v>
      </c>
      <c r="AE62" s="147">
        <v>0</v>
      </c>
      <c r="AF62" s="147">
        <v>0</v>
      </c>
      <c r="AG62" s="148">
        <v>0</v>
      </c>
      <c r="AH62" s="147">
        <v>0</v>
      </c>
      <c r="AI62" s="147">
        <v>1</v>
      </c>
      <c r="AJ62" s="147">
        <v>0</v>
      </c>
      <c r="AK62" s="148">
        <v>0</v>
      </c>
      <c r="AL62" s="147">
        <v>0</v>
      </c>
      <c r="AM62" s="148">
        <v>0</v>
      </c>
      <c r="AN62" s="147">
        <v>0</v>
      </c>
      <c r="AO62" s="147">
        <v>0</v>
      </c>
      <c r="AP62" s="147">
        <v>1</v>
      </c>
      <c r="AQ62" s="147">
        <v>0</v>
      </c>
      <c r="AR62" s="147">
        <v>0</v>
      </c>
      <c r="AS62" s="147">
        <v>1</v>
      </c>
      <c r="AT62" s="147">
        <v>1</v>
      </c>
      <c r="AU62" s="147">
        <v>2</v>
      </c>
      <c r="AV62" s="147">
        <v>1</v>
      </c>
      <c r="AW62" s="147">
        <v>0</v>
      </c>
      <c r="AX62" s="147">
        <v>1</v>
      </c>
      <c r="AY62" s="147">
        <v>0</v>
      </c>
      <c r="AZ62" s="148">
        <v>0</v>
      </c>
      <c r="BA62" s="147">
        <v>1</v>
      </c>
      <c r="BB62" s="148">
        <v>0</v>
      </c>
      <c r="BC62" s="147">
        <v>1</v>
      </c>
      <c r="BD62" s="147">
        <v>0</v>
      </c>
      <c r="BE62" s="148">
        <v>0</v>
      </c>
      <c r="BF62" s="147">
        <v>0</v>
      </c>
      <c r="BG62" s="147">
        <v>1</v>
      </c>
      <c r="BH62" s="148">
        <v>0</v>
      </c>
      <c r="BI62" s="148">
        <v>0</v>
      </c>
      <c r="BJ62" s="147">
        <v>0</v>
      </c>
      <c r="BK62" s="147">
        <v>11</v>
      </c>
      <c r="BL62" s="147">
        <v>2</v>
      </c>
      <c r="BM62" s="148">
        <v>0</v>
      </c>
      <c r="BN62" s="148">
        <v>0</v>
      </c>
      <c r="BO62" s="147">
        <v>1</v>
      </c>
      <c r="BP62" s="147">
        <v>1</v>
      </c>
      <c r="BQ62" s="147">
        <v>1</v>
      </c>
      <c r="BR62" s="147">
        <v>0</v>
      </c>
      <c r="BS62" s="147">
        <v>0</v>
      </c>
      <c r="BT62" s="147">
        <v>0</v>
      </c>
      <c r="BU62" s="147">
        <v>0</v>
      </c>
      <c r="BV62" s="147">
        <v>1</v>
      </c>
      <c r="BW62" s="147">
        <v>0</v>
      </c>
      <c r="BX62" s="155">
        <v>0</v>
      </c>
    </row>
    <row r="63" spans="1:76" ht="12.75">
      <c r="A63" s="145" t="s">
        <v>401</v>
      </c>
      <c r="B63" s="147">
        <f t="shared" si="4"/>
        <v>9</v>
      </c>
      <c r="C63" s="147">
        <v>0</v>
      </c>
      <c r="D63" s="148">
        <v>0</v>
      </c>
      <c r="E63" s="148">
        <v>0</v>
      </c>
      <c r="F63" s="148">
        <v>0</v>
      </c>
      <c r="G63" s="147">
        <v>1</v>
      </c>
      <c r="H63" s="147">
        <v>0</v>
      </c>
      <c r="I63" s="148">
        <v>0</v>
      </c>
      <c r="J63" s="148">
        <v>0</v>
      </c>
      <c r="K63" s="147">
        <v>1</v>
      </c>
      <c r="L63" s="147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7">
        <v>0</v>
      </c>
      <c r="S63" s="148">
        <v>0</v>
      </c>
      <c r="T63" s="147">
        <v>0</v>
      </c>
      <c r="U63" s="148">
        <v>0</v>
      </c>
      <c r="V63" s="148">
        <v>0</v>
      </c>
      <c r="W63" s="148">
        <v>0</v>
      </c>
      <c r="X63" s="147">
        <v>0</v>
      </c>
      <c r="Y63" s="147">
        <v>2</v>
      </c>
      <c r="Z63" s="148">
        <v>0</v>
      </c>
      <c r="AA63" s="148">
        <v>0</v>
      </c>
      <c r="AB63" s="148">
        <v>0</v>
      </c>
      <c r="AC63" s="148">
        <v>0</v>
      </c>
      <c r="AD63" s="147">
        <v>0</v>
      </c>
      <c r="AE63" s="147">
        <v>0</v>
      </c>
      <c r="AF63" s="148">
        <v>0</v>
      </c>
      <c r="AG63" s="148">
        <v>0</v>
      </c>
      <c r="AH63" s="148">
        <v>0</v>
      </c>
      <c r="AI63" s="147">
        <v>0</v>
      </c>
      <c r="AJ63" s="147">
        <v>0</v>
      </c>
      <c r="AK63" s="148">
        <v>0</v>
      </c>
      <c r="AL63" s="148">
        <v>0</v>
      </c>
      <c r="AM63" s="148">
        <v>0</v>
      </c>
      <c r="AN63" s="148">
        <v>0</v>
      </c>
      <c r="AO63" s="148">
        <v>0</v>
      </c>
      <c r="AP63" s="147">
        <v>0</v>
      </c>
      <c r="AQ63" s="148">
        <v>0</v>
      </c>
      <c r="AR63" s="148">
        <v>0</v>
      </c>
      <c r="AS63" s="147">
        <v>0</v>
      </c>
      <c r="AT63" s="148">
        <v>0</v>
      </c>
      <c r="AU63" s="147">
        <v>1</v>
      </c>
      <c r="AV63" s="148">
        <v>0</v>
      </c>
      <c r="AW63" s="147">
        <v>1</v>
      </c>
      <c r="AX63" s="148">
        <v>0</v>
      </c>
      <c r="AY63" s="147">
        <v>0</v>
      </c>
      <c r="AZ63" s="148">
        <v>0</v>
      </c>
      <c r="BA63" s="148">
        <v>0</v>
      </c>
      <c r="BB63" s="148">
        <v>0</v>
      </c>
      <c r="BC63" s="148">
        <v>0</v>
      </c>
      <c r="BD63" s="148">
        <v>0</v>
      </c>
      <c r="BE63" s="148">
        <v>0</v>
      </c>
      <c r="BF63" s="147">
        <v>0</v>
      </c>
      <c r="BG63" s="147">
        <v>1</v>
      </c>
      <c r="BH63" s="148">
        <v>0</v>
      </c>
      <c r="BI63" s="148">
        <v>0</v>
      </c>
      <c r="BJ63" s="148">
        <v>0</v>
      </c>
      <c r="BK63" s="148">
        <v>0</v>
      </c>
      <c r="BL63" s="148">
        <v>0</v>
      </c>
      <c r="BM63" s="148">
        <v>0</v>
      </c>
      <c r="BN63" s="148">
        <v>0</v>
      </c>
      <c r="BO63" s="148">
        <v>0</v>
      </c>
      <c r="BP63" s="147">
        <v>0</v>
      </c>
      <c r="BQ63" s="148">
        <v>0</v>
      </c>
      <c r="BR63" s="148">
        <v>0</v>
      </c>
      <c r="BS63" s="147">
        <v>1</v>
      </c>
      <c r="BT63" s="147">
        <v>1</v>
      </c>
      <c r="BU63" s="148">
        <v>0</v>
      </c>
      <c r="BV63" s="147">
        <v>0</v>
      </c>
      <c r="BW63" s="147">
        <v>0</v>
      </c>
      <c r="BX63" s="155">
        <v>0</v>
      </c>
    </row>
    <row r="64" spans="1:76" ht="12.75">
      <c r="A64" s="145" t="s">
        <v>402</v>
      </c>
      <c r="B64" s="147">
        <f t="shared" si="4"/>
        <v>9</v>
      </c>
      <c r="C64" s="147">
        <v>0</v>
      </c>
      <c r="D64" s="148">
        <v>0</v>
      </c>
      <c r="E64" s="148">
        <v>0</v>
      </c>
      <c r="F64" s="148">
        <v>0</v>
      </c>
      <c r="G64" s="148">
        <v>0</v>
      </c>
      <c r="H64" s="147">
        <v>1</v>
      </c>
      <c r="I64" s="148">
        <v>0</v>
      </c>
      <c r="J64" s="148">
        <v>0</v>
      </c>
      <c r="K64" s="148">
        <v>0</v>
      </c>
      <c r="L64" s="147">
        <v>0</v>
      </c>
      <c r="M64" s="148">
        <v>0</v>
      </c>
      <c r="N64" s="147">
        <v>1</v>
      </c>
      <c r="O64" s="148">
        <v>0</v>
      </c>
      <c r="P64" s="148">
        <v>0</v>
      </c>
      <c r="Q64" s="148">
        <v>0</v>
      </c>
      <c r="R64" s="147">
        <v>2</v>
      </c>
      <c r="S64" s="148">
        <v>0</v>
      </c>
      <c r="T64" s="147">
        <v>0</v>
      </c>
      <c r="U64" s="148">
        <v>0</v>
      </c>
      <c r="V64" s="148">
        <v>0</v>
      </c>
      <c r="W64" s="147">
        <v>1</v>
      </c>
      <c r="X64" s="147">
        <v>0</v>
      </c>
      <c r="Y64" s="148">
        <v>0</v>
      </c>
      <c r="Z64" s="148">
        <v>0</v>
      </c>
      <c r="AA64" s="148">
        <v>0</v>
      </c>
      <c r="AB64" s="148">
        <v>0</v>
      </c>
      <c r="AC64" s="148">
        <v>0</v>
      </c>
      <c r="AD64" s="147">
        <v>0</v>
      </c>
      <c r="AE64" s="147">
        <v>0</v>
      </c>
      <c r="AF64" s="148">
        <v>0</v>
      </c>
      <c r="AG64" s="148">
        <v>0</v>
      </c>
      <c r="AH64" s="148">
        <v>0</v>
      </c>
      <c r="AI64" s="147">
        <v>0</v>
      </c>
      <c r="AJ64" s="147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7">
        <v>1</v>
      </c>
      <c r="AQ64" s="148">
        <v>0</v>
      </c>
      <c r="AR64" s="148">
        <v>0</v>
      </c>
      <c r="AS64" s="147">
        <v>0</v>
      </c>
      <c r="AT64" s="148">
        <v>0</v>
      </c>
      <c r="AU64" s="147">
        <v>0</v>
      </c>
      <c r="AV64" s="147">
        <v>1</v>
      </c>
      <c r="AW64" s="147">
        <v>0</v>
      </c>
      <c r="AX64" s="148">
        <v>0</v>
      </c>
      <c r="AY64" s="147">
        <v>0</v>
      </c>
      <c r="AZ64" s="148">
        <v>0</v>
      </c>
      <c r="BA64" s="148">
        <v>0</v>
      </c>
      <c r="BB64" s="148">
        <v>0</v>
      </c>
      <c r="BC64" s="148">
        <v>0</v>
      </c>
      <c r="BD64" s="148">
        <v>0</v>
      </c>
      <c r="BE64" s="147">
        <v>1</v>
      </c>
      <c r="BF64" s="147">
        <v>0</v>
      </c>
      <c r="BG64" s="147">
        <v>0</v>
      </c>
      <c r="BH64" s="148">
        <v>0</v>
      </c>
      <c r="BI64" s="148">
        <v>0</v>
      </c>
      <c r="BJ64" s="147">
        <v>1</v>
      </c>
      <c r="BK64" s="148">
        <v>0</v>
      </c>
      <c r="BL64" s="148">
        <v>0</v>
      </c>
      <c r="BM64" s="148">
        <v>0</v>
      </c>
      <c r="BN64" s="148">
        <v>0</v>
      </c>
      <c r="BO64" s="148">
        <v>0</v>
      </c>
      <c r="BP64" s="147">
        <v>0</v>
      </c>
      <c r="BQ64" s="148">
        <v>0</v>
      </c>
      <c r="BR64" s="148">
        <v>0</v>
      </c>
      <c r="BS64" s="148">
        <v>0</v>
      </c>
      <c r="BT64" s="147">
        <v>0</v>
      </c>
      <c r="BU64" s="148">
        <v>0</v>
      </c>
      <c r="BV64" s="147">
        <v>0</v>
      </c>
      <c r="BW64" s="148">
        <v>0</v>
      </c>
      <c r="BX64" s="155">
        <v>0</v>
      </c>
    </row>
    <row r="65" spans="1:76" ht="12.75">
      <c r="A65" s="145" t="s">
        <v>403</v>
      </c>
      <c r="B65" s="147">
        <f t="shared" si="4"/>
        <v>566</v>
      </c>
      <c r="C65" s="147">
        <v>1</v>
      </c>
      <c r="D65" s="147">
        <v>13</v>
      </c>
      <c r="E65" s="147">
        <v>3</v>
      </c>
      <c r="F65" s="147">
        <v>114</v>
      </c>
      <c r="G65" s="147">
        <v>5</v>
      </c>
      <c r="H65" s="147">
        <v>11</v>
      </c>
      <c r="I65" s="147">
        <v>0</v>
      </c>
      <c r="J65" s="147">
        <v>8</v>
      </c>
      <c r="K65" s="147">
        <v>0</v>
      </c>
      <c r="L65" s="147">
        <v>2</v>
      </c>
      <c r="M65" s="147">
        <v>57</v>
      </c>
      <c r="N65" s="147">
        <v>68</v>
      </c>
      <c r="O65" s="147">
        <v>3</v>
      </c>
      <c r="P65" s="147">
        <v>0</v>
      </c>
      <c r="Q65" s="147">
        <v>0</v>
      </c>
      <c r="R65" s="147">
        <v>55</v>
      </c>
      <c r="S65" s="147">
        <v>41</v>
      </c>
      <c r="T65" s="147">
        <v>1</v>
      </c>
      <c r="U65" s="147">
        <v>2</v>
      </c>
      <c r="V65" s="147">
        <v>0</v>
      </c>
      <c r="W65" s="147">
        <v>3</v>
      </c>
      <c r="X65" s="147">
        <v>0</v>
      </c>
      <c r="Y65" s="148">
        <v>0</v>
      </c>
      <c r="Z65" s="147">
        <v>3</v>
      </c>
      <c r="AA65" s="147">
        <v>0</v>
      </c>
      <c r="AB65" s="147">
        <v>0</v>
      </c>
      <c r="AC65" s="147">
        <v>4</v>
      </c>
      <c r="AD65" s="147">
        <v>2</v>
      </c>
      <c r="AE65" s="147">
        <v>0</v>
      </c>
      <c r="AF65" s="147">
        <v>0</v>
      </c>
      <c r="AG65" s="147">
        <v>1</v>
      </c>
      <c r="AH65" s="147">
        <v>1</v>
      </c>
      <c r="AI65" s="147">
        <v>34</v>
      </c>
      <c r="AJ65" s="147">
        <v>38</v>
      </c>
      <c r="AK65" s="147">
        <v>16</v>
      </c>
      <c r="AL65" s="147">
        <v>5</v>
      </c>
      <c r="AM65" s="147">
        <v>11</v>
      </c>
      <c r="AN65" s="147">
        <v>0</v>
      </c>
      <c r="AO65" s="147">
        <v>2</v>
      </c>
      <c r="AP65" s="147">
        <v>2</v>
      </c>
      <c r="AQ65" s="147">
        <v>5</v>
      </c>
      <c r="AR65" s="147">
        <v>0</v>
      </c>
      <c r="AS65" s="147">
        <v>0</v>
      </c>
      <c r="AT65" s="147">
        <v>0</v>
      </c>
      <c r="AU65" s="147">
        <v>5</v>
      </c>
      <c r="AV65" s="147">
        <v>3</v>
      </c>
      <c r="AW65" s="147">
        <v>1</v>
      </c>
      <c r="AX65" s="147">
        <v>0</v>
      </c>
      <c r="AY65" s="147">
        <v>1</v>
      </c>
      <c r="AZ65" s="148">
        <v>0</v>
      </c>
      <c r="BA65" s="147">
        <v>1</v>
      </c>
      <c r="BB65" s="147">
        <v>2</v>
      </c>
      <c r="BC65" s="147">
        <v>1</v>
      </c>
      <c r="BD65" s="147">
        <v>0</v>
      </c>
      <c r="BE65" s="147">
        <v>2</v>
      </c>
      <c r="BF65" s="147">
        <v>8</v>
      </c>
      <c r="BG65" s="147">
        <v>5</v>
      </c>
      <c r="BH65" s="148">
        <v>0</v>
      </c>
      <c r="BI65" s="148">
        <v>0</v>
      </c>
      <c r="BJ65" s="147">
        <v>0</v>
      </c>
      <c r="BK65" s="147">
        <v>8</v>
      </c>
      <c r="BL65" s="147">
        <v>0</v>
      </c>
      <c r="BM65" s="147">
        <v>1</v>
      </c>
      <c r="BN65" s="148">
        <v>0</v>
      </c>
      <c r="BO65" s="147">
        <v>2</v>
      </c>
      <c r="BP65" s="147">
        <v>1</v>
      </c>
      <c r="BQ65" s="147">
        <v>0</v>
      </c>
      <c r="BR65" s="147">
        <v>0</v>
      </c>
      <c r="BS65" s="147">
        <v>12</v>
      </c>
      <c r="BT65" s="147">
        <v>0</v>
      </c>
      <c r="BU65" s="147">
        <v>0</v>
      </c>
      <c r="BV65" s="147">
        <v>2</v>
      </c>
      <c r="BW65" s="147">
        <v>0</v>
      </c>
      <c r="BX65" s="155">
        <v>0</v>
      </c>
    </row>
    <row r="66" spans="1:76" ht="12.75">
      <c r="A66" s="145" t="s">
        <v>404</v>
      </c>
      <c r="B66" s="147">
        <f t="shared" si="4"/>
        <v>2</v>
      </c>
      <c r="C66" s="147">
        <v>1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7">
        <v>0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8">
        <v>0</v>
      </c>
      <c r="AB66" s="148">
        <v>0</v>
      </c>
      <c r="AC66" s="148">
        <v>0</v>
      </c>
      <c r="AD66" s="148">
        <v>0</v>
      </c>
      <c r="AE66" s="148">
        <v>0</v>
      </c>
      <c r="AF66" s="148">
        <v>0</v>
      </c>
      <c r="AG66" s="148">
        <v>0</v>
      </c>
      <c r="AH66" s="148">
        <v>0</v>
      </c>
      <c r="AI66" s="147">
        <v>0</v>
      </c>
      <c r="AJ66" s="147">
        <v>0</v>
      </c>
      <c r="AK66" s="148">
        <v>0</v>
      </c>
      <c r="AL66" s="148">
        <v>0</v>
      </c>
      <c r="AM66" s="148">
        <v>0</v>
      </c>
      <c r="AN66" s="148">
        <v>0</v>
      </c>
      <c r="AO66" s="148">
        <v>0</v>
      </c>
      <c r="AP66" s="148">
        <v>0</v>
      </c>
      <c r="AQ66" s="148">
        <v>0</v>
      </c>
      <c r="AR66" s="148">
        <v>0</v>
      </c>
      <c r="AS66" s="148">
        <v>0</v>
      </c>
      <c r="AT66" s="148">
        <v>0</v>
      </c>
      <c r="AU66" s="147">
        <v>0</v>
      </c>
      <c r="AV66" s="148">
        <v>0</v>
      </c>
      <c r="AW66" s="148">
        <v>0</v>
      </c>
      <c r="AX66" s="148">
        <v>0</v>
      </c>
      <c r="AY66" s="148">
        <v>0</v>
      </c>
      <c r="AZ66" s="148">
        <v>0</v>
      </c>
      <c r="BA66" s="148">
        <v>0</v>
      </c>
      <c r="BB66" s="148">
        <v>0</v>
      </c>
      <c r="BC66" s="148">
        <v>0</v>
      </c>
      <c r="BD66" s="148">
        <v>0</v>
      </c>
      <c r="BE66" s="148">
        <v>0</v>
      </c>
      <c r="BF66" s="147">
        <v>0</v>
      </c>
      <c r="BG66" s="147">
        <v>0</v>
      </c>
      <c r="BH66" s="148">
        <v>0</v>
      </c>
      <c r="BI66" s="148">
        <v>0</v>
      </c>
      <c r="BJ66" s="148">
        <v>0</v>
      </c>
      <c r="BK66" s="147">
        <v>0</v>
      </c>
      <c r="BL66" s="148">
        <v>0</v>
      </c>
      <c r="BM66" s="148">
        <v>0</v>
      </c>
      <c r="BN66" s="148">
        <v>0</v>
      </c>
      <c r="BO66" s="148">
        <v>0</v>
      </c>
      <c r="BP66" s="148">
        <v>0</v>
      </c>
      <c r="BQ66" s="147">
        <v>1</v>
      </c>
      <c r="BR66" s="148">
        <v>0</v>
      </c>
      <c r="BS66" s="148">
        <v>0</v>
      </c>
      <c r="BT66" s="147">
        <v>0</v>
      </c>
      <c r="BU66" s="148">
        <v>0</v>
      </c>
      <c r="BV66" s="148">
        <v>0</v>
      </c>
      <c r="BW66" s="148">
        <v>0</v>
      </c>
      <c r="BX66" s="155">
        <v>0</v>
      </c>
    </row>
    <row r="67" spans="1:76" ht="12.75">
      <c r="A67" s="145" t="s">
        <v>441</v>
      </c>
      <c r="B67" s="147">
        <f t="shared" si="4"/>
        <v>44</v>
      </c>
      <c r="C67" s="148">
        <v>0</v>
      </c>
      <c r="D67" s="147">
        <v>1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7">
        <v>1</v>
      </c>
      <c r="P67" s="148">
        <v>0</v>
      </c>
      <c r="Q67" s="147">
        <v>2</v>
      </c>
      <c r="R67" s="147">
        <v>0</v>
      </c>
      <c r="S67" s="148">
        <v>0</v>
      </c>
      <c r="T67" s="147">
        <v>2</v>
      </c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7">
        <v>9</v>
      </c>
      <c r="AO67" s="148">
        <v>0</v>
      </c>
      <c r="AP67" s="148">
        <v>0</v>
      </c>
      <c r="AQ67" s="148">
        <v>0</v>
      </c>
      <c r="AR67" s="148">
        <v>0</v>
      </c>
      <c r="AS67" s="148">
        <v>0</v>
      </c>
      <c r="AT67" s="148">
        <v>0</v>
      </c>
      <c r="AU67" s="147">
        <v>0</v>
      </c>
      <c r="AV67" s="148">
        <v>0</v>
      </c>
      <c r="AW67" s="148">
        <v>0</v>
      </c>
      <c r="AX67" s="148">
        <v>0</v>
      </c>
      <c r="AY67" s="148">
        <v>0</v>
      </c>
      <c r="AZ67" s="148">
        <v>0</v>
      </c>
      <c r="BA67" s="148">
        <v>0</v>
      </c>
      <c r="BB67" s="148">
        <v>0</v>
      </c>
      <c r="BC67" s="148">
        <v>0</v>
      </c>
      <c r="BD67" s="148">
        <v>0</v>
      </c>
      <c r="BE67" s="148">
        <v>0</v>
      </c>
      <c r="BF67" s="148">
        <v>0</v>
      </c>
      <c r="BG67" s="148">
        <v>0</v>
      </c>
      <c r="BH67" s="148">
        <v>0</v>
      </c>
      <c r="BI67" s="148">
        <v>0</v>
      </c>
      <c r="BJ67" s="148">
        <v>0</v>
      </c>
      <c r="BK67" s="148">
        <v>0</v>
      </c>
      <c r="BL67" s="148">
        <v>0</v>
      </c>
      <c r="BM67" s="148">
        <v>0</v>
      </c>
      <c r="BN67" s="148">
        <v>0</v>
      </c>
      <c r="BO67" s="148">
        <v>0</v>
      </c>
      <c r="BP67" s="148">
        <v>0</v>
      </c>
      <c r="BQ67" s="147">
        <v>19</v>
      </c>
      <c r="BR67" s="147">
        <v>1</v>
      </c>
      <c r="BS67" s="148">
        <v>0</v>
      </c>
      <c r="BT67" s="147">
        <v>0</v>
      </c>
      <c r="BU67" s="147">
        <v>1</v>
      </c>
      <c r="BV67" s="147">
        <v>8</v>
      </c>
      <c r="BW67" s="148">
        <v>0</v>
      </c>
      <c r="BX67" s="155">
        <v>0</v>
      </c>
    </row>
    <row r="68" spans="1:76" ht="12.75">
      <c r="A68" s="145" t="s">
        <v>405</v>
      </c>
      <c r="B68" s="147">
        <f t="shared" si="4"/>
        <v>2204</v>
      </c>
      <c r="C68" s="147">
        <v>404</v>
      </c>
      <c r="D68" s="147">
        <v>25</v>
      </c>
      <c r="E68" s="147">
        <v>30</v>
      </c>
      <c r="F68" s="147">
        <v>45</v>
      </c>
      <c r="G68" s="147">
        <v>44</v>
      </c>
      <c r="H68" s="147">
        <v>170</v>
      </c>
      <c r="I68" s="147">
        <v>11</v>
      </c>
      <c r="J68" s="147">
        <v>15</v>
      </c>
      <c r="K68" s="147">
        <v>16</v>
      </c>
      <c r="L68" s="147">
        <v>11</v>
      </c>
      <c r="M68" s="147">
        <v>10</v>
      </c>
      <c r="N68" s="147">
        <v>24</v>
      </c>
      <c r="O68" s="147">
        <v>12</v>
      </c>
      <c r="P68" s="147">
        <v>8</v>
      </c>
      <c r="Q68" s="147">
        <v>6</v>
      </c>
      <c r="R68" s="147">
        <v>32</v>
      </c>
      <c r="S68" s="147">
        <v>45</v>
      </c>
      <c r="T68" s="147">
        <v>4</v>
      </c>
      <c r="U68" s="147">
        <v>10</v>
      </c>
      <c r="V68" s="147">
        <v>2</v>
      </c>
      <c r="W68" s="147">
        <v>33</v>
      </c>
      <c r="X68" s="147">
        <v>38</v>
      </c>
      <c r="Y68" s="147">
        <v>20</v>
      </c>
      <c r="Z68" s="147">
        <v>20</v>
      </c>
      <c r="AA68" s="147">
        <v>8</v>
      </c>
      <c r="AB68" s="147">
        <v>21</v>
      </c>
      <c r="AC68" s="147">
        <v>14</v>
      </c>
      <c r="AD68" s="147">
        <v>8</v>
      </c>
      <c r="AE68" s="147">
        <v>5</v>
      </c>
      <c r="AF68" s="147">
        <v>11</v>
      </c>
      <c r="AG68" s="147">
        <v>15</v>
      </c>
      <c r="AH68" s="147">
        <v>1</v>
      </c>
      <c r="AI68" s="147">
        <v>46</v>
      </c>
      <c r="AJ68" s="147">
        <v>40</v>
      </c>
      <c r="AK68" s="147">
        <v>27</v>
      </c>
      <c r="AL68" s="147">
        <v>6</v>
      </c>
      <c r="AM68" s="147">
        <v>8</v>
      </c>
      <c r="AN68" s="147">
        <v>12</v>
      </c>
      <c r="AO68" s="147">
        <v>6</v>
      </c>
      <c r="AP68" s="147">
        <v>107</v>
      </c>
      <c r="AQ68" s="147">
        <v>20</v>
      </c>
      <c r="AR68" s="147">
        <v>22</v>
      </c>
      <c r="AS68" s="147">
        <v>14</v>
      </c>
      <c r="AT68" s="147">
        <v>11</v>
      </c>
      <c r="AU68" s="147">
        <v>25</v>
      </c>
      <c r="AV68" s="147">
        <v>34</v>
      </c>
      <c r="AW68" s="147">
        <v>19</v>
      </c>
      <c r="AX68" s="147">
        <v>23</v>
      </c>
      <c r="AY68" s="147">
        <v>18</v>
      </c>
      <c r="AZ68" s="147">
        <v>1</v>
      </c>
      <c r="BA68" s="147">
        <v>28</v>
      </c>
      <c r="BB68" s="147">
        <v>23</v>
      </c>
      <c r="BC68" s="147">
        <v>12</v>
      </c>
      <c r="BD68" s="147">
        <v>4</v>
      </c>
      <c r="BE68" s="147">
        <v>24</v>
      </c>
      <c r="BF68" s="147">
        <v>81</v>
      </c>
      <c r="BG68" s="147">
        <v>78</v>
      </c>
      <c r="BH68" s="147">
        <v>11</v>
      </c>
      <c r="BI68" s="147">
        <v>18</v>
      </c>
      <c r="BJ68" s="147">
        <v>55</v>
      </c>
      <c r="BK68" s="147">
        <v>47</v>
      </c>
      <c r="BL68" s="147">
        <v>35</v>
      </c>
      <c r="BM68" s="147">
        <v>13</v>
      </c>
      <c r="BN68" s="147">
        <v>15</v>
      </c>
      <c r="BO68" s="147">
        <v>14</v>
      </c>
      <c r="BP68" s="147">
        <v>12</v>
      </c>
      <c r="BQ68" s="147">
        <v>8</v>
      </c>
      <c r="BR68" s="147">
        <v>11</v>
      </c>
      <c r="BS68" s="147">
        <v>79</v>
      </c>
      <c r="BT68" s="147">
        <v>15</v>
      </c>
      <c r="BU68" s="147">
        <v>19</v>
      </c>
      <c r="BV68" s="147">
        <v>20</v>
      </c>
      <c r="BW68" s="147">
        <v>4</v>
      </c>
      <c r="BX68" s="155">
        <v>21</v>
      </c>
    </row>
    <row r="69" spans="1:76" ht="12.75">
      <c r="A69" s="145" t="s">
        <v>406</v>
      </c>
      <c r="B69" s="147">
        <f t="shared" si="4"/>
        <v>328</v>
      </c>
      <c r="C69" s="147">
        <v>6</v>
      </c>
      <c r="D69" s="147">
        <v>8</v>
      </c>
      <c r="E69" s="147">
        <v>1</v>
      </c>
      <c r="F69" s="147">
        <v>0</v>
      </c>
      <c r="G69" s="147">
        <v>32</v>
      </c>
      <c r="H69" s="147">
        <v>14</v>
      </c>
      <c r="I69" s="147">
        <v>4</v>
      </c>
      <c r="J69" s="147">
        <v>4</v>
      </c>
      <c r="K69" s="147">
        <v>9</v>
      </c>
      <c r="L69" s="147">
        <v>2</v>
      </c>
      <c r="M69" s="147">
        <v>2</v>
      </c>
      <c r="N69" s="148">
        <v>0</v>
      </c>
      <c r="O69" s="147">
        <v>2</v>
      </c>
      <c r="P69" s="147">
        <v>1</v>
      </c>
      <c r="Q69" s="147">
        <v>0</v>
      </c>
      <c r="R69" s="147">
        <v>1</v>
      </c>
      <c r="S69" s="147">
        <v>20</v>
      </c>
      <c r="T69" s="147">
        <v>2</v>
      </c>
      <c r="U69" s="147">
        <v>5</v>
      </c>
      <c r="V69" s="147">
        <v>0</v>
      </c>
      <c r="W69" s="147">
        <v>2</v>
      </c>
      <c r="X69" s="147">
        <v>7</v>
      </c>
      <c r="Y69" s="147">
        <v>8</v>
      </c>
      <c r="Z69" s="147">
        <v>4</v>
      </c>
      <c r="AA69" s="147">
        <v>1</v>
      </c>
      <c r="AB69" s="147">
        <v>2</v>
      </c>
      <c r="AC69" s="147">
        <v>1</v>
      </c>
      <c r="AD69" s="147">
        <v>0</v>
      </c>
      <c r="AE69" s="147">
        <v>0</v>
      </c>
      <c r="AF69" s="147">
        <v>0</v>
      </c>
      <c r="AG69" s="147">
        <v>2</v>
      </c>
      <c r="AH69" s="147">
        <v>1</v>
      </c>
      <c r="AI69" s="147">
        <v>16</v>
      </c>
      <c r="AJ69" s="147">
        <v>2</v>
      </c>
      <c r="AK69" s="147">
        <v>1</v>
      </c>
      <c r="AL69" s="147">
        <v>2</v>
      </c>
      <c r="AM69" s="147">
        <v>1</v>
      </c>
      <c r="AN69" s="147">
        <v>0</v>
      </c>
      <c r="AO69" s="147">
        <v>3</v>
      </c>
      <c r="AP69" s="147">
        <v>6</v>
      </c>
      <c r="AQ69" s="147">
        <v>2</v>
      </c>
      <c r="AR69" s="147">
        <v>10</v>
      </c>
      <c r="AS69" s="147">
        <v>1</v>
      </c>
      <c r="AT69" s="147">
        <v>0</v>
      </c>
      <c r="AU69" s="147">
        <v>6</v>
      </c>
      <c r="AV69" s="147">
        <v>7</v>
      </c>
      <c r="AW69" s="147">
        <v>0</v>
      </c>
      <c r="AX69" s="147">
        <v>1</v>
      </c>
      <c r="AY69" s="147">
        <v>0</v>
      </c>
      <c r="AZ69" s="147">
        <v>1</v>
      </c>
      <c r="BA69" s="147">
        <v>0</v>
      </c>
      <c r="BB69" s="147">
        <v>3</v>
      </c>
      <c r="BC69" s="147">
        <v>0</v>
      </c>
      <c r="BD69" s="147">
        <v>0</v>
      </c>
      <c r="BE69" s="147">
        <v>1</v>
      </c>
      <c r="BF69" s="147">
        <v>34</v>
      </c>
      <c r="BG69" s="147">
        <v>29</v>
      </c>
      <c r="BH69" s="147">
        <v>3</v>
      </c>
      <c r="BI69" s="147">
        <v>1</v>
      </c>
      <c r="BJ69" s="147">
        <v>0</v>
      </c>
      <c r="BK69" s="147">
        <v>8</v>
      </c>
      <c r="BL69" s="147">
        <v>11</v>
      </c>
      <c r="BM69" s="147">
        <v>1</v>
      </c>
      <c r="BN69" s="147">
        <v>0</v>
      </c>
      <c r="BO69" s="147">
        <v>2</v>
      </c>
      <c r="BP69" s="147">
        <v>0</v>
      </c>
      <c r="BQ69" s="147">
        <v>0</v>
      </c>
      <c r="BR69" s="147">
        <v>1</v>
      </c>
      <c r="BS69" s="147">
        <v>8</v>
      </c>
      <c r="BT69" s="147">
        <v>16</v>
      </c>
      <c r="BU69" s="147">
        <v>1</v>
      </c>
      <c r="BV69" s="147">
        <v>1</v>
      </c>
      <c r="BW69" s="147">
        <v>4</v>
      </c>
      <c r="BX69" s="155">
        <v>4</v>
      </c>
    </row>
    <row r="70" spans="1:76" ht="12.75">
      <c r="A70" s="145" t="s">
        <v>407</v>
      </c>
      <c r="B70" s="147">
        <f t="shared" si="4"/>
        <v>1177</v>
      </c>
      <c r="C70" s="147">
        <v>42</v>
      </c>
      <c r="D70" s="147">
        <v>12</v>
      </c>
      <c r="E70" s="147">
        <v>1</v>
      </c>
      <c r="F70" s="147">
        <v>4</v>
      </c>
      <c r="G70" s="147">
        <v>82</v>
      </c>
      <c r="H70" s="147">
        <v>77</v>
      </c>
      <c r="I70" s="147">
        <v>76</v>
      </c>
      <c r="J70" s="147">
        <v>16</v>
      </c>
      <c r="K70" s="147">
        <v>16</v>
      </c>
      <c r="L70" s="147">
        <v>4</v>
      </c>
      <c r="M70" s="147">
        <v>4</v>
      </c>
      <c r="N70" s="147">
        <v>5</v>
      </c>
      <c r="O70" s="147">
        <v>3</v>
      </c>
      <c r="P70" s="147">
        <v>2</v>
      </c>
      <c r="Q70" s="147">
        <v>4</v>
      </c>
      <c r="R70" s="147">
        <v>26</v>
      </c>
      <c r="S70" s="147">
        <v>2</v>
      </c>
      <c r="T70" s="147">
        <v>17</v>
      </c>
      <c r="U70" s="147">
        <v>4</v>
      </c>
      <c r="V70" s="147">
        <v>0</v>
      </c>
      <c r="W70" s="147">
        <v>5</v>
      </c>
      <c r="X70" s="147">
        <v>23</v>
      </c>
      <c r="Y70" s="147">
        <v>0</v>
      </c>
      <c r="Z70" s="147">
        <v>0</v>
      </c>
      <c r="AA70" s="147">
        <v>6</v>
      </c>
      <c r="AB70" s="147">
        <v>0</v>
      </c>
      <c r="AC70" s="147">
        <v>2</v>
      </c>
      <c r="AD70" s="147">
        <v>6</v>
      </c>
      <c r="AE70" s="147">
        <v>0</v>
      </c>
      <c r="AF70" s="147">
        <v>1</v>
      </c>
      <c r="AG70" s="147">
        <v>15</v>
      </c>
      <c r="AH70" s="147">
        <v>1</v>
      </c>
      <c r="AI70" s="147">
        <v>139</v>
      </c>
      <c r="AJ70" s="147">
        <v>136</v>
      </c>
      <c r="AK70" s="147">
        <v>8</v>
      </c>
      <c r="AL70" s="147">
        <v>64</v>
      </c>
      <c r="AM70" s="147">
        <v>18</v>
      </c>
      <c r="AN70" s="147">
        <v>2</v>
      </c>
      <c r="AO70" s="147">
        <v>10</v>
      </c>
      <c r="AP70" s="147">
        <v>50</v>
      </c>
      <c r="AQ70" s="147">
        <v>2</v>
      </c>
      <c r="AR70" s="147">
        <v>2</v>
      </c>
      <c r="AS70" s="147">
        <v>5</v>
      </c>
      <c r="AT70" s="147">
        <v>3</v>
      </c>
      <c r="AU70" s="147">
        <v>9</v>
      </c>
      <c r="AV70" s="147">
        <v>52</v>
      </c>
      <c r="AW70" s="147">
        <v>1</v>
      </c>
      <c r="AX70" s="147">
        <v>11</v>
      </c>
      <c r="AY70" s="147">
        <v>12</v>
      </c>
      <c r="AZ70" s="147">
        <v>0</v>
      </c>
      <c r="BA70" s="147">
        <v>6</v>
      </c>
      <c r="BB70" s="147">
        <v>19</v>
      </c>
      <c r="BC70" s="147">
        <v>0</v>
      </c>
      <c r="BD70" s="147">
        <v>0</v>
      </c>
      <c r="BE70" s="147">
        <v>3</v>
      </c>
      <c r="BF70" s="147">
        <v>15</v>
      </c>
      <c r="BG70" s="147">
        <v>11</v>
      </c>
      <c r="BH70" s="147">
        <v>0</v>
      </c>
      <c r="BI70" s="147">
        <v>17</v>
      </c>
      <c r="BJ70" s="147">
        <v>18</v>
      </c>
      <c r="BK70" s="147">
        <v>26</v>
      </c>
      <c r="BL70" s="147">
        <v>2</v>
      </c>
      <c r="BM70" s="147">
        <v>2</v>
      </c>
      <c r="BN70" s="147">
        <v>8</v>
      </c>
      <c r="BO70" s="147">
        <v>0</v>
      </c>
      <c r="BP70" s="147">
        <v>1</v>
      </c>
      <c r="BQ70" s="147">
        <v>3</v>
      </c>
      <c r="BR70" s="147">
        <v>8</v>
      </c>
      <c r="BS70" s="147">
        <v>17</v>
      </c>
      <c r="BT70" s="147">
        <v>21</v>
      </c>
      <c r="BU70" s="147">
        <v>8</v>
      </c>
      <c r="BV70" s="147">
        <v>12</v>
      </c>
      <c r="BW70" s="147">
        <v>0</v>
      </c>
      <c r="BX70" s="155">
        <v>0</v>
      </c>
    </row>
    <row r="71" spans="1:76" ht="12.75">
      <c r="A71" s="145" t="s">
        <v>408</v>
      </c>
      <c r="B71" s="147">
        <f t="shared" si="4"/>
        <v>33</v>
      </c>
      <c r="C71" s="147">
        <v>3</v>
      </c>
      <c r="D71" s="147">
        <v>0</v>
      </c>
      <c r="E71" s="147">
        <v>4</v>
      </c>
      <c r="F71" s="147">
        <v>0</v>
      </c>
      <c r="G71" s="147">
        <v>0</v>
      </c>
      <c r="H71" s="147">
        <v>4</v>
      </c>
      <c r="I71" s="147">
        <v>2</v>
      </c>
      <c r="J71" s="147">
        <v>0</v>
      </c>
      <c r="K71" s="147">
        <v>4</v>
      </c>
      <c r="L71" s="147">
        <v>0</v>
      </c>
      <c r="M71" s="147">
        <v>0</v>
      </c>
      <c r="N71" s="148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2</v>
      </c>
      <c r="T71" s="147">
        <v>1</v>
      </c>
      <c r="U71" s="147">
        <v>0</v>
      </c>
      <c r="V71" s="147">
        <v>0</v>
      </c>
      <c r="W71" s="147">
        <v>0</v>
      </c>
      <c r="X71" s="147">
        <v>1</v>
      </c>
      <c r="Y71" s="147">
        <v>1</v>
      </c>
      <c r="Z71" s="147">
        <v>0</v>
      </c>
      <c r="AA71" s="147">
        <v>0</v>
      </c>
      <c r="AB71" s="147">
        <v>0</v>
      </c>
      <c r="AC71" s="147">
        <v>1</v>
      </c>
      <c r="AD71" s="147">
        <v>0</v>
      </c>
      <c r="AE71" s="147">
        <v>0</v>
      </c>
      <c r="AF71" s="147">
        <v>0</v>
      </c>
      <c r="AG71" s="148">
        <v>0</v>
      </c>
      <c r="AH71" s="147">
        <v>0</v>
      </c>
      <c r="AI71" s="147">
        <v>0</v>
      </c>
      <c r="AJ71" s="147">
        <v>0</v>
      </c>
      <c r="AK71" s="147">
        <v>0</v>
      </c>
      <c r="AL71" s="147">
        <v>0</v>
      </c>
      <c r="AM71" s="147">
        <v>2</v>
      </c>
      <c r="AN71" s="147">
        <v>0</v>
      </c>
      <c r="AO71" s="147">
        <v>0</v>
      </c>
      <c r="AP71" s="147">
        <v>0</v>
      </c>
      <c r="AQ71" s="147">
        <v>0</v>
      </c>
      <c r="AR71" s="147">
        <v>0</v>
      </c>
      <c r="AS71" s="147">
        <v>0</v>
      </c>
      <c r="AT71" s="147">
        <v>0</v>
      </c>
      <c r="AU71" s="147">
        <v>0</v>
      </c>
      <c r="AV71" s="147">
        <v>0</v>
      </c>
      <c r="AW71" s="147">
        <v>1</v>
      </c>
      <c r="AX71" s="147">
        <v>2</v>
      </c>
      <c r="AY71" s="147">
        <v>0</v>
      </c>
      <c r="AZ71" s="147">
        <v>0</v>
      </c>
      <c r="BA71" s="147">
        <v>0</v>
      </c>
      <c r="BB71" s="147">
        <v>0</v>
      </c>
      <c r="BC71" s="147">
        <v>0</v>
      </c>
      <c r="BD71" s="147">
        <v>0</v>
      </c>
      <c r="BE71" s="148">
        <v>0</v>
      </c>
      <c r="BF71" s="147">
        <v>0</v>
      </c>
      <c r="BG71" s="147">
        <v>0</v>
      </c>
      <c r="BH71" s="147">
        <v>0</v>
      </c>
      <c r="BI71" s="148">
        <v>0</v>
      </c>
      <c r="BJ71" s="147">
        <v>0</v>
      </c>
      <c r="BK71" s="147">
        <v>0</v>
      </c>
      <c r="BL71" s="147">
        <v>0</v>
      </c>
      <c r="BM71" s="148">
        <v>0</v>
      </c>
      <c r="BN71" s="148">
        <v>0</v>
      </c>
      <c r="BO71" s="148">
        <v>0</v>
      </c>
      <c r="BP71" s="147">
        <v>1</v>
      </c>
      <c r="BQ71" s="147">
        <v>0</v>
      </c>
      <c r="BR71" s="147">
        <v>0</v>
      </c>
      <c r="BS71" s="147">
        <v>0</v>
      </c>
      <c r="BT71" s="147">
        <v>0</v>
      </c>
      <c r="BU71" s="147">
        <v>3</v>
      </c>
      <c r="BV71" s="147">
        <v>0</v>
      </c>
      <c r="BW71" s="147">
        <v>0</v>
      </c>
      <c r="BX71" s="155">
        <v>1</v>
      </c>
    </row>
    <row r="72" spans="1:76" ht="12.75">
      <c r="A72" s="145" t="s">
        <v>409</v>
      </c>
      <c r="B72" s="147">
        <f t="shared" si="4"/>
        <v>1009</v>
      </c>
      <c r="C72" s="147">
        <v>62</v>
      </c>
      <c r="D72" s="147">
        <v>22</v>
      </c>
      <c r="E72" s="147">
        <v>10</v>
      </c>
      <c r="F72" s="147">
        <v>9</v>
      </c>
      <c r="G72" s="147">
        <v>26</v>
      </c>
      <c r="H72" s="147">
        <v>146</v>
      </c>
      <c r="I72" s="147">
        <v>17</v>
      </c>
      <c r="J72" s="147">
        <v>46</v>
      </c>
      <c r="K72" s="147">
        <v>7</v>
      </c>
      <c r="L72" s="147">
        <v>10</v>
      </c>
      <c r="M72" s="147">
        <v>23</v>
      </c>
      <c r="N72" s="147">
        <v>15</v>
      </c>
      <c r="O72" s="147">
        <v>0</v>
      </c>
      <c r="P72" s="147">
        <v>7</v>
      </c>
      <c r="Q72" s="147">
        <v>0</v>
      </c>
      <c r="R72" s="147">
        <v>23</v>
      </c>
      <c r="S72" s="147">
        <v>31</v>
      </c>
      <c r="T72" s="147">
        <v>12</v>
      </c>
      <c r="U72" s="147">
        <v>26</v>
      </c>
      <c r="V72" s="147">
        <v>18</v>
      </c>
      <c r="W72" s="147">
        <v>69</v>
      </c>
      <c r="X72" s="147">
        <v>23</v>
      </c>
      <c r="Y72" s="147">
        <v>0</v>
      </c>
      <c r="Z72" s="147">
        <v>0</v>
      </c>
      <c r="AA72" s="147">
        <v>1</v>
      </c>
      <c r="AB72" s="147">
        <v>0</v>
      </c>
      <c r="AC72" s="147">
        <v>12</v>
      </c>
      <c r="AD72" s="147">
        <v>0</v>
      </c>
      <c r="AE72" s="147">
        <v>2</v>
      </c>
      <c r="AF72" s="147">
        <v>0</v>
      </c>
      <c r="AG72" s="147">
        <v>4</v>
      </c>
      <c r="AH72" s="147">
        <v>3</v>
      </c>
      <c r="AI72" s="147">
        <v>37</v>
      </c>
      <c r="AJ72" s="147">
        <v>39</v>
      </c>
      <c r="AK72" s="147">
        <v>22</v>
      </c>
      <c r="AL72" s="147">
        <v>9</v>
      </c>
      <c r="AM72" s="147">
        <v>34</v>
      </c>
      <c r="AN72" s="147">
        <v>2</v>
      </c>
      <c r="AO72" s="147">
        <v>2</v>
      </c>
      <c r="AP72" s="147">
        <v>74</v>
      </c>
      <c r="AQ72" s="147">
        <v>10</v>
      </c>
      <c r="AR72" s="147">
        <v>2</v>
      </c>
      <c r="AS72" s="147">
        <v>4</v>
      </c>
      <c r="AT72" s="147">
        <v>4</v>
      </c>
      <c r="AU72" s="147">
        <v>10</v>
      </c>
      <c r="AV72" s="147">
        <v>5</v>
      </c>
      <c r="AW72" s="147">
        <v>1</v>
      </c>
      <c r="AX72" s="147">
        <v>4</v>
      </c>
      <c r="AY72" s="147">
        <v>1</v>
      </c>
      <c r="AZ72" s="147">
        <v>0</v>
      </c>
      <c r="BA72" s="147">
        <v>2</v>
      </c>
      <c r="BB72" s="147">
        <v>0</v>
      </c>
      <c r="BC72" s="147">
        <v>2</v>
      </c>
      <c r="BD72" s="147">
        <v>0</v>
      </c>
      <c r="BE72" s="148">
        <v>0</v>
      </c>
      <c r="BF72" s="147">
        <v>13</v>
      </c>
      <c r="BG72" s="147">
        <v>16</v>
      </c>
      <c r="BH72" s="147">
        <v>3</v>
      </c>
      <c r="BI72" s="147">
        <v>5</v>
      </c>
      <c r="BJ72" s="147">
        <v>1</v>
      </c>
      <c r="BK72" s="147">
        <v>7</v>
      </c>
      <c r="BL72" s="147">
        <v>14</v>
      </c>
      <c r="BM72" s="147">
        <v>10</v>
      </c>
      <c r="BN72" s="147">
        <v>2</v>
      </c>
      <c r="BO72" s="147">
        <v>6</v>
      </c>
      <c r="BP72" s="147">
        <v>2</v>
      </c>
      <c r="BQ72" s="147">
        <v>5</v>
      </c>
      <c r="BR72" s="147">
        <v>1</v>
      </c>
      <c r="BS72" s="147">
        <v>16</v>
      </c>
      <c r="BT72" s="147">
        <v>16</v>
      </c>
      <c r="BU72" s="147">
        <v>2</v>
      </c>
      <c r="BV72" s="147">
        <v>0</v>
      </c>
      <c r="BW72" s="147">
        <v>2</v>
      </c>
      <c r="BX72" s="155">
        <v>0</v>
      </c>
    </row>
    <row r="73" spans="1:76" ht="12.75">
      <c r="A73" s="145" t="s">
        <v>410</v>
      </c>
      <c r="B73" s="147">
        <f t="shared" si="4"/>
        <v>48</v>
      </c>
      <c r="C73" s="147">
        <v>3</v>
      </c>
      <c r="D73" s="147">
        <v>0</v>
      </c>
      <c r="E73" s="147">
        <v>3</v>
      </c>
      <c r="F73" s="147">
        <v>3</v>
      </c>
      <c r="G73" s="147">
        <v>3</v>
      </c>
      <c r="H73" s="147">
        <v>3</v>
      </c>
      <c r="I73" s="147">
        <v>0</v>
      </c>
      <c r="J73" s="147">
        <v>1</v>
      </c>
      <c r="K73" s="147">
        <v>1</v>
      </c>
      <c r="L73" s="147">
        <v>1</v>
      </c>
      <c r="M73" s="147">
        <v>0</v>
      </c>
      <c r="N73" s="148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3</v>
      </c>
      <c r="T73" s="147">
        <v>1</v>
      </c>
      <c r="U73" s="147">
        <v>0</v>
      </c>
      <c r="V73" s="147">
        <v>0</v>
      </c>
      <c r="W73" s="147">
        <v>4</v>
      </c>
      <c r="X73" s="147">
        <v>1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  <c r="AD73" s="147">
        <v>0</v>
      </c>
      <c r="AE73" s="147">
        <v>0</v>
      </c>
      <c r="AF73" s="147">
        <v>0</v>
      </c>
      <c r="AG73" s="147">
        <v>1</v>
      </c>
      <c r="AH73" s="147">
        <v>0</v>
      </c>
      <c r="AI73" s="147">
        <v>0</v>
      </c>
      <c r="AJ73" s="147">
        <v>0</v>
      </c>
      <c r="AK73" s="147">
        <v>2</v>
      </c>
      <c r="AL73" s="147">
        <v>0</v>
      </c>
      <c r="AM73" s="147">
        <v>0</v>
      </c>
      <c r="AN73" s="147">
        <v>0</v>
      </c>
      <c r="AO73" s="147">
        <v>0</v>
      </c>
      <c r="AP73" s="147">
        <v>5</v>
      </c>
      <c r="AQ73" s="147">
        <v>0</v>
      </c>
      <c r="AR73" s="147">
        <v>0</v>
      </c>
      <c r="AS73" s="147">
        <v>0</v>
      </c>
      <c r="AT73" s="147">
        <v>0</v>
      </c>
      <c r="AU73" s="147">
        <v>0</v>
      </c>
      <c r="AV73" s="147">
        <v>0</v>
      </c>
      <c r="AW73" s="147">
        <v>0</v>
      </c>
      <c r="AX73" s="147">
        <v>2</v>
      </c>
      <c r="AY73" s="147">
        <v>0</v>
      </c>
      <c r="AZ73" s="147">
        <v>0</v>
      </c>
      <c r="BA73" s="147">
        <v>0</v>
      </c>
      <c r="BB73" s="147">
        <v>0</v>
      </c>
      <c r="BC73" s="147">
        <v>0</v>
      </c>
      <c r="BD73" s="147">
        <v>0</v>
      </c>
      <c r="BE73" s="148">
        <v>0</v>
      </c>
      <c r="BF73" s="147">
        <v>0</v>
      </c>
      <c r="BG73" s="147">
        <v>1</v>
      </c>
      <c r="BH73" s="147">
        <v>1</v>
      </c>
      <c r="BI73" s="148">
        <v>0</v>
      </c>
      <c r="BJ73" s="147">
        <v>0</v>
      </c>
      <c r="BK73" s="147">
        <v>1</v>
      </c>
      <c r="BL73" s="147">
        <v>1</v>
      </c>
      <c r="BM73" s="147">
        <v>1</v>
      </c>
      <c r="BN73" s="147">
        <v>1</v>
      </c>
      <c r="BO73" s="147">
        <v>1</v>
      </c>
      <c r="BP73" s="147">
        <v>0</v>
      </c>
      <c r="BQ73" s="147">
        <v>0</v>
      </c>
      <c r="BR73" s="147">
        <v>0</v>
      </c>
      <c r="BS73" s="147">
        <v>1</v>
      </c>
      <c r="BT73" s="147">
        <v>1</v>
      </c>
      <c r="BU73" s="147">
        <v>2</v>
      </c>
      <c r="BV73" s="147">
        <v>0</v>
      </c>
      <c r="BW73" s="147">
        <v>0</v>
      </c>
      <c r="BX73" s="155">
        <v>0</v>
      </c>
    </row>
    <row r="74" spans="1:76" ht="12.75">
      <c r="A74" s="145" t="s">
        <v>411</v>
      </c>
      <c r="B74" s="147">
        <f t="shared" si="4"/>
        <v>16</v>
      </c>
      <c r="C74" s="147">
        <v>0</v>
      </c>
      <c r="D74" s="147">
        <v>0</v>
      </c>
      <c r="E74" s="147">
        <v>0</v>
      </c>
      <c r="F74" s="147">
        <v>0</v>
      </c>
      <c r="G74" s="148">
        <v>0</v>
      </c>
      <c r="H74" s="147">
        <v>0</v>
      </c>
      <c r="I74" s="147">
        <v>1</v>
      </c>
      <c r="J74" s="147">
        <v>0</v>
      </c>
      <c r="K74" s="147">
        <v>0</v>
      </c>
      <c r="L74" s="147">
        <v>0</v>
      </c>
      <c r="M74" s="147">
        <v>0</v>
      </c>
      <c r="N74" s="148">
        <v>0</v>
      </c>
      <c r="O74" s="147">
        <v>0</v>
      </c>
      <c r="P74" s="147">
        <v>0</v>
      </c>
      <c r="Q74" s="147">
        <v>0</v>
      </c>
      <c r="R74" s="147">
        <v>0</v>
      </c>
      <c r="S74" s="148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1</v>
      </c>
      <c r="AA74" s="147">
        <v>0</v>
      </c>
      <c r="AB74" s="147">
        <v>0</v>
      </c>
      <c r="AC74" s="147">
        <v>0</v>
      </c>
      <c r="AD74" s="147">
        <v>0</v>
      </c>
      <c r="AE74" s="147">
        <v>1</v>
      </c>
      <c r="AF74" s="147">
        <v>0</v>
      </c>
      <c r="AG74" s="148">
        <v>0</v>
      </c>
      <c r="AH74" s="147">
        <v>0</v>
      </c>
      <c r="AI74" s="147">
        <v>0</v>
      </c>
      <c r="AJ74" s="147">
        <v>0</v>
      </c>
      <c r="AK74" s="147">
        <v>0</v>
      </c>
      <c r="AL74" s="147">
        <v>0</v>
      </c>
      <c r="AM74" s="147">
        <v>0</v>
      </c>
      <c r="AN74" s="147">
        <v>0</v>
      </c>
      <c r="AO74" s="147">
        <v>0</v>
      </c>
      <c r="AP74" s="147">
        <v>1</v>
      </c>
      <c r="AQ74" s="147">
        <v>0</v>
      </c>
      <c r="AR74" s="147">
        <v>0</v>
      </c>
      <c r="AS74" s="147">
        <v>0</v>
      </c>
      <c r="AT74" s="147">
        <v>0</v>
      </c>
      <c r="AU74" s="147">
        <v>0</v>
      </c>
      <c r="AV74" s="147">
        <v>0</v>
      </c>
      <c r="AW74" s="147">
        <v>1</v>
      </c>
      <c r="AX74" s="147">
        <v>0</v>
      </c>
      <c r="AY74" s="147">
        <v>0</v>
      </c>
      <c r="AZ74" s="147">
        <v>0</v>
      </c>
      <c r="BA74" s="147">
        <v>2</v>
      </c>
      <c r="BB74" s="147">
        <v>0</v>
      </c>
      <c r="BC74" s="147">
        <v>0</v>
      </c>
      <c r="BD74" s="147">
        <v>1</v>
      </c>
      <c r="BE74" s="148">
        <v>0</v>
      </c>
      <c r="BF74" s="147">
        <v>0</v>
      </c>
      <c r="BG74" s="147">
        <v>1</v>
      </c>
      <c r="BH74" s="147">
        <v>0</v>
      </c>
      <c r="BI74" s="148">
        <v>0</v>
      </c>
      <c r="BJ74" s="147">
        <v>0</v>
      </c>
      <c r="BK74" s="147">
        <v>3</v>
      </c>
      <c r="BL74" s="147">
        <v>1</v>
      </c>
      <c r="BM74" s="148">
        <v>0</v>
      </c>
      <c r="BN74" s="148">
        <v>0</v>
      </c>
      <c r="BO74" s="147">
        <v>2</v>
      </c>
      <c r="BP74" s="147">
        <v>0</v>
      </c>
      <c r="BQ74" s="147">
        <v>0</v>
      </c>
      <c r="BR74" s="147">
        <v>0</v>
      </c>
      <c r="BS74" s="148">
        <v>0</v>
      </c>
      <c r="BT74" s="147">
        <v>0</v>
      </c>
      <c r="BU74" s="147">
        <v>0</v>
      </c>
      <c r="BV74" s="147">
        <v>1</v>
      </c>
      <c r="BW74" s="147">
        <v>0</v>
      </c>
      <c r="BX74" s="155">
        <v>0</v>
      </c>
    </row>
    <row r="75" spans="1:76" ht="12.75">
      <c r="A75" s="145" t="s">
        <v>412</v>
      </c>
      <c r="B75" s="147">
        <f t="shared" si="4"/>
        <v>14</v>
      </c>
      <c r="C75" s="147">
        <v>6</v>
      </c>
      <c r="D75" s="148">
        <v>0</v>
      </c>
      <c r="E75" s="148">
        <v>0</v>
      </c>
      <c r="F75" s="148">
        <v>0</v>
      </c>
      <c r="G75" s="148">
        <v>0</v>
      </c>
      <c r="H75" s="147">
        <v>0</v>
      </c>
      <c r="I75" s="148">
        <v>0</v>
      </c>
      <c r="J75" s="148">
        <v>0</v>
      </c>
      <c r="K75" s="147">
        <v>0</v>
      </c>
      <c r="L75" s="147">
        <v>0</v>
      </c>
      <c r="M75" s="148">
        <v>0</v>
      </c>
      <c r="N75" s="148">
        <v>0</v>
      </c>
      <c r="O75" s="148">
        <v>0</v>
      </c>
      <c r="P75" s="147">
        <v>0</v>
      </c>
      <c r="Q75" s="148">
        <v>0</v>
      </c>
      <c r="R75" s="147">
        <v>0</v>
      </c>
      <c r="S75" s="148">
        <v>0</v>
      </c>
      <c r="T75" s="147">
        <v>0</v>
      </c>
      <c r="U75" s="148">
        <v>0</v>
      </c>
      <c r="V75" s="148">
        <v>0</v>
      </c>
      <c r="W75" s="148">
        <v>0</v>
      </c>
      <c r="X75" s="147">
        <v>0</v>
      </c>
      <c r="Y75" s="147">
        <v>0</v>
      </c>
      <c r="Z75" s="148">
        <v>0</v>
      </c>
      <c r="AA75" s="148">
        <v>0</v>
      </c>
      <c r="AB75" s="147">
        <v>0</v>
      </c>
      <c r="AC75" s="148">
        <v>0</v>
      </c>
      <c r="AD75" s="147">
        <v>0</v>
      </c>
      <c r="AE75" s="147">
        <v>0</v>
      </c>
      <c r="AF75" s="148">
        <v>0</v>
      </c>
      <c r="AG75" s="148">
        <v>0</v>
      </c>
      <c r="AH75" s="148">
        <v>0</v>
      </c>
      <c r="AI75" s="147">
        <v>0</v>
      </c>
      <c r="AJ75" s="147">
        <v>1</v>
      </c>
      <c r="AK75" s="148">
        <v>0</v>
      </c>
      <c r="AL75" s="147">
        <v>0</v>
      </c>
      <c r="AM75" s="148">
        <v>0</v>
      </c>
      <c r="AN75" s="148">
        <v>0</v>
      </c>
      <c r="AO75" s="148">
        <v>0</v>
      </c>
      <c r="AP75" s="147">
        <v>4</v>
      </c>
      <c r="AQ75" s="148">
        <v>0</v>
      </c>
      <c r="AR75" s="148">
        <v>0</v>
      </c>
      <c r="AS75" s="147">
        <v>0</v>
      </c>
      <c r="AT75" s="148">
        <v>0</v>
      </c>
      <c r="AU75" s="147">
        <v>0</v>
      </c>
      <c r="AV75" s="147">
        <v>1</v>
      </c>
      <c r="AW75" s="147">
        <v>0</v>
      </c>
      <c r="AX75" s="148">
        <v>0</v>
      </c>
      <c r="AY75" s="147">
        <v>0</v>
      </c>
      <c r="AZ75" s="148">
        <v>0</v>
      </c>
      <c r="BA75" s="148">
        <v>0</v>
      </c>
      <c r="BB75" s="148">
        <v>0</v>
      </c>
      <c r="BC75" s="148">
        <v>0</v>
      </c>
      <c r="BD75" s="148">
        <v>0</v>
      </c>
      <c r="BE75" s="148">
        <v>0</v>
      </c>
      <c r="BF75" s="147">
        <v>0</v>
      </c>
      <c r="BG75" s="147">
        <v>2</v>
      </c>
      <c r="BH75" s="148">
        <v>0</v>
      </c>
      <c r="BI75" s="148">
        <v>0</v>
      </c>
      <c r="BJ75" s="148">
        <v>0</v>
      </c>
      <c r="BK75" s="148">
        <v>0</v>
      </c>
      <c r="BL75" s="148">
        <v>0</v>
      </c>
      <c r="BM75" s="148">
        <v>0</v>
      </c>
      <c r="BN75" s="148">
        <v>0</v>
      </c>
      <c r="BO75" s="148">
        <v>0</v>
      </c>
      <c r="BP75" s="147">
        <v>0</v>
      </c>
      <c r="BQ75" s="147">
        <v>0</v>
      </c>
      <c r="BR75" s="148">
        <v>0</v>
      </c>
      <c r="BS75" s="148">
        <v>0</v>
      </c>
      <c r="BT75" s="147">
        <v>0</v>
      </c>
      <c r="BU75" s="148">
        <v>0</v>
      </c>
      <c r="BV75" s="147">
        <v>0</v>
      </c>
      <c r="BW75" s="147">
        <v>0</v>
      </c>
      <c r="BX75" s="155">
        <v>0</v>
      </c>
    </row>
    <row r="76" spans="1:76" ht="12.75">
      <c r="A76" s="145" t="s">
        <v>413</v>
      </c>
      <c r="B76" s="147">
        <f t="shared" si="4"/>
        <v>17</v>
      </c>
      <c r="C76" s="147">
        <v>1</v>
      </c>
      <c r="D76" s="148">
        <v>0</v>
      </c>
      <c r="E76" s="148">
        <v>0</v>
      </c>
      <c r="F76" s="148">
        <v>0</v>
      </c>
      <c r="G76" s="148">
        <v>0</v>
      </c>
      <c r="H76" s="147">
        <v>0</v>
      </c>
      <c r="I76" s="148">
        <v>0</v>
      </c>
      <c r="J76" s="148">
        <v>0</v>
      </c>
      <c r="K76" s="147">
        <v>0</v>
      </c>
      <c r="L76" s="147">
        <v>0</v>
      </c>
      <c r="M76" s="148">
        <v>0</v>
      </c>
      <c r="N76" s="148">
        <v>0</v>
      </c>
      <c r="O76" s="148">
        <v>0</v>
      </c>
      <c r="P76" s="147">
        <v>0</v>
      </c>
      <c r="Q76" s="148">
        <v>0</v>
      </c>
      <c r="R76" s="147">
        <v>0</v>
      </c>
      <c r="S76" s="148">
        <v>0</v>
      </c>
      <c r="T76" s="147">
        <v>0</v>
      </c>
      <c r="U76" s="148">
        <v>0</v>
      </c>
      <c r="V76" s="148">
        <v>0</v>
      </c>
      <c r="W76" s="148">
        <v>0</v>
      </c>
      <c r="X76" s="148">
        <v>0</v>
      </c>
      <c r="Y76" s="147">
        <v>0</v>
      </c>
      <c r="Z76" s="148">
        <v>0</v>
      </c>
      <c r="AA76" s="148">
        <v>0</v>
      </c>
      <c r="AB76" s="147">
        <v>0</v>
      </c>
      <c r="AC76" s="148">
        <v>0</v>
      </c>
      <c r="AD76" s="147">
        <v>0</v>
      </c>
      <c r="AE76" s="147">
        <v>0</v>
      </c>
      <c r="AF76" s="148">
        <v>0</v>
      </c>
      <c r="AG76" s="148">
        <v>0</v>
      </c>
      <c r="AH76" s="148">
        <v>0</v>
      </c>
      <c r="AI76" s="147">
        <v>0</v>
      </c>
      <c r="AJ76" s="147">
        <v>0</v>
      </c>
      <c r="AK76" s="148">
        <v>0</v>
      </c>
      <c r="AL76" s="147">
        <v>0</v>
      </c>
      <c r="AM76" s="148">
        <v>0</v>
      </c>
      <c r="AN76" s="148">
        <v>0</v>
      </c>
      <c r="AO76" s="148">
        <v>0</v>
      </c>
      <c r="AP76" s="148">
        <v>0</v>
      </c>
      <c r="AQ76" s="147">
        <v>1</v>
      </c>
      <c r="AR76" s="148">
        <v>0</v>
      </c>
      <c r="AS76" s="147">
        <v>0</v>
      </c>
      <c r="AT76" s="148">
        <v>0</v>
      </c>
      <c r="AU76" s="147">
        <v>0</v>
      </c>
      <c r="AV76" s="147">
        <v>8</v>
      </c>
      <c r="AW76" s="147">
        <v>0</v>
      </c>
      <c r="AX76" s="148">
        <v>0</v>
      </c>
      <c r="AY76" s="147">
        <v>0</v>
      </c>
      <c r="AZ76" s="148">
        <v>0</v>
      </c>
      <c r="BA76" s="147">
        <v>1</v>
      </c>
      <c r="BB76" s="148">
        <v>0</v>
      </c>
      <c r="BC76" s="148">
        <v>0</v>
      </c>
      <c r="BD76" s="148">
        <v>0</v>
      </c>
      <c r="BE76" s="148">
        <v>0</v>
      </c>
      <c r="BF76" s="147">
        <v>0</v>
      </c>
      <c r="BG76" s="147">
        <v>0</v>
      </c>
      <c r="BH76" s="147">
        <v>4</v>
      </c>
      <c r="BI76" s="147">
        <v>2</v>
      </c>
      <c r="BJ76" s="148">
        <v>0</v>
      </c>
      <c r="BK76" s="148">
        <v>0</v>
      </c>
      <c r="BL76" s="148">
        <v>0</v>
      </c>
      <c r="BM76" s="148">
        <v>0</v>
      </c>
      <c r="BN76" s="148">
        <v>0</v>
      </c>
      <c r="BO76" s="148">
        <v>0</v>
      </c>
      <c r="BP76" s="147">
        <v>0</v>
      </c>
      <c r="BQ76" s="147">
        <v>0</v>
      </c>
      <c r="BR76" s="148">
        <v>0</v>
      </c>
      <c r="BS76" s="148">
        <v>0</v>
      </c>
      <c r="BT76" s="147">
        <v>0</v>
      </c>
      <c r="BU76" s="148">
        <v>0</v>
      </c>
      <c r="BV76" s="147">
        <v>0</v>
      </c>
      <c r="BW76" s="147">
        <v>0</v>
      </c>
      <c r="BX76" s="155">
        <v>0</v>
      </c>
    </row>
    <row r="77" spans="1:76" ht="12.75">
      <c r="A77" s="145" t="s">
        <v>414</v>
      </c>
      <c r="B77" s="147">
        <f aca="true" t="shared" si="5" ref="B77:B102">SUM(C77:BX77)</f>
        <v>130</v>
      </c>
      <c r="C77" s="147">
        <v>23</v>
      </c>
      <c r="D77" s="147">
        <v>6</v>
      </c>
      <c r="E77" s="147">
        <v>6</v>
      </c>
      <c r="F77" s="147">
        <v>3</v>
      </c>
      <c r="G77" s="147">
        <v>7</v>
      </c>
      <c r="H77" s="147">
        <v>17</v>
      </c>
      <c r="I77" s="148">
        <v>0</v>
      </c>
      <c r="J77" s="147">
        <v>4</v>
      </c>
      <c r="K77" s="147">
        <v>0</v>
      </c>
      <c r="L77" s="147">
        <v>0</v>
      </c>
      <c r="M77" s="148">
        <v>0</v>
      </c>
      <c r="N77" s="148">
        <v>0</v>
      </c>
      <c r="O77" s="148">
        <v>0</v>
      </c>
      <c r="P77" s="147">
        <v>1</v>
      </c>
      <c r="Q77" s="148">
        <v>0</v>
      </c>
      <c r="R77" s="147">
        <v>3</v>
      </c>
      <c r="S77" s="147">
        <v>1</v>
      </c>
      <c r="T77" s="147">
        <v>1</v>
      </c>
      <c r="U77" s="148">
        <v>0</v>
      </c>
      <c r="V77" s="148">
        <v>0</v>
      </c>
      <c r="W77" s="148">
        <v>0</v>
      </c>
      <c r="X77" s="148">
        <v>0</v>
      </c>
      <c r="Y77" s="147">
        <v>0</v>
      </c>
      <c r="Z77" s="148">
        <v>0</v>
      </c>
      <c r="AA77" s="147">
        <v>1</v>
      </c>
      <c r="AB77" s="147">
        <v>1</v>
      </c>
      <c r="AC77" s="148">
        <v>0</v>
      </c>
      <c r="AD77" s="147">
        <v>0</v>
      </c>
      <c r="AE77" s="147">
        <v>1</v>
      </c>
      <c r="AF77" s="148">
        <v>0</v>
      </c>
      <c r="AG77" s="148">
        <v>0</v>
      </c>
      <c r="AH77" s="148">
        <v>0</v>
      </c>
      <c r="AI77" s="147">
        <v>7</v>
      </c>
      <c r="AJ77" s="147">
        <v>2</v>
      </c>
      <c r="AK77" s="148">
        <v>0</v>
      </c>
      <c r="AL77" s="147">
        <v>1</v>
      </c>
      <c r="AM77" s="147">
        <v>1</v>
      </c>
      <c r="AN77" s="147">
        <v>2</v>
      </c>
      <c r="AO77" s="148">
        <v>0</v>
      </c>
      <c r="AP77" s="147">
        <v>4</v>
      </c>
      <c r="AQ77" s="147">
        <v>0</v>
      </c>
      <c r="AR77" s="147">
        <v>1</v>
      </c>
      <c r="AS77" s="147">
        <v>1</v>
      </c>
      <c r="AT77" s="147">
        <v>1</v>
      </c>
      <c r="AU77" s="147">
        <v>0</v>
      </c>
      <c r="AV77" s="147">
        <v>2</v>
      </c>
      <c r="AW77" s="147">
        <v>0</v>
      </c>
      <c r="AX77" s="148">
        <v>0</v>
      </c>
      <c r="AY77" s="147">
        <v>0</v>
      </c>
      <c r="AZ77" s="148">
        <v>0</v>
      </c>
      <c r="BA77" s="148">
        <v>0</v>
      </c>
      <c r="BB77" s="148">
        <v>0</v>
      </c>
      <c r="BC77" s="148">
        <v>0</v>
      </c>
      <c r="BD77" s="148">
        <v>0</v>
      </c>
      <c r="BE77" s="148">
        <v>0</v>
      </c>
      <c r="BF77" s="147">
        <v>13</v>
      </c>
      <c r="BG77" s="147">
        <v>13</v>
      </c>
      <c r="BH77" s="147">
        <v>0</v>
      </c>
      <c r="BI77" s="147">
        <v>1</v>
      </c>
      <c r="BJ77" s="147">
        <v>2</v>
      </c>
      <c r="BK77" s="147">
        <v>1</v>
      </c>
      <c r="BL77" s="147">
        <v>1</v>
      </c>
      <c r="BM77" s="148">
        <v>0</v>
      </c>
      <c r="BN77" s="148">
        <v>0</v>
      </c>
      <c r="BO77" s="148">
        <v>0</v>
      </c>
      <c r="BP77" s="147">
        <v>0</v>
      </c>
      <c r="BQ77" s="147">
        <v>0</v>
      </c>
      <c r="BR77" s="148">
        <v>0</v>
      </c>
      <c r="BS77" s="147">
        <v>2</v>
      </c>
      <c r="BT77" s="147">
        <v>0</v>
      </c>
      <c r="BU77" s="148">
        <v>0</v>
      </c>
      <c r="BV77" s="147">
        <v>0</v>
      </c>
      <c r="BW77" s="147">
        <v>0</v>
      </c>
      <c r="BX77" s="155">
        <v>0</v>
      </c>
    </row>
    <row r="78" spans="1:76" ht="12.75">
      <c r="A78" s="145" t="s">
        <v>415</v>
      </c>
      <c r="B78" s="147">
        <f t="shared" si="5"/>
        <v>60</v>
      </c>
      <c r="C78" s="147">
        <v>26</v>
      </c>
      <c r="D78" s="147">
        <v>3</v>
      </c>
      <c r="E78" s="147">
        <v>1</v>
      </c>
      <c r="F78" s="148">
        <v>0</v>
      </c>
      <c r="G78" s="147">
        <v>5</v>
      </c>
      <c r="H78" s="147">
        <v>16</v>
      </c>
      <c r="I78" s="148">
        <v>0</v>
      </c>
      <c r="J78" s="148">
        <v>0</v>
      </c>
      <c r="K78" s="147">
        <v>0</v>
      </c>
      <c r="L78" s="147">
        <v>0</v>
      </c>
      <c r="M78" s="147">
        <v>1</v>
      </c>
      <c r="N78" s="147">
        <v>1</v>
      </c>
      <c r="O78" s="148">
        <v>0</v>
      </c>
      <c r="P78" s="147">
        <v>0</v>
      </c>
      <c r="Q78" s="148">
        <v>0</v>
      </c>
      <c r="R78" s="147">
        <v>0</v>
      </c>
      <c r="S78" s="147">
        <v>0</v>
      </c>
      <c r="T78" s="147">
        <v>0</v>
      </c>
      <c r="U78" s="148">
        <v>0</v>
      </c>
      <c r="V78" s="148">
        <v>0</v>
      </c>
      <c r="W78" s="148">
        <v>0</v>
      </c>
      <c r="X78" s="148">
        <v>0</v>
      </c>
      <c r="Y78" s="147">
        <v>0</v>
      </c>
      <c r="Z78" s="148">
        <v>0</v>
      </c>
      <c r="AA78" s="148">
        <v>0</v>
      </c>
      <c r="AB78" s="147">
        <v>0</v>
      </c>
      <c r="AC78" s="148">
        <v>0</v>
      </c>
      <c r="AD78" s="147">
        <v>0</v>
      </c>
      <c r="AE78" s="147">
        <v>0</v>
      </c>
      <c r="AF78" s="148">
        <v>0</v>
      </c>
      <c r="AG78" s="148">
        <v>0</v>
      </c>
      <c r="AH78" s="148">
        <v>0</v>
      </c>
      <c r="AI78" s="147">
        <v>0</v>
      </c>
      <c r="AJ78" s="147">
        <v>0</v>
      </c>
      <c r="AK78" s="148">
        <v>0</v>
      </c>
      <c r="AL78" s="147">
        <v>0</v>
      </c>
      <c r="AM78" s="148">
        <v>0</v>
      </c>
      <c r="AN78" s="148">
        <v>0</v>
      </c>
      <c r="AO78" s="148">
        <v>0</v>
      </c>
      <c r="AP78" s="147">
        <v>2</v>
      </c>
      <c r="AQ78" s="147">
        <v>1</v>
      </c>
      <c r="AR78" s="148">
        <v>0</v>
      </c>
      <c r="AS78" s="147">
        <v>0</v>
      </c>
      <c r="AT78" s="148">
        <v>0</v>
      </c>
      <c r="AU78" s="147">
        <v>0</v>
      </c>
      <c r="AV78" s="147">
        <v>1</v>
      </c>
      <c r="AW78" s="147">
        <v>0</v>
      </c>
      <c r="AX78" s="148">
        <v>0</v>
      </c>
      <c r="AY78" s="147">
        <v>0</v>
      </c>
      <c r="AZ78" s="148">
        <v>0</v>
      </c>
      <c r="BA78" s="148">
        <v>0</v>
      </c>
      <c r="BB78" s="148">
        <v>0</v>
      </c>
      <c r="BC78" s="148">
        <v>0</v>
      </c>
      <c r="BD78" s="148">
        <v>0</v>
      </c>
      <c r="BE78" s="148">
        <v>0</v>
      </c>
      <c r="BF78" s="147">
        <v>0</v>
      </c>
      <c r="BG78" s="147">
        <v>1</v>
      </c>
      <c r="BH78" s="147">
        <v>0</v>
      </c>
      <c r="BI78" s="148">
        <v>0</v>
      </c>
      <c r="BJ78" s="148">
        <v>0</v>
      </c>
      <c r="BK78" s="147">
        <v>1</v>
      </c>
      <c r="BL78" s="148">
        <v>0</v>
      </c>
      <c r="BM78" s="148">
        <v>0</v>
      </c>
      <c r="BN78" s="148">
        <v>0</v>
      </c>
      <c r="BO78" s="148">
        <v>0</v>
      </c>
      <c r="BP78" s="147">
        <v>0</v>
      </c>
      <c r="BQ78" s="147">
        <v>0</v>
      </c>
      <c r="BR78" s="148">
        <v>0</v>
      </c>
      <c r="BS78" s="147">
        <v>0</v>
      </c>
      <c r="BT78" s="147">
        <v>0</v>
      </c>
      <c r="BU78" s="148">
        <v>0</v>
      </c>
      <c r="BV78" s="147">
        <v>0</v>
      </c>
      <c r="BW78" s="147">
        <v>0</v>
      </c>
      <c r="BX78" s="155">
        <v>1</v>
      </c>
    </row>
    <row r="79" spans="1:76" ht="12.75">
      <c r="A79" s="145" t="s">
        <v>416</v>
      </c>
      <c r="B79" s="147">
        <f t="shared" si="5"/>
        <v>1</v>
      </c>
      <c r="C79" s="148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7">
        <v>0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  <c r="X79" s="148">
        <v>0</v>
      </c>
      <c r="Y79" s="148">
        <v>0</v>
      </c>
      <c r="Z79" s="148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7">
        <v>1</v>
      </c>
      <c r="AO79" s="148">
        <v>0</v>
      </c>
      <c r="AP79" s="148">
        <v>0</v>
      </c>
      <c r="AQ79" s="148">
        <v>0</v>
      </c>
      <c r="AR79" s="148">
        <v>0</v>
      </c>
      <c r="AS79" s="148">
        <v>0</v>
      </c>
      <c r="AT79" s="148">
        <v>0</v>
      </c>
      <c r="AU79" s="147">
        <v>0</v>
      </c>
      <c r="AV79" s="148">
        <v>0</v>
      </c>
      <c r="AW79" s="148">
        <v>0</v>
      </c>
      <c r="AX79" s="148">
        <v>0</v>
      </c>
      <c r="AY79" s="148">
        <v>0</v>
      </c>
      <c r="AZ79" s="148">
        <v>0</v>
      </c>
      <c r="BA79" s="148">
        <v>0</v>
      </c>
      <c r="BB79" s="148">
        <v>0</v>
      </c>
      <c r="BC79" s="148">
        <v>0</v>
      </c>
      <c r="BD79" s="148">
        <v>0</v>
      </c>
      <c r="BE79" s="148">
        <v>0</v>
      </c>
      <c r="BF79" s="148">
        <v>0</v>
      </c>
      <c r="BG79" s="148">
        <v>0</v>
      </c>
      <c r="BH79" s="148">
        <v>0</v>
      </c>
      <c r="BI79" s="148">
        <v>0</v>
      </c>
      <c r="BJ79" s="148">
        <v>0</v>
      </c>
      <c r="BK79" s="148">
        <v>0</v>
      </c>
      <c r="BL79" s="148">
        <v>0</v>
      </c>
      <c r="BM79" s="148">
        <v>0</v>
      </c>
      <c r="BN79" s="148">
        <v>0</v>
      </c>
      <c r="BO79" s="148">
        <v>0</v>
      </c>
      <c r="BP79" s="148">
        <v>0</v>
      </c>
      <c r="BQ79" s="148">
        <v>0</v>
      </c>
      <c r="BR79" s="148">
        <v>0</v>
      </c>
      <c r="BS79" s="148">
        <v>0</v>
      </c>
      <c r="BT79" s="147">
        <v>0</v>
      </c>
      <c r="BU79" s="148">
        <v>0</v>
      </c>
      <c r="BV79" s="148">
        <v>0</v>
      </c>
      <c r="BW79" s="148">
        <v>0</v>
      </c>
      <c r="BX79" s="155">
        <v>0</v>
      </c>
    </row>
    <row r="80" spans="1:76" ht="12.75">
      <c r="A80" s="145" t="s">
        <v>417</v>
      </c>
      <c r="B80" s="147">
        <f t="shared" si="5"/>
        <v>19</v>
      </c>
      <c r="C80" s="147">
        <v>1</v>
      </c>
      <c r="D80" s="147">
        <v>4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7">
        <v>1</v>
      </c>
      <c r="N80" s="148">
        <v>0</v>
      </c>
      <c r="O80" s="147">
        <v>2</v>
      </c>
      <c r="P80" s="148">
        <v>0</v>
      </c>
      <c r="Q80" s="148">
        <v>0</v>
      </c>
      <c r="R80" s="147">
        <v>0</v>
      </c>
      <c r="S80" s="148">
        <v>0</v>
      </c>
      <c r="T80" s="148">
        <v>0</v>
      </c>
      <c r="U80" s="148">
        <v>0</v>
      </c>
      <c r="V80" s="148">
        <v>0</v>
      </c>
      <c r="W80" s="148">
        <v>0</v>
      </c>
      <c r="X80" s="148">
        <v>0</v>
      </c>
      <c r="Y80" s="148">
        <v>0</v>
      </c>
      <c r="Z80" s="148">
        <v>0</v>
      </c>
      <c r="AA80" s="148">
        <v>0</v>
      </c>
      <c r="AB80" s="148">
        <v>0</v>
      </c>
      <c r="AC80" s="148">
        <v>0</v>
      </c>
      <c r="AD80" s="148">
        <v>0</v>
      </c>
      <c r="AE80" s="148">
        <v>0</v>
      </c>
      <c r="AF80" s="148">
        <v>0</v>
      </c>
      <c r="AG80" s="147">
        <v>2</v>
      </c>
      <c r="AH80" s="148">
        <v>0</v>
      </c>
      <c r="AI80" s="148">
        <v>0</v>
      </c>
      <c r="AJ80" s="148">
        <v>0</v>
      </c>
      <c r="AK80" s="148">
        <v>0</v>
      </c>
      <c r="AL80" s="148">
        <v>0</v>
      </c>
      <c r="AM80" s="147">
        <v>1</v>
      </c>
      <c r="AN80" s="147">
        <v>1</v>
      </c>
      <c r="AO80" s="148">
        <v>0</v>
      </c>
      <c r="AP80" s="147">
        <v>2</v>
      </c>
      <c r="AQ80" s="148">
        <v>0</v>
      </c>
      <c r="AR80" s="148">
        <v>0</v>
      </c>
      <c r="AS80" s="148">
        <v>0</v>
      </c>
      <c r="AT80" s="148">
        <v>0</v>
      </c>
      <c r="AU80" s="147">
        <v>0</v>
      </c>
      <c r="AV80" s="148">
        <v>0</v>
      </c>
      <c r="AW80" s="148">
        <v>0</v>
      </c>
      <c r="AX80" s="148">
        <v>0</v>
      </c>
      <c r="AY80" s="148">
        <v>0</v>
      </c>
      <c r="AZ80" s="148">
        <v>0</v>
      </c>
      <c r="BA80" s="148">
        <v>0</v>
      </c>
      <c r="BB80" s="148">
        <v>0</v>
      </c>
      <c r="BC80" s="148">
        <v>0</v>
      </c>
      <c r="BD80" s="148">
        <v>0</v>
      </c>
      <c r="BE80" s="148">
        <v>0</v>
      </c>
      <c r="BF80" s="148">
        <v>0</v>
      </c>
      <c r="BG80" s="148">
        <v>0</v>
      </c>
      <c r="BH80" s="147">
        <v>2</v>
      </c>
      <c r="BI80" s="148">
        <v>0</v>
      </c>
      <c r="BJ80" s="147">
        <v>1</v>
      </c>
      <c r="BK80" s="148">
        <v>0</v>
      </c>
      <c r="BL80" s="147">
        <v>1</v>
      </c>
      <c r="BM80" s="148">
        <v>0</v>
      </c>
      <c r="BN80" s="148">
        <v>0</v>
      </c>
      <c r="BO80" s="148">
        <v>0</v>
      </c>
      <c r="BP80" s="148">
        <v>0</v>
      </c>
      <c r="BQ80" s="147">
        <v>1</v>
      </c>
      <c r="BR80" s="148">
        <v>0</v>
      </c>
      <c r="BS80" s="148">
        <v>0</v>
      </c>
      <c r="BT80" s="147">
        <v>0</v>
      </c>
      <c r="BU80" s="148">
        <v>0</v>
      </c>
      <c r="BV80" s="148">
        <v>0</v>
      </c>
      <c r="BW80" s="148">
        <v>0</v>
      </c>
      <c r="BX80" s="155">
        <v>0</v>
      </c>
    </row>
    <row r="81" spans="1:76" ht="12.75">
      <c r="A81" s="145" t="s">
        <v>418</v>
      </c>
      <c r="B81" s="147">
        <f t="shared" si="5"/>
        <v>50</v>
      </c>
      <c r="C81" s="147">
        <v>3</v>
      </c>
      <c r="D81" s="147">
        <v>1</v>
      </c>
      <c r="E81" s="148">
        <v>0</v>
      </c>
      <c r="F81" s="147">
        <v>2</v>
      </c>
      <c r="G81" s="147">
        <v>1</v>
      </c>
      <c r="H81" s="148">
        <v>0</v>
      </c>
      <c r="I81" s="148">
        <v>0</v>
      </c>
      <c r="J81" s="147">
        <v>1</v>
      </c>
      <c r="K81" s="147">
        <v>1</v>
      </c>
      <c r="L81" s="148">
        <v>0</v>
      </c>
      <c r="M81" s="147">
        <v>2</v>
      </c>
      <c r="N81" s="147">
        <v>1</v>
      </c>
      <c r="O81" s="148">
        <v>0</v>
      </c>
      <c r="P81" s="147">
        <v>1</v>
      </c>
      <c r="Q81" s="148">
        <v>0</v>
      </c>
      <c r="R81" s="147">
        <v>0</v>
      </c>
      <c r="S81" s="147">
        <v>5</v>
      </c>
      <c r="T81" s="148">
        <v>0</v>
      </c>
      <c r="U81" s="148">
        <v>0</v>
      </c>
      <c r="V81" s="148">
        <v>0</v>
      </c>
      <c r="W81" s="148">
        <v>0</v>
      </c>
      <c r="X81" s="147">
        <v>1</v>
      </c>
      <c r="Y81" s="148">
        <v>0</v>
      </c>
      <c r="Z81" s="147">
        <v>1</v>
      </c>
      <c r="AA81" s="147">
        <v>1</v>
      </c>
      <c r="AB81" s="148">
        <v>0</v>
      </c>
      <c r="AC81" s="148">
        <v>0</v>
      </c>
      <c r="AD81" s="148">
        <v>0</v>
      </c>
      <c r="AE81" s="147">
        <v>2</v>
      </c>
      <c r="AF81" s="148">
        <v>0</v>
      </c>
      <c r="AG81" s="147">
        <v>0</v>
      </c>
      <c r="AH81" s="147">
        <v>1</v>
      </c>
      <c r="AI81" s="148">
        <v>0</v>
      </c>
      <c r="AJ81" s="148">
        <v>0</v>
      </c>
      <c r="AK81" s="147">
        <v>1</v>
      </c>
      <c r="AL81" s="147">
        <v>1</v>
      </c>
      <c r="AM81" s="147">
        <v>3</v>
      </c>
      <c r="AN81" s="148">
        <v>0</v>
      </c>
      <c r="AO81" s="148">
        <v>0</v>
      </c>
      <c r="AP81" s="147">
        <v>2</v>
      </c>
      <c r="AQ81" s="148">
        <v>0</v>
      </c>
      <c r="AR81" s="147">
        <v>1</v>
      </c>
      <c r="AS81" s="148">
        <v>0</v>
      </c>
      <c r="AT81" s="148">
        <v>0</v>
      </c>
      <c r="AU81" s="147">
        <v>1</v>
      </c>
      <c r="AV81" s="148">
        <v>0</v>
      </c>
      <c r="AW81" s="148">
        <v>0</v>
      </c>
      <c r="AX81" s="148">
        <v>0</v>
      </c>
      <c r="AY81" s="148">
        <v>0</v>
      </c>
      <c r="AZ81" s="148">
        <v>0</v>
      </c>
      <c r="BA81" s="148">
        <v>0</v>
      </c>
      <c r="BB81" s="148">
        <v>0</v>
      </c>
      <c r="BC81" s="148">
        <v>0</v>
      </c>
      <c r="BD81" s="148">
        <v>0</v>
      </c>
      <c r="BE81" s="147">
        <v>2</v>
      </c>
      <c r="BF81" s="147">
        <v>5</v>
      </c>
      <c r="BG81" s="147">
        <v>1</v>
      </c>
      <c r="BH81" s="147">
        <v>0</v>
      </c>
      <c r="BI81" s="147">
        <v>4</v>
      </c>
      <c r="BJ81" s="147">
        <v>0</v>
      </c>
      <c r="BK81" s="147">
        <v>1</v>
      </c>
      <c r="BL81" s="147">
        <v>0</v>
      </c>
      <c r="BM81" s="148">
        <v>0</v>
      </c>
      <c r="BN81" s="148">
        <v>0</v>
      </c>
      <c r="BO81" s="148">
        <v>0</v>
      </c>
      <c r="BP81" s="148">
        <v>0</v>
      </c>
      <c r="BQ81" s="147">
        <v>1</v>
      </c>
      <c r="BR81" s="148">
        <v>0</v>
      </c>
      <c r="BS81" s="147">
        <v>2</v>
      </c>
      <c r="BT81" s="147">
        <v>0</v>
      </c>
      <c r="BU81" s="148">
        <v>0</v>
      </c>
      <c r="BV81" s="147">
        <v>1</v>
      </c>
      <c r="BW81" s="148">
        <v>0</v>
      </c>
      <c r="BX81" s="155">
        <v>0</v>
      </c>
    </row>
    <row r="82" spans="1:76" ht="12.75">
      <c r="A82" s="145" t="s">
        <v>419</v>
      </c>
      <c r="B82" s="147">
        <f t="shared" si="5"/>
        <v>3076</v>
      </c>
      <c r="C82" s="147">
        <v>2</v>
      </c>
      <c r="D82" s="147">
        <v>72</v>
      </c>
      <c r="E82" s="147">
        <v>4</v>
      </c>
      <c r="F82" s="147">
        <v>134</v>
      </c>
      <c r="G82" s="147">
        <v>40</v>
      </c>
      <c r="H82" s="147">
        <v>84</v>
      </c>
      <c r="I82" s="147">
        <v>119</v>
      </c>
      <c r="J82" s="147">
        <v>38</v>
      </c>
      <c r="K82" s="147">
        <v>11</v>
      </c>
      <c r="L82" s="147">
        <v>46</v>
      </c>
      <c r="M82" s="147">
        <v>73</v>
      </c>
      <c r="N82" s="147">
        <v>21</v>
      </c>
      <c r="O82" s="147">
        <v>27</v>
      </c>
      <c r="P82" s="147">
        <v>28</v>
      </c>
      <c r="Q82" s="147">
        <v>6</v>
      </c>
      <c r="R82" s="147">
        <v>129</v>
      </c>
      <c r="S82" s="147">
        <v>13</v>
      </c>
      <c r="T82" s="147">
        <v>4</v>
      </c>
      <c r="U82" s="147">
        <v>46</v>
      </c>
      <c r="V82" s="147">
        <v>3</v>
      </c>
      <c r="W82" s="147">
        <v>28</v>
      </c>
      <c r="X82" s="147">
        <v>7</v>
      </c>
      <c r="Y82" s="147">
        <v>19</v>
      </c>
      <c r="Z82" s="147">
        <v>24</v>
      </c>
      <c r="AA82" s="147">
        <v>13</v>
      </c>
      <c r="AB82" s="147">
        <v>1</v>
      </c>
      <c r="AC82" s="147">
        <v>8</v>
      </c>
      <c r="AD82" s="147">
        <v>20</v>
      </c>
      <c r="AE82" s="147">
        <v>0</v>
      </c>
      <c r="AF82" s="147">
        <v>4</v>
      </c>
      <c r="AG82" s="147">
        <v>35</v>
      </c>
      <c r="AH82" s="147">
        <v>11</v>
      </c>
      <c r="AI82" s="147">
        <v>240</v>
      </c>
      <c r="AJ82" s="147">
        <v>171</v>
      </c>
      <c r="AK82" s="147">
        <v>52</v>
      </c>
      <c r="AL82" s="147">
        <v>54</v>
      </c>
      <c r="AM82" s="147">
        <v>56</v>
      </c>
      <c r="AN82" s="147">
        <v>32</v>
      </c>
      <c r="AO82" s="147">
        <v>0</v>
      </c>
      <c r="AP82" s="147">
        <v>160</v>
      </c>
      <c r="AQ82" s="147">
        <v>16</v>
      </c>
      <c r="AR82" s="147">
        <v>79</v>
      </c>
      <c r="AS82" s="147">
        <v>47</v>
      </c>
      <c r="AT82" s="147">
        <v>0</v>
      </c>
      <c r="AU82" s="147">
        <v>108</v>
      </c>
      <c r="AV82" s="147">
        <v>29</v>
      </c>
      <c r="AW82" s="147">
        <v>73</v>
      </c>
      <c r="AX82" s="147">
        <v>47</v>
      </c>
      <c r="AY82" s="147">
        <v>83</v>
      </c>
      <c r="AZ82" s="147">
        <v>4</v>
      </c>
      <c r="BA82" s="147">
        <v>6</v>
      </c>
      <c r="BB82" s="147">
        <v>9</v>
      </c>
      <c r="BC82" s="147">
        <v>7</v>
      </c>
      <c r="BD82" s="147">
        <v>0</v>
      </c>
      <c r="BE82" s="147">
        <v>39</v>
      </c>
      <c r="BF82" s="147">
        <v>78</v>
      </c>
      <c r="BG82" s="147">
        <v>22</v>
      </c>
      <c r="BH82" s="147">
        <v>5</v>
      </c>
      <c r="BI82" s="147">
        <v>63</v>
      </c>
      <c r="BJ82" s="147">
        <v>62</v>
      </c>
      <c r="BK82" s="147">
        <v>39</v>
      </c>
      <c r="BL82" s="147">
        <v>4</v>
      </c>
      <c r="BM82" s="147">
        <v>29</v>
      </c>
      <c r="BN82" s="147">
        <v>32</v>
      </c>
      <c r="BO82" s="147">
        <v>2</v>
      </c>
      <c r="BP82" s="147">
        <v>18</v>
      </c>
      <c r="BQ82" s="147">
        <v>23</v>
      </c>
      <c r="BR82" s="147">
        <v>3</v>
      </c>
      <c r="BS82" s="147">
        <v>26</v>
      </c>
      <c r="BT82" s="147">
        <v>118</v>
      </c>
      <c r="BU82" s="147">
        <v>72</v>
      </c>
      <c r="BV82" s="147">
        <v>34</v>
      </c>
      <c r="BW82" s="147">
        <v>49</v>
      </c>
      <c r="BX82" s="155">
        <v>15</v>
      </c>
    </row>
    <row r="83" spans="1:76" ht="12.75">
      <c r="A83" s="145" t="s">
        <v>420</v>
      </c>
      <c r="B83" s="147">
        <f t="shared" si="5"/>
        <v>156</v>
      </c>
      <c r="C83" s="147">
        <v>0</v>
      </c>
      <c r="D83" s="147">
        <v>0</v>
      </c>
      <c r="E83" s="147">
        <v>3</v>
      </c>
      <c r="F83" s="147">
        <v>0</v>
      </c>
      <c r="G83" s="147">
        <v>0</v>
      </c>
      <c r="H83" s="147">
        <v>2</v>
      </c>
      <c r="I83" s="147">
        <v>0</v>
      </c>
      <c r="J83" s="147">
        <v>0</v>
      </c>
      <c r="K83" s="147">
        <v>0</v>
      </c>
      <c r="L83" s="147">
        <v>1</v>
      </c>
      <c r="M83" s="147">
        <v>0</v>
      </c>
      <c r="N83" s="147">
        <v>12</v>
      </c>
      <c r="O83" s="147">
        <v>0</v>
      </c>
      <c r="P83" s="147">
        <v>4</v>
      </c>
      <c r="Q83" s="147">
        <v>1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2</v>
      </c>
      <c r="Y83" s="147">
        <v>2</v>
      </c>
      <c r="Z83" s="147">
        <v>0</v>
      </c>
      <c r="AA83" s="147">
        <v>1</v>
      </c>
      <c r="AB83" s="147">
        <v>0</v>
      </c>
      <c r="AC83" s="147">
        <v>2</v>
      </c>
      <c r="AD83" s="147">
        <v>2</v>
      </c>
      <c r="AE83" s="147">
        <v>2</v>
      </c>
      <c r="AF83" s="147">
        <v>0</v>
      </c>
      <c r="AG83" s="147">
        <v>6</v>
      </c>
      <c r="AH83" s="147">
        <v>0</v>
      </c>
      <c r="AI83" s="147">
        <v>2</v>
      </c>
      <c r="AJ83" s="147">
        <v>11</v>
      </c>
      <c r="AK83" s="147">
        <v>2</v>
      </c>
      <c r="AL83" s="147">
        <v>0</v>
      </c>
      <c r="AM83" s="147">
        <v>4</v>
      </c>
      <c r="AN83" s="147">
        <v>3</v>
      </c>
      <c r="AO83" s="147">
        <v>3</v>
      </c>
      <c r="AP83" s="147">
        <v>19</v>
      </c>
      <c r="AQ83" s="147">
        <v>1</v>
      </c>
      <c r="AR83" s="147">
        <v>10</v>
      </c>
      <c r="AS83" s="147">
        <v>2</v>
      </c>
      <c r="AT83" s="147">
        <v>0</v>
      </c>
      <c r="AU83" s="147">
        <v>0</v>
      </c>
      <c r="AV83" s="147">
        <v>1</v>
      </c>
      <c r="AW83" s="147">
        <v>5</v>
      </c>
      <c r="AX83" s="147">
        <v>0</v>
      </c>
      <c r="AY83" s="147">
        <v>0</v>
      </c>
      <c r="AZ83" s="147">
        <v>0</v>
      </c>
      <c r="BA83" s="147">
        <v>0</v>
      </c>
      <c r="BB83" s="147">
        <v>7</v>
      </c>
      <c r="BC83" s="147">
        <v>0</v>
      </c>
      <c r="BD83" s="147">
        <v>0</v>
      </c>
      <c r="BE83" s="147">
        <v>0</v>
      </c>
      <c r="BF83" s="147">
        <v>0</v>
      </c>
      <c r="BG83" s="147">
        <v>0</v>
      </c>
      <c r="BH83" s="147">
        <v>0</v>
      </c>
      <c r="BI83" s="147">
        <v>0</v>
      </c>
      <c r="BJ83" s="147">
        <v>0</v>
      </c>
      <c r="BK83" s="147">
        <v>14</v>
      </c>
      <c r="BL83" s="147">
        <v>0</v>
      </c>
      <c r="BM83" s="147">
        <v>0</v>
      </c>
      <c r="BN83" s="147">
        <v>7</v>
      </c>
      <c r="BO83" s="147">
        <v>0</v>
      </c>
      <c r="BP83" s="147">
        <v>0</v>
      </c>
      <c r="BQ83" s="147">
        <v>0</v>
      </c>
      <c r="BR83" s="147">
        <v>0</v>
      </c>
      <c r="BS83" s="147">
        <v>1</v>
      </c>
      <c r="BT83" s="147">
        <v>7</v>
      </c>
      <c r="BU83" s="147">
        <v>1</v>
      </c>
      <c r="BV83" s="147">
        <v>6</v>
      </c>
      <c r="BW83" s="147">
        <v>8</v>
      </c>
      <c r="BX83" s="155">
        <v>2</v>
      </c>
    </row>
    <row r="84" spans="1:76" ht="12.75">
      <c r="A84" s="145" t="s">
        <v>421</v>
      </c>
      <c r="B84" s="147">
        <f t="shared" si="5"/>
        <v>185</v>
      </c>
      <c r="C84" s="147">
        <v>0</v>
      </c>
      <c r="D84" s="147">
        <v>3</v>
      </c>
      <c r="E84" s="147">
        <v>6</v>
      </c>
      <c r="F84" s="147">
        <v>1</v>
      </c>
      <c r="G84" s="147">
        <v>1</v>
      </c>
      <c r="H84" s="147">
        <v>12</v>
      </c>
      <c r="I84" s="147">
        <v>0</v>
      </c>
      <c r="J84" s="147">
        <v>1</v>
      </c>
      <c r="K84" s="147">
        <v>4</v>
      </c>
      <c r="L84" s="147">
        <v>3</v>
      </c>
      <c r="M84" s="147">
        <v>2</v>
      </c>
      <c r="N84" s="147">
        <v>0</v>
      </c>
      <c r="O84" s="147">
        <v>2</v>
      </c>
      <c r="P84" s="147">
        <v>0</v>
      </c>
      <c r="Q84" s="147">
        <v>9</v>
      </c>
      <c r="R84" s="147">
        <v>2</v>
      </c>
      <c r="S84" s="147">
        <v>3</v>
      </c>
      <c r="T84" s="147">
        <v>5</v>
      </c>
      <c r="U84" s="147">
        <v>0</v>
      </c>
      <c r="V84" s="147">
        <v>0</v>
      </c>
      <c r="W84" s="147">
        <v>7</v>
      </c>
      <c r="X84" s="147">
        <v>2</v>
      </c>
      <c r="Y84" s="147">
        <v>3</v>
      </c>
      <c r="Z84" s="147">
        <v>1</v>
      </c>
      <c r="AA84" s="147">
        <v>1</v>
      </c>
      <c r="AB84" s="147">
        <v>3</v>
      </c>
      <c r="AC84" s="147">
        <v>1</v>
      </c>
      <c r="AD84" s="147">
        <v>0</v>
      </c>
      <c r="AE84" s="147">
        <v>3</v>
      </c>
      <c r="AF84" s="147">
        <v>1</v>
      </c>
      <c r="AG84" s="147">
        <v>1</v>
      </c>
      <c r="AH84" s="147">
        <v>0</v>
      </c>
      <c r="AI84" s="147">
        <v>0</v>
      </c>
      <c r="AJ84" s="147">
        <v>3</v>
      </c>
      <c r="AK84" s="147">
        <v>0</v>
      </c>
      <c r="AL84" s="147">
        <v>0</v>
      </c>
      <c r="AM84" s="147">
        <v>2</v>
      </c>
      <c r="AN84" s="147">
        <v>0</v>
      </c>
      <c r="AO84" s="147">
        <v>0</v>
      </c>
      <c r="AP84" s="147">
        <v>23</v>
      </c>
      <c r="AQ84" s="147">
        <v>1</v>
      </c>
      <c r="AR84" s="147">
        <v>2</v>
      </c>
      <c r="AS84" s="147">
        <v>6</v>
      </c>
      <c r="AT84" s="147">
        <v>3</v>
      </c>
      <c r="AU84" s="147">
        <v>1</v>
      </c>
      <c r="AV84" s="147">
        <v>12</v>
      </c>
      <c r="AW84" s="147">
        <v>0</v>
      </c>
      <c r="AX84" s="147">
        <v>4</v>
      </c>
      <c r="AY84" s="147">
        <v>1</v>
      </c>
      <c r="AZ84" s="147">
        <v>0</v>
      </c>
      <c r="BA84" s="147">
        <v>3</v>
      </c>
      <c r="BB84" s="147">
        <v>0</v>
      </c>
      <c r="BC84" s="147">
        <v>2</v>
      </c>
      <c r="BD84" s="147">
        <v>0</v>
      </c>
      <c r="BE84" s="147">
        <v>1</v>
      </c>
      <c r="BF84" s="147">
        <v>7</v>
      </c>
      <c r="BG84" s="147">
        <v>5</v>
      </c>
      <c r="BH84" s="147">
        <v>0</v>
      </c>
      <c r="BI84" s="147">
        <v>1</v>
      </c>
      <c r="BJ84" s="147">
        <v>10</v>
      </c>
      <c r="BK84" s="147">
        <v>0</v>
      </c>
      <c r="BL84" s="147">
        <v>2</v>
      </c>
      <c r="BM84" s="147">
        <v>4</v>
      </c>
      <c r="BN84" s="147">
        <v>2</v>
      </c>
      <c r="BO84" s="147">
        <v>1</v>
      </c>
      <c r="BP84" s="147">
        <v>1</v>
      </c>
      <c r="BQ84" s="147">
        <v>1</v>
      </c>
      <c r="BR84" s="147">
        <v>0</v>
      </c>
      <c r="BS84" s="147">
        <v>6</v>
      </c>
      <c r="BT84" s="147">
        <v>1</v>
      </c>
      <c r="BU84" s="147">
        <v>0</v>
      </c>
      <c r="BV84" s="147">
        <v>3</v>
      </c>
      <c r="BW84" s="147">
        <v>0</v>
      </c>
      <c r="BX84" s="155">
        <v>0</v>
      </c>
    </row>
    <row r="85" spans="1:76" ht="12.75">
      <c r="A85" s="145" t="s">
        <v>422</v>
      </c>
      <c r="B85" s="147">
        <f t="shared" si="5"/>
        <v>926</v>
      </c>
      <c r="C85" s="147">
        <v>46</v>
      </c>
      <c r="D85" s="147">
        <v>23</v>
      </c>
      <c r="E85" s="147">
        <v>42</v>
      </c>
      <c r="F85" s="147">
        <v>12</v>
      </c>
      <c r="G85" s="147">
        <v>46</v>
      </c>
      <c r="H85" s="147">
        <v>157</v>
      </c>
      <c r="I85" s="147">
        <v>14</v>
      </c>
      <c r="J85" s="147">
        <v>34</v>
      </c>
      <c r="K85" s="147">
        <v>13</v>
      </c>
      <c r="L85" s="147">
        <v>4</v>
      </c>
      <c r="M85" s="147">
        <v>7</v>
      </c>
      <c r="N85" s="147">
        <v>17</v>
      </c>
      <c r="O85" s="147">
        <v>0</v>
      </c>
      <c r="P85" s="147">
        <v>5</v>
      </c>
      <c r="Q85" s="147">
        <v>3</v>
      </c>
      <c r="R85" s="147">
        <v>30</v>
      </c>
      <c r="S85" s="147">
        <v>46</v>
      </c>
      <c r="T85" s="147">
        <v>19</v>
      </c>
      <c r="U85" s="147">
        <v>9</v>
      </c>
      <c r="V85" s="147">
        <v>0</v>
      </c>
      <c r="W85" s="147">
        <v>15</v>
      </c>
      <c r="X85" s="147">
        <v>5</v>
      </c>
      <c r="Y85" s="147">
        <v>1</v>
      </c>
      <c r="Z85" s="147">
        <v>1</v>
      </c>
      <c r="AA85" s="147">
        <v>1</v>
      </c>
      <c r="AB85" s="147">
        <v>7</v>
      </c>
      <c r="AC85" s="147">
        <v>9</v>
      </c>
      <c r="AD85" s="147">
        <v>3</v>
      </c>
      <c r="AE85" s="147">
        <v>9</v>
      </c>
      <c r="AF85" s="147">
        <v>4</v>
      </c>
      <c r="AG85" s="147">
        <v>3</v>
      </c>
      <c r="AH85" s="147">
        <v>0</v>
      </c>
      <c r="AI85" s="147">
        <v>15</v>
      </c>
      <c r="AJ85" s="147">
        <v>7</v>
      </c>
      <c r="AK85" s="147">
        <v>10</v>
      </c>
      <c r="AL85" s="147">
        <v>7</v>
      </c>
      <c r="AM85" s="147">
        <v>55</v>
      </c>
      <c r="AN85" s="147">
        <v>7</v>
      </c>
      <c r="AO85" s="147">
        <v>0</v>
      </c>
      <c r="AP85" s="147">
        <v>43</v>
      </c>
      <c r="AQ85" s="147">
        <v>9</v>
      </c>
      <c r="AR85" s="147">
        <v>1</v>
      </c>
      <c r="AS85" s="147">
        <v>12</v>
      </c>
      <c r="AT85" s="147">
        <v>4</v>
      </c>
      <c r="AU85" s="147">
        <v>30</v>
      </c>
      <c r="AV85" s="147">
        <v>3</v>
      </c>
      <c r="AW85" s="147">
        <v>0</v>
      </c>
      <c r="AX85" s="147">
        <v>6</v>
      </c>
      <c r="AY85" s="147">
        <v>8</v>
      </c>
      <c r="AZ85" s="147">
        <v>0</v>
      </c>
      <c r="BA85" s="147">
        <v>1</v>
      </c>
      <c r="BB85" s="147">
        <v>2</v>
      </c>
      <c r="BC85" s="147">
        <v>2</v>
      </c>
      <c r="BD85" s="147">
        <v>0</v>
      </c>
      <c r="BE85" s="147">
        <v>5</v>
      </c>
      <c r="BF85" s="147">
        <v>7</v>
      </c>
      <c r="BG85" s="147">
        <v>15</v>
      </c>
      <c r="BH85" s="147">
        <v>1</v>
      </c>
      <c r="BI85" s="147">
        <v>15</v>
      </c>
      <c r="BJ85" s="147">
        <v>5</v>
      </c>
      <c r="BK85" s="147">
        <v>12</v>
      </c>
      <c r="BL85" s="147">
        <v>1</v>
      </c>
      <c r="BM85" s="147">
        <v>5</v>
      </c>
      <c r="BN85" s="147">
        <v>4</v>
      </c>
      <c r="BO85" s="147">
        <v>1</v>
      </c>
      <c r="BP85" s="147">
        <v>0</v>
      </c>
      <c r="BQ85" s="147">
        <v>6</v>
      </c>
      <c r="BR85" s="147">
        <v>3</v>
      </c>
      <c r="BS85" s="147">
        <v>14</v>
      </c>
      <c r="BT85" s="147">
        <v>7</v>
      </c>
      <c r="BU85" s="147">
        <v>2</v>
      </c>
      <c r="BV85" s="147">
        <v>7</v>
      </c>
      <c r="BW85" s="147">
        <v>4</v>
      </c>
      <c r="BX85" s="155">
        <v>5</v>
      </c>
    </row>
    <row r="86" spans="1:76" ht="12.75">
      <c r="A86" s="145" t="s">
        <v>423</v>
      </c>
      <c r="B86" s="147">
        <f t="shared" si="5"/>
        <v>213</v>
      </c>
      <c r="C86" s="147">
        <v>0</v>
      </c>
      <c r="D86" s="147">
        <v>1</v>
      </c>
      <c r="E86" s="147">
        <v>0</v>
      </c>
      <c r="F86" s="147">
        <v>6</v>
      </c>
      <c r="G86" s="147">
        <v>0</v>
      </c>
      <c r="H86" s="147">
        <v>10</v>
      </c>
      <c r="I86" s="147">
        <v>4</v>
      </c>
      <c r="J86" s="147">
        <v>9</v>
      </c>
      <c r="K86" s="147">
        <v>3</v>
      </c>
      <c r="L86" s="147">
        <v>0</v>
      </c>
      <c r="M86" s="147">
        <v>1</v>
      </c>
      <c r="N86" s="147">
        <v>0</v>
      </c>
      <c r="O86" s="147">
        <v>1</v>
      </c>
      <c r="P86" s="147">
        <v>0</v>
      </c>
      <c r="Q86" s="147">
        <v>0</v>
      </c>
      <c r="R86" s="147">
        <v>44</v>
      </c>
      <c r="S86" s="147">
        <v>0</v>
      </c>
      <c r="T86" s="147">
        <v>0</v>
      </c>
      <c r="U86" s="147">
        <v>0</v>
      </c>
      <c r="V86" s="147">
        <v>0</v>
      </c>
      <c r="W86" s="147">
        <v>4</v>
      </c>
      <c r="X86" s="147">
        <v>0</v>
      </c>
      <c r="Y86" s="147">
        <v>0</v>
      </c>
      <c r="Z86" s="147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147">
        <v>0</v>
      </c>
      <c r="AG86" s="148">
        <v>0</v>
      </c>
      <c r="AH86" s="147">
        <v>0</v>
      </c>
      <c r="AI86" s="147">
        <v>13</v>
      </c>
      <c r="AJ86" s="147">
        <v>11</v>
      </c>
      <c r="AK86" s="147">
        <v>0</v>
      </c>
      <c r="AL86" s="147">
        <v>3</v>
      </c>
      <c r="AM86" s="147">
        <v>1</v>
      </c>
      <c r="AN86" s="147">
        <v>0</v>
      </c>
      <c r="AO86" s="147">
        <v>1</v>
      </c>
      <c r="AP86" s="147">
        <v>40</v>
      </c>
      <c r="AQ86" s="147">
        <v>1</v>
      </c>
      <c r="AR86" s="147">
        <v>1</v>
      </c>
      <c r="AS86" s="147">
        <v>12</v>
      </c>
      <c r="AT86" s="147">
        <v>0</v>
      </c>
      <c r="AU86" s="147">
        <v>3</v>
      </c>
      <c r="AV86" s="147">
        <v>0</v>
      </c>
      <c r="AW86" s="147">
        <v>2</v>
      </c>
      <c r="AX86" s="147">
        <v>2</v>
      </c>
      <c r="AY86" s="147">
        <v>0</v>
      </c>
      <c r="AZ86" s="147">
        <v>0</v>
      </c>
      <c r="BA86" s="147">
        <v>2</v>
      </c>
      <c r="BB86" s="147">
        <v>0</v>
      </c>
      <c r="BC86" s="147">
        <v>0</v>
      </c>
      <c r="BD86" s="147">
        <v>0</v>
      </c>
      <c r="BE86" s="147">
        <v>2</v>
      </c>
      <c r="BF86" s="147">
        <v>6</v>
      </c>
      <c r="BG86" s="147">
        <v>3</v>
      </c>
      <c r="BH86" s="147">
        <v>0</v>
      </c>
      <c r="BI86" s="147">
        <v>0</v>
      </c>
      <c r="BJ86" s="147">
        <v>1</v>
      </c>
      <c r="BK86" s="147">
        <v>13</v>
      </c>
      <c r="BL86" s="147">
        <v>1</v>
      </c>
      <c r="BM86" s="147">
        <v>0</v>
      </c>
      <c r="BN86" s="147">
        <v>0</v>
      </c>
      <c r="BO86" s="147">
        <v>0</v>
      </c>
      <c r="BP86" s="147">
        <v>0</v>
      </c>
      <c r="BQ86" s="147">
        <v>0</v>
      </c>
      <c r="BR86" s="147">
        <v>3</v>
      </c>
      <c r="BS86" s="147">
        <v>0</v>
      </c>
      <c r="BT86" s="147">
        <v>5</v>
      </c>
      <c r="BU86" s="147">
        <v>2</v>
      </c>
      <c r="BV86" s="147">
        <v>2</v>
      </c>
      <c r="BW86" s="147">
        <v>0</v>
      </c>
      <c r="BX86" s="155">
        <v>0</v>
      </c>
    </row>
    <row r="87" spans="1:76" ht="12.75">
      <c r="A87" s="145" t="s">
        <v>424</v>
      </c>
      <c r="B87" s="147">
        <f t="shared" si="5"/>
        <v>28</v>
      </c>
      <c r="C87" s="147">
        <v>8</v>
      </c>
      <c r="D87" s="147">
        <v>0</v>
      </c>
      <c r="E87" s="147">
        <v>1</v>
      </c>
      <c r="F87" s="147">
        <v>0</v>
      </c>
      <c r="G87" s="147">
        <v>1</v>
      </c>
      <c r="H87" s="147">
        <v>2</v>
      </c>
      <c r="I87" s="147">
        <v>0</v>
      </c>
      <c r="J87" s="147">
        <v>1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1</v>
      </c>
      <c r="Q87" s="147">
        <v>0</v>
      </c>
      <c r="R87" s="147">
        <v>2</v>
      </c>
      <c r="S87" s="147">
        <v>4</v>
      </c>
      <c r="T87" s="147">
        <v>0</v>
      </c>
      <c r="U87" s="147">
        <v>0</v>
      </c>
      <c r="V87" s="147">
        <v>0</v>
      </c>
      <c r="W87" s="147">
        <v>0</v>
      </c>
      <c r="X87" s="147">
        <v>0</v>
      </c>
      <c r="Y87" s="147">
        <v>1</v>
      </c>
      <c r="Z87" s="147">
        <v>0</v>
      </c>
      <c r="AA87" s="147">
        <v>0</v>
      </c>
      <c r="AB87" s="147">
        <v>0</v>
      </c>
      <c r="AC87" s="147">
        <v>0</v>
      </c>
      <c r="AD87" s="147">
        <v>0</v>
      </c>
      <c r="AE87" s="147">
        <v>0</v>
      </c>
      <c r="AF87" s="147">
        <v>0</v>
      </c>
      <c r="AG87" s="147">
        <v>1</v>
      </c>
      <c r="AH87" s="147">
        <v>0</v>
      </c>
      <c r="AI87" s="147">
        <v>0</v>
      </c>
      <c r="AJ87" s="147">
        <v>0</v>
      </c>
      <c r="AK87" s="147">
        <v>0</v>
      </c>
      <c r="AL87" s="147">
        <v>0</v>
      </c>
      <c r="AM87" s="147">
        <v>0</v>
      </c>
      <c r="AN87" s="147">
        <v>0</v>
      </c>
      <c r="AO87" s="147">
        <v>0</v>
      </c>
      <c r="AP87" s="147">
        <v>1</v>
      </c>
      <c r="AQ87" s="147">
        <v>0</v>
      </c>
      <c r="AR87" s="147">
        <v>0</v>
      </c>
      <c r="AS87" s="147">
        <v>0</v>
      </c>
      <c r="AT87" s="147">
        <v>0</v>
      </c>
      <c r="AU87" s="147">
        <v>1</v>
      </c>
      <c r="AV87" s="147">
        <v>0</v>
      </c>
      <c r="AW87" s="147">
        <v>0</v>
      </c>
      <c r="AX87" s="147">
        <v>0</v>
      </c>
      <c r="AY87" s="147">
        <v>1</v>
      </c>
      <c r="AZ87" s="147">
        <v>0</v>
      </c>
      <c r="BA87" s="147">
        <v>0</v>
      </c>
      <c r="BB87" s="147">
        <v>0</v>
      </c>
      <c r="BC87" s="147">
        <v>0</v>
      </c>
      <c r="BD87" s="147">
        <v>0</v>
      </c>
      <c r="BE87" s="147">
        <v>0</v>
      </c>
      <c r="BF87" s="147">
        <v>0</v>
      </c>
      <c r="BG87" s="147">
        <v>0</v>
      </c>
      <c r="BH87" s="147">
        <v>0</v>
      </c>
      <c r="BI87" s="147">
        <v>0</v>
      </c>
      <c r="BJ87" s="147">
        <v>2</v>
      </c>
      <c r="BK87" s="147">
        <v>0</v>
      </c>
      <c r="BL87" s="147">
        <v>0</v>
      </c>
      <c r="BM87" s="147">
        <v>0</v>
      </c>
      <c r="BN87" s="147">
        <v>0</v>
      </c>
      <c r="BO87" s="147">
        <v>0</v>
      </c>
      <c r="BP87" s="147">
        <v>0</v>
      </c>
      <c r="BQ87" s="147">
        <v>0</v>
      </c>
      <c r="BR87" s="147">
        <v>0</v>
      </c>
      <c r="BS87" s="147">
        <v>1</v>
      </c>
      <c r="BT87" s="147">
        <v>0</v>
      </c>
      <c r="BU87" s="147">
        <v>0</v>
      </c>
      <c r="BV87" s="147">
        <v>0</v>
      </c>
      <c r="BW87" s="147">
        <v>0</v>
      </c>
      <c r="BX87" s="155">
        <v>0</v>
      </c>
    </row>
    <row r="88" spans="1:76" ht="12.75">
      <c r="A88" s="145" t="s">
        <v>425</v>
      </c>
      <c r="B88" s="147">
        <f t="shared" si="5"/>
        <v>17</v>
      </c>
      <c r="C88" s="147">
        <v>0</v>
      </c>
      <c r="D88" s="147">
        <v>15</v>
      </c>
      <c r="E88" s="148">
        <v>0</v>
      </c>
      <c r="F88" s="148">
        <v>0</v>
      </c>
      <c r="G88" s="147">
        <v>0</v>
      </c>
      <c r="H88" s="147">
        <v>0</v>
      </c>
      <c r="I88" s="148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8">
        <v>0</v>
      </c>
      <c r="P88" s="147">
        <v>0</v>
      </c>
      <c r="Q88" s="147">
        <v>0</v>
      </c>
      <c r="R88" s="147">
        <v>0</v>
      </c>
      <c r="S88" s="147">
        <v>0</v>
      </c>
      <c r="T88" s="147">
        <v>0</v>
      </c>
      <c r="U88" s="147">
        <v>0</v>
      </c>
      <c r="V88" s="148">
        <v>0</v>
      </c>
      <c r="W88" s="147">
        <v>0</v>
      </c>
      <c r="X88" s="147">
        <v>0</v>
      </c>
      <c r="Y88" s="147">
        <v>0</v>
      </c>
      <c r="Z88" s="147">
        <v>0</v>
      </c>
      <c r="AA88" s="147">
        <v>0</v>
      </c>
      <c r="AB88" s="147">
        <v>0</v>
      </c>
      <c r="AC88" s="147">
        <v>0</v>
      </c>
      <c r="AD88" s="147">
        <v>0</v>
      </c>
      <c r="AE88" s="147">
        <v>0</v>
      </c>
      <c r="AF88" s="147">
        <v>0</v>
      </c>
      <c r="AG88" s="148">
        <v>0</v>
      </c>
      <c r="AH88" s="148">
        <v>0</v>
      </c>
      <c r="AI88" s="147">
        <v>0</v>
      </c>
      <c r="AJ88" s="147">
        <v>0</v>
      </c>
      <c r="AK88" s="147">
        <v>0</v>
      </c>
      <c r="AL88" s="147">
        <v>0</v>
      </c>
      <c r="AM88" s="147">
        <v>0</v>
      </c>
      <c r="AN88" s="147">
        <v>0</v>
      </c>
      <c r="AO88" s="147">
        <v>0</v>
      </c>
      <c r="AP88" s="147">
        <v>1</v>
      </c>
      <c r="AQ88" s="148">
        <v>0</v>
      </c>
      <c r="AR88" s="147">
        <v>0</v>
      </c>
      <c r="AS88" s="147">
        <v>0</v>
      </c>
      <c r="AT88" s="147">
        <v>0</v>
      </c>
      <c r="AU88" s="147">
        <v>0</v>
      </c>
      <c r="AV88" s="147">
        <v>0</v>
      </c>
      <c r="AW88" s="147">
        <v>0</v>
      </c>
      <c r="AX88" s="147">
        <v>0</v>
      </c>
      <c r="AY88" s="147">
        <v>0</v>
      </c>
      <c r="AZ88" s="147">
        <v>0</v>
      </c>
      <c r="BA88" s="148">
        <v>0</v>
      </c>
      <c r="BB88" s="147">
        <v>0</v>
      </c>
      <c r="BC88" s="147">
        <v>0</v>
      </c>
      <c r="BD88" s="148">
        <v>0</v>
      </c>
      <c r="BE88" s="148">
        <v>0</v>
      </c>
      <c r="BF88" s="147">
        <v>0</v>
      </c>
      <c r="BG88" s="147">
        <v>0</v>
      </c>
      <c r="BH88" s="147">
        <v>0</v>
      </c>
      <c r="BI88" s="148">
        <v>0</v>
      </c>
      <c r="BJ88" s="147">
        <v>0</v>
      </c>
      <c r="BK88" s="147">
        <v>1</v>
      </c>
      <c r="BL88" s="147">
        <v>0</v>
      </c>
      <c r="BM88" s="148">
        <v>0</v>
      </c>
      <c r="BN88" s="148">
        <v>0</v>
      </c>
      <c r="BO88" s="148">
        <v>0</v>
      </c>
      <c r="BP88" s="147">
        <v>0</v>
      </c>
      <c r="BQ88" s="147">
        <v>0</v>
      </c>
      <c r="BR88" s="147">
        <v>0</v>
      </c>
      <c r="BS88" s="147">
        <v>0</v>
      </c>
      <c r="BT88" s="147">
        <v>0</v>
      </c>
      <c r="BU88" s="147">
        <v>0</v>
      </c>
      <c r="BV88" s="147">
        <v>0</v>
      </c>
      <c r="BW88" s="147">
        <v>0</v>
      </c>
      <c r="BX88" s="155">
        <v>0</v>
      </c>
    </row>
    <row r="89" spans="1:76" ht="12.75">
      <c r="A89" s="145" t="s">
        <v>426</v>
      </c>
      <c r="B89" s="147">
        <f t="shared" si="5"/>
        <v>6</v>
      </c>
      <c r="C89" s="147">
        <v>0</v>
      </c>
      <c r="D89" s="148">
        <v>0</v>
      </c>
      <c r="E89" s="148">
        <v>0</v>
      </c>
      <c r="F89" s="147">
        <v>1</v>
      </c>
      <c r="G89" s="147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7">
        <v>0</v>
      </c>
      <c r="S89" s="148">
        <v>0</v>
      </c>
      <c r="T89" s="148">
        <v>0</v>
      </c>
      <c r="U89" s="148">
        <v>0</v>
      </c>
      <c r="V89" s="148">
        <v>0</v>
      </c>
      <c r="W89" s="148">
        <v>0</v>
      </c>
      <c r="X89" s="147">
        <v>3</v>
      </c>
      <c r="Y89" s="148">
        <v>0</v>
      </c>
      <c r="Z89" s="148">
        <v>0</v>
      </c>
      <c r="AA89" s="148">
        <v>0</v>
      </c>
      <c r="AB89" s="148">
        <v>0</v>
      </c>
      <c r="AC89" s="148">
        <v>0</v>
      </c>
      <c r="AD89" s="148">
        <v>0</v>
      </c>
      <c r="AE89" s="148">
        <v>0</v>
      </c>
      <c r="AF89" s="148">
        <v>0</v>
      </c>
      <c r="AG89" s="148">
        <v>0</v>
      </c>
      <c r="AH89" s="148">
        <v>0</v>
      </c>
      <c r="AI89" s="147">
        <v>0</v>
      </c>
      <c r="AJ89" s="147">
        <v>0</v>
      </c>
      <c r="AK89" s="148">
        <v>0</v>
      </c>
      <c r="AL89" s="148">
        <v>0</v>
      </c>
      <c r="AM89" s="148">
        <v>0</v>
      </c>
      <c r="AN89" s="148">
        <v>0</v>
      </c>
      <c r="AO89" s="148">
        <v>0</v>
      </c>
      <c r="AP89" s="147">
        <v>0</v>
      </c>
      <c r="AQ89" s="148">
        <v>0</v>
      </c>
      <c r="AR89" s="148">
        <v>0</v>
      </c>
      <c r="AS89" s="148">
        <v>0</v>
      </c>
      <c r="AT89" s="148">
        <v>0</v>
      </c>
      <c r="AU89" s="147">
        <v>0</v>
      </c>
      <c r="AV89" s="148">
        <v>0</v>
      </c>
      <c r="AW89" s="148">
        <v>0</v>
      </c>
      <c r="AX89" s="148">
        <v>0</v>
      </c>
      <c r="AY89" s="148">
        <v>0</v>
      </c>
      <c r="AZ89" s="148">
        <v>0</v>
      </c>
      <c r="BA89" s="148">
        <v>0</v>
      </c>
      <c r="BB89" s="148">
        <v>0</v>
      </c>
      <c r="BC89" s="148">
        <v>0</v>
      </c>
      <c r="BD89" s="148">
        <v>0</v>
      </c>
      <c r="BE89" s="148">
        <v>0</v>
      </c>
      <c r="BF89" s="147">
        <v>0</v>
      </c>
      <c r="BG89" s="147">
        <v>0</v>
      </c>
      <c r="BH89" s="148">
        <v>0</v>
      </c>
      <c r="BI89" s="148">
        <v>0</v>
      </c>
      <c r="BJ89" s="148">
        <v>0</v>
      </c>
      <c r="BK89" s="148">
        <v>0</v>
      </c>
      <c r="BL89" s="148">
        <v>0</v>
      </c>
      <c r="BM89" s="148">
        <v>0</v>
      </c>
      <c r="BN89" s="148">
        <v>0</v>
      </c>
      <c r="BO89" s="148">
        <v>0</v>
      </c>
      <c r="BP89" s="148">
        <v>0</v>
      </c>
      <c r="BQ89" s="148">
        <v>0</v>
      </c>
      <c r="BR89" s="148">
        <v>0</v>
      </c>
      <c r="BS89" s="147">
        <v>2</v>
      </c>
      <c r="BT89" s="147">
        <v>0</v>
      </c>
      <c r="BU89" s="148">
        <v>0</v>
      </c>
      <c r="BV89" s="148">
        <v>0</v>
      </c>
      <c r="BW89" s="148">
        <v>0</v>
      </c>
      <c r="BX89" s="155">
        <v>0</v>
      </c>
    </row>
    <row r="90" spans="1:76" ht="12.75">
      <c r="A90" s="145" t="s">
        <v>427</v>
      </c>
      <c r="B90" s="147">
        <f t="shared" si="5"/>
        <v>31</v>
      </c>
      <c r="C90" s="147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7">
        <v>2</v>
      </c>
      <c r="J90" s="148">
        <v>0</v>
      </c>
      <c r="K90" s="147">
        <v>6</v>
      </c>
      <c r="L90" s="148">
        <v>0</v>
      </c>
      <c r="M90" s="148">
        <v>0</v>
      </c>
      <c r="N90" s="148">
        <v>0</v>
      </c>
      <c r="O90" s="148">
        <v>0</v>
      </c>
      <c r="P90" s="147">
        <v>1</v>
      </c>
      <c r="Q90" s="148">
        <v>0</v>
      </c>
      <c r="R90" s="147">
        <v>0</v>
      </c>
      <c r="S90" s="148">
        <v>0</v>
      </c>
      <c r="T90" s="148">
        <v>0</v>
      </c>
      <c r="U90" s="148">
        <v>0</v>
      </c>
      <c r="V90" s="148">
        <v>0</v>
      </c>
      <c r="W90" s="148">
        <v>0</v>
      </c>
      <c r="X90" s="147">
        <v>0</v>
      </c>
      <c r="Y90" s="148">
        <v>0</v>
      </c>
      <c r="Z90" s="148">
        <v>0</v>
      </c>
      <c r="AA90" s="148">
        <v>0</v>
      </c>
      <c r="AB90" s="148">
        <v>0</v>
      </c>
      <c r="AC90" s="148">
        <v>0</v>
      </c>
      <c r="AD90" s="148">
        <v>0</v>
      </c>
      <c r="AE90" s="147">
        <v>8</v>
      </c>
      <c r="AF90" s="148">
        <v>0</v>
      </c>
      <c r="AG90" s="148">
        <v>0</v>
      </c>
      <c r="AH90" s="148">
        <v>0</v>
      </c>
      <c r="AI90" s="147">
        <v>0</v>
      </c>
      <c r="AJ90" s="147">
        <v>0</v>
      </c>
      <c r="AK90" s="148">
        <v>0</v>
      </c>
      <c r="AL90" s="148">
        <v>0</v>
      </c>
      <c r="AM90" s="148">
        <v>0</v>
      </c>
      <c r="AN90" s="148">
        <v>0</v>
      </c>
      <c r="AO90" s="148">
        <v>0</v>
      </c>
      <c r="AP90" s="148">
        <v>0</v>
      </c>
      <c r="AQ90" s="148">
        <v>0</v>
      </c>
      <c r="AR90" s="148">
        <v>0</v>
      </c>
      <c r="AS90" s="148">
        <v>0</v>
      </c>
      <c r="AT90" s="148">
        <v>0</v>
      </c>
      <c r="AU90" s="147">
        <v>0</v>
      </c>
      <c r="AV90" s="148">
        <v>0</v>
      </c>
      <c r="AW90" s="148">
        <v>0</v>
      </c>
      <c r="AX90" s="148">
        <v>0</v>
      </c>
      <c r="AY90" s="148">
        <v>0</v>
      </c>
      <c r="AZ90" s="148">
        <v>0</v>
      </c>
      <c r="BA90" s="148">
        <v>0</v>
      </c>
      <c r="BB90" s="148">
        <v>0</v>
      </c>
      <c r="BC90" s="148">
        <v>0</v>
      </c>
      <c r="BD90" s="148">
        <v>0</v>
      </c>
      <c r="BE90" s="148">
        <v>0</v>
      </c>
      <c r="BF90" s="147">
        <v>4</v>
      </c>
      <c r="BG90" s="147">
        <v>1</v>
      </c>
      <c r="BH90" s="148">
        <v>0</v>
      </c>
      <c r="BI90" s="148">
        <v>0</v>
      </c>
      <c r="BJ90" s="147">
        <v>2</v>
      </c>
      <c r="BK90" s="148">
        <v>0</v>
      </c>
      <c r="BL90" s="148">
        <v>0</v>
      </c>
      <c r="BM90" s="148">
        <v>0</v>
      </c>
      <c r="BN90" s="148">
        <v>0</v>
      </c>
      <c r="BO90" s="148">
        <v>0</v>
      </c>
      <c r="BP90" s="148">
        <v>0</v>
      </c>
      <c r="BQ90" s="147">
        <v>1</v>
      </c>
      <c r="BR90" s="148">
        <v>0</v>
      </c>
      <c r="BS90" s="148">
        <v>0</v>
      </c>
      <c r="BT90" s="147">
        <v>4</v>
      </c>
      <c r="BU90" s="148">
        <v>0</v>
      </c>
      <c r="BV90" s="147">
        <v>1</v>
      </c>
      <c r="BW90" s="147">
        <v>1</v>
      </c>
      <c r="BX90" s="155">
        <v>0</v>
      </c>
    </row>
    <row r="91" spans="1:76" ht="12.75">
      <c r="A91" s="145" t="s">
        <v>428</v>
      </c>
      <c r="B91" s="147">
        <f t="shared" si="5"/>
        <v>798</v>
      </c>
      <c r="C91" s="147">
        <v>173</v>
      </c>
      <c r="D91" s="147">
        <v>2</v>
      </c>
      <c r="E91" s="147">
        <v>2</v>
      </c>
      <c r="F91" s="147">
        <v>1</v>
      </c>
      <c r="G91" s="147">
        <v>4</v>
      </c>
      <c r="H91" s="147">
        <v>294</v>
      </c>
      <c r="I91" s="147">
        <v>6</v>
      </c>
      <c r="J91" s="147">
        <v>3</v>
      </c>
      <c r="K91" s="147">
        <v>1</v>
      </c>
      <c r="L91" s="147">
        <v>5</v>
      </c>
      <c r="M91" s="147">
        <v>6</v>
      </c>
      <c r="N91" s="147">
        <v>9</v>
      </c>
      <c r="O91" s="147">
        <v>7</v>
      </c>
      <c r="P91" s="147">
        <v>1</v>
      </c>
      <c r="Q91" s="147">
        <v>2</v>
      </c>
      <c r="R91" s="147">
        <v>2</v>
      </c>
      <c r="S91" s="147">
        <v>16</v>
      </c>
      <c r="T91" s="147">
        <v>7</v>
      </c>
      <c r="U91" s="147">
        <v>10</v>
      </c>
      <c r="V91" s="147">
        <v>1</v>
      </c>
      <c r="W91" s="147">
        <v>6</v>
      </c>
      <c r="X91" s="147">
        <v>8</v>
      </c>
      <c r="Y91" s="147">
        <v>1</v>
      </c>
      <c r="Z91" s="147">
        <v>4</v>
      </c>
      <c r="AA91" s="147">
        <v>2</v>
      </c>
      <c r="AB91" s="147">
        <v>70</v>
      </c>
      <c r="AC91" s="147">
        <v>3</v>
      </c>
      <c r="AD91" s="147">
        <v>4</v>
      </c>
      <c r="AE91" s="147">
        <v>46</v>
      </c>
      <c r="AF91" s="147">
        <v>6</v>
      </c>
      <c r="AG91" s="147">
        <v>4</v>
      </c>
      <c r="AH91" s="147">
        <v>5</v>
      </c>
      <c r="AI91" s="147">
        <v>0</v>
      </c>
      <c r="AJ91" s="147">
        <v>1</v>
      </c>
      <c r="AK91" s="147">
        <v>1</v>
      </c>
      <c r="AL91" s="147">
        <v>3</v>
      </c>
      <c r="AM91" s="147">
        <v>2</v>
      </c>
      <c r="AN91" s="147">
        <v>7</v>
      </c>
      <c r="AO91" s="148">
        <v>0</v>
      </c>
      <c r="AP91" s="147">
        <v>2</v>
      </c>
      <c r="AQ91" s="147">
        <v>1</v>
      </c>
      <c r="AR91" s="147">
        <v>2</v>
      </c>
      <c r="AS91" s="148">
        <v>0</v>
      </c>
      <c r="AT91" s="148">
        <v>0</v>
      </c>
      <c r="AU91" s="147">
        <v>2</v>
      </c>
      <c r="AV91" s="147">
        <v>3</v>
      </c>
      <c r="AW91" s="148">
        <v>0</v>
      </c>
      <c r="AX91" s="147">
        <v>3</v>
      </c>
      <c r="AY91" s="147">
        <v>5</v>
      </c>
      <c r="AZ91" s="148">
        <v>0</v>
      </c>
      <c r="BA91" s="147">
        <v>1</v>
      </c>
      <c r="BB91" s="147">
        <v>2</v>
      </c>
      <c r="BC91" s="148">
        <v>0</v>
      </c>
      <c r="BD91" s="147">
        <v>1</v>
      </c>
      <c r="BE91" s="147">
        <v>1</v>
      </c>
      <c r="BF91" s="147">
        <v>2</v>
      </c>
      <c r="BG91" s="147">
        <v>2</v>
      </c>
      <c r="BH91" s="147">
        <v>1</v>
      </c>
      <c r="BI91" s="147">
        <v>4</v>
      </c>
      <c r="BJ91" s="147">
        <v>1</v>
      </c>
      <c r="BK91" s="147">
        <v>2</v>
      </c>
      <c r="BL91" s="147">
        <v>8</v>
      </c>
      <c r="BM91" s="147">
        <v>5</v>
      </c>
      <c r="BN91" s="147">
        <v>2</v>
      </c>
      <c r="BO91" s="148">
        <v>0</v>
      </c>
      <c r="BP91" s="147">
        <v>2</v>
      </c>
      <c r="BQ91" s="147">
        <v>3</v>
      </c>
      <c r="BR91" s="147">
        <v>3</v>
      </c>
      <c r="BS91" s="147">
        <v>5</v>
      </c>
      <c r="BT91" s="147">
        <v>0</v>
      </c>
      <c r="BU91" s="147">
        <v>6</v>
      </c>
      <c r="BV91" s="147">
        <v>1</v>
      </c>
      <c r="BW91" s="147">
        <v>2</v>
      </c>
      <c r="BX91" s="155">
        <v>1</v>
      </c>
    </row>
    <row r="92" spans="1:76" ht="12.75">
      <c r="A92" s="145" t="s">
        <v>429</v>
      </c>
      <c r="B92" s="147">
        <f t="shared" si="5"/>
        <v>738</v>
      </c>
      <c r="C92" s="147">
        <v>69</v>
      </c>
      <c r="D92" s="147">
        <v>2</v>
      </c>
      <c r="E92" s="147">
        <v>0</v>
      </c>
      <c r="F92" s="147">
        <v>0</v>
      </c>
      <c r="G92" s="147">
        <v>35</v>
      </c>
      <c r="H92" s="147">
        <v>4</v>
      </c>
      <c r="I92" s="147">
        <v>7</v>
      </c>
      <c r="J92" s="147">
        <v>3</v>
      </c>
      <c r="K92" s="147">
        <v>1</v>
      </c>
      <c r="L92" s="147">
        <v>5</v>
      </c>
      <c r="M92" s="147">
        <v>1</v>
      </c>
      <c r="N92" s="147">
        <v>21</v>
      </c>
      <c r="O92" s="147">
        <v>3</v>
      </c>
      <c r="P92" s="147">
        <v>4</v>
      </c>
      <c r="Q92" s="147">
        <v>16</v>
      </c>
      <c r="R92" s="147">
        <v>0</v>
      </c>
      <c r="S92" s="147">
        <v>25</v>
      </c>
      <c r="T92" s="147">
        <v>14</v>
      </c>
      <c r="U92" s="147">
        <v>4</v>
      </c>
      <c r="V92" s="147">
        <v>0</v>
      </c>
      <c r="W92" s="147">
        <v>8</v>
      </c>
      <c r="X92" s="147">
        <v>12</v>
      </c>
      <c r="Y92" s="147">
        <v>4</v>
      </c>
      <c r="Z92" s="147">
        <v>3</v>
      </c>
      <c r="AA92" s="147">
        <v>20</v>
      </c>
      <c r="AB92" s="147">
        <v>7</v>
      </c>
      <c r="AC92" s="147">
        <v>14</v>
      </c>
      <c r="AD92" s="147">
        <v>4</v>
      </c>
      <c r="AE92" s="147">
        <v>2</v>
      </c>
      <c r="AF92" s="147">
        <v>7</v>
      </c>
      <c r="AG92" s="147">
        <v>1</v>
      </c>
      <c r="AH92" s="147">
        <v>0</v>
      </c>
      <c r="AI92" s="147">
        <v>14</v>
      </c>
      <c r="AJ92" s="147">
        <v>5</v>
      </c>
      <c r="AK92" s="147">
        <v>9</v>
      </c>
      <c r="AL92" s="147">
        <v>1</v>
      </c>
      <c r="AM92" s="147">
        <v>0</v>
      </c>
      <c r="AN92" s="147">
        <v>4</v>
      </c>
      <c r="AO92" s="148">
        <v>0</v>
      </c>
      <c r="AP92" s="147">
        <v>15</v>
      </c>
      <c r="AQ92" s="147">
        <v>14</v>
      </c>
      <c r="AR92" s="147">
        <v>19</v>
      </c>
      <c r="AS92" s="147">
        <v>2</v>
      </c>
      <c r="AT92" s="147">
        <v>1</v>
      </c>
      <c r="AU92" s="147">
        <v>0</v>
      </c>
      <c r="AV92" s="147">
        <v>52</v>
      </c>
      <c r="AW92" s="148">
        <v>0</v>
      </c>
      <c r="AX92" s="147">
        <v>11</v>
      </c>
      <c r="AY92" s="147">
        <v>22</v>
      </c>
      <c r="AZ92" s="147">
        <v>1</v>
      </c>
      <c r="BA92" s="147">
        <v>7</v>
      </c>
      <c r="BB92" s="147">
        <v>8</v>
      </c>
      <c r="BC92" s="147">
        <v>2</v>
      </c>
      <c r="BD92" s="147">
        <v>0</v>
      </c>
      <c r="BE92" s="147">
        <v>7</v>
      </c>
      <c r="BF92" s="147">
        <v>23</v>
      </c>
      <c r="BG92" s="147">
        <v>16</v>
      </c>
      <c r="BH92" s="147">
        <v>6</v>
      </c>
      <c r="BI92" s="147">
        <v>7</v>
      </c>
      <c r="BJ92" s="147">
        <v>2</v>
      </c>
      <c r="BK92" s="147">
        <v>6</v>
      </c>
      <c r="BL92" s="147">
        <v>9</v>
      </c>
      <c r="BM92" s="147">
        <v>22</v>
      </c>
      <c r="BN92" s="147">
        <v>10</v>
      </c>
      <c r="BO92" s="147">
        <v>9</v>
      </c>
      <c r="BP92" s="147">
        <v>4</v>
      </c>
      <c r="BQ92" s="147">
        <v>7</v>
      </c>
      <c r="BR92" s="147">
        <v>7</v>
      </c>
      <c r="BS92" s="147">
        <v>57</v>
      </c>
      <c r="BT92" s="147">
        <v>9</v>
      </c>
      <c r="BU92" s="147">
        <v>23</v>
      </c>
      <c r="BV92" s="147">
        <v>11</v>
      </c>
      <c r="BW92" s="147">
        <v>3</v>
      </c>
      <c r="BX92" s="155">
        <v>17</v>
      </c>
    </row>
    <row r="93" spans="1:76" ht="12.75">
      <c r="A93" s="145" t="s">
        <v>430</v>
      </c>
      <c r="B93" s="147">
        <f t="shared" si="5"/>
        <v>10</v>
      </c>
      <c r="C93" s="148">
        <v>0</v>
      </c>
      <c r="D93" s="148">
        <v>0</v>
      </c>
      <c r="E93" s="147">
        <v>0</v>
      </c>
      <c r="F93" s="147">
        <v>0</v>
      </c>
      <c r="G93" s="148">
        <v>0</v>
      </c>
      <c r="H93" s="148">
        <v>0</v>
      </c>
      <c r="I93" s="147">
        <v>1</v>
      </c>
      <c r="J93" s="148">
        <v>0</v>
      </c>
      <c r="K93" s="148">
        <v>0</v>
      </c>
      <c r="L93" s="148">
        <v>0</v>
      </c>
      <c r="M93" s="147">
        <v>0</v>
      </c>
      <c r="N93" s="148">
        <v>0</v>
      </c>
      <c r="O93" s="147">
        <v>0</v>
      </c>
      <c r="P93" s="148">
        <v>0</v>
      </c>
      <c r="Q93" s="147">
        <v>0</v>
      </c>
      <c r="R93" s="147">
        <v>0</v>
      </c>
      <c r="S93" s="148">
        <v>0</v>
      </c>
      <c r="T93" s="147">
        <v>4</v>
      </c>
      <c r="U93" s="147">
        <v>0</v>
      </c>
      <c r="V93" s="147">
        <v>0</v>
      </c>
      <c r="W93" s="147">
        <v>2</v>
      </c>
      <c r="X93" s="148">
        <v>0</v>
      </c>
      <c r="Y93" s="147">
        <v>0</v>
      </c>
      <c r="Z93" s="147">
        <v>0</v>
      </c>
      <c r="AA93" s="148">
        <v>0</v>
      </c>
      <c r="AB93" s="148">
        <v>0</v>
      </c>
      <c r="AC93" s="147">
        <v>0</v>
      </c>
      <c r="AD93" s="147">
        <v>0</v>
      </c>
      <c r="AE93" s="148">
        <v>0</v>
      </c>
      <c r="AF93" s="147">
        <v>0</v>
      </c>
      <c r="AG93" s="148">
        <v>0</v>
      </c>
      <c r="AH93" s="147">
        <v>0</v>
      </c>
      <c r="AI93" s="147">
        <v>1</v>
      </c>
      <c r="AJ93" s="147">
        <v>0</v>
      </c>
      <c r="AK93" s="147">
        <v>0</v>
      </c>
      <c r="AL93" s="148">
        <v>0</v>
      </c>
      <c r="AM93" s="148">
        <v>0</v>
      </c>
      <c r="AN93" s="147">
        <v>0</v>
      </c>
      <c r="AO93" s="148">
        <v>0</v>
      </c>
      <c r="AP93" s="148">
        <v>0</v>
      </c>
      <c r="AQ93" s="147">
        <v>0</v>
      </c>
      <c r="AR93" s="147">
        <v>0</v>
      </c>
      <c r="AS93" s="148">
        <v>0</v>
      </c>
      <c r="AT93" s="147">
        <v>0</v>
      </c>
      <c r="AU93" s="147">
        <v>0</v>
      </c>
      <c r="AV93" s="148">
        <v>0</v>
      </c>
      <c r="AW93" s="148">
        <v>0</v>
      </c>
      <c r="AX93" s="147">
        <v>1</v>
      </c>
      <c r="AY93" s="147">
        <v>0</v>
      </c>
      <c r="AZ93" s="147">
        <v>0</v>
      </c>
      <c r="BA93" s="147">
        <v>0</v>
      </c>
      <c r="BB93" s="148">
        <v>0</v>
      </c>
      <c r="BC93" s="147">
        <v>0</v>
      </c>
      <c r="BD93" s="147">
        <v>0</v>
      </c>
      <c r="BE93" s="148">
        <v>0</v>
      </c>
      <c r="BF93" s="147">
        <v>0</v>
      </c>
      <c r="BG93" s="147">
        <v>0</v>
      </c>
      <c r="BH93" s="148">
        <v>0</v>
      </c>
      <c r="BI93" s="148">
        <v>0</v>
      </c>
      <c r="BJ93" s="148">
        <v>0</v>
      </c>
      <c r="BK93" s="147">
        <v>0</v>
      </c>
      <c r="BL93" s="148">
        <v>0</v>
      </c>
      <c r="BM93" s="148">
        <v>0</v>
      </c>
      <c r="BN93" s="148">
        <v>0</v>
      </c>
      <c r="BO93" s="148">
        <v>0</v>
      </c>
      <c r="BP93" s="148">
        <v>0</v>
      </c>
      <c r="BQ93" s="148">
        <v>0</v>
      </c>
      <c r="BR93" s="147">
        <v>0</v>
      </c>
      <c r="BS93" s="148">
        <v>0</v>
      </c>
      <c r="BT93" s="147">
        <v>0</v>
      </c>
      <c r="BU93" s="147">
        <v>1</v>
      </c>
      <c r="BV93" s="148">
        <v>0</v>
      </c>
      <c r="BW93" s="148">
        <v>0</v>
      </c>
      <c r="BX93" s="155">
        <v>0</v>
      </c>
    </row>
    <row r="94" spans="1:76" ht="12.75">
      <c r="A94" s="145" t="s">
        <v>431</v>
      </c>
      <c r="B94" s="147">
        <f t="shared" si="5"/>
        <v>14</v>
      </c>
      <c r="C94" s="147">
        <v>4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7">
        <v>0</v>
      </c>
      <c r="N94" s="148">
        <v>0</v>
      </c>
      <c r="O94" s="148">
        <v>0</v>
      </c>
      <c r="P94" s="148">
        <v>0</v>
      </c>
      <c r="Q94" s="147">
        <v>0</v>
      </c>
      <c r="R94" s="147">
        <v>4</v>
      </c>
      <c r="S94" s="148">
        <v>1</v>
      </c>
      <c r="T94" s="148">
        <v>0</v>
      </c>
      <c r="U94" s="147">
        <v>0</v>
      </c>
      <c r="V94" s="148">
        <v>0</v>
      </c>
      <c r="W94" s="147">
        <v>0</v>
      </c>
      <c r="X94" s="148">
        <v>0</v>
      </c>
      <c r="Y94" s="148">
        <v>0</v>
      </c>
      <c r="Z94" s="147">
        <v>0</v>
      </c>
      <c r="AA94" s="148">
        <v>0</v>
      </c>
      <c r="AB94" s="148">
        <v>0</v>
      </c>
      <c r="AC94" s="147">
        <v>0</v>
      </c>
      <c r="AD94" s="148">
        <v>0</v>
      </c>
      <c r="AE94" s="148">
        <v>0</v>
      </c>
      <c r="AF94" s="147">
        <v>0</v>
      </c>
      <c r="AG94" s="148">
        <v>0</v>
      </c>
      <c r="AH94" s="148">
        <v>0</v>
      </c>
      <c r="AI94" s="147">
        <v>0</v>
      </c>
      <c r="AJ94" s="147">
        <v>0</v>
      </c>
      <c r="AK94" s="147">
        <v>0</v>
      </c>
      <c r="AL94" s="148">
        <v>0</v>
      </c>
      <c r="AM94" s="148">
        <v>0</v>
      </c>
      <c r="AN94" s="147">
        <v>0</v>
      </c>
      <c r="AO94" s="148">
        <v>0</v>
      </c>
      <c r="AP94" s="148">
        <v>0</v>
      </c>
      <c r="AQ94" s="148">
        <v>0</v>
      </c>
      <c r="AR94" s="147">
        <v>0</v>
      </c>
      <c r="AS94" s="148">
        <v>0</v>
      </c>
      <c r="AT94" s="147">
        <v>0</v>
      </c>
      <c r="AU94" s="147">
        <v>0</v>
      </c>
      <c r="AV94" s="147">
        <v>1</v>
      </c>
      <c r="AW94" s="148">
        <v>0</v>
      </c>
      <c r="AX94" s="147">
        <v>0</v>
      </c>
      <c r="AY94" s="148">
        <v>0</v>
      </c>
      <c r="AZ94" s="147">
        <v>0</v>
      </c>
      <c r="BA94" s="147">
        <v>2</v>
      </c>
      <c r="BB94" s="148">
        <v>0</v>
      </c>
      <c r="BC94" s="147">
        <v>0</v>
      </c>
      <c r="BD94" s="148">
        <v>0</v>
      </c>
      <c r="BE94" s="148">
        <v>0</v>
      </c>
      <c r="BF94" s="147">
        <v>0</v>
      </c>
      <c r="BG94" s="147">
        <v>0</v>
      </c>
      <c r="BH94" s="148">
        <v>0</v>
      </c>
      <c r="BI94" s="148">
        <v>0</v>
      </c>
      <c r="BJ94" s="148">
        <v>0</v>
      </c>
      <c r="BK94" s="147">
        <v>0</v>
      </c>
      <c r="BL94" s="148">
        <v>0</v>
      </c>
      <c r="BM94" s="148">
        <v>0</v>
      </c>
      <c r="BN94" s="148">
        <v>0</v>
      </c>
      <c r="BO94" s="148">
        <v>0</v>
      </c>
      <c r="BP94" s="148">
        <v>0</v>
      </c>
      <c r="BQ94" s="148">
        <v>0</v>
      </c>
      <c r="BR94" s="147">
        <v>0</v>
      </c>
      <c r="BS94" s="147">
        <v>2</v>
      </c>
      <c r="BT94" s="147">
        <v>0</v>
      </c>
      <c r="BU94" s="147">
        <v>0</v>
      </c>
      <c r="BV94" s="148">
        <v>0</v>
      </c>
      <c r="BW94" s="148">
        <v>0</v>
      </c>
      <c r="BX94" s="155">
        <v>0</v>
      </c>
    </row>
    <row r="95" spans="1:76" ht="12.75">
      <c r="A95" s="145" t="s">
        <v>432</v>
      </c>
      <c r="B95" s="147">
        <f t="shared" si="5"/>
        <v>6</v>
      </c>
      <c r="C95" s="148">
        <v>0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7">
        <v>5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  <c r="X95" s="148">
        <v>0</v>
      </c>
      <c r="Y95" s="148">
        <v>0</v>
      </c>
      <c r="Z95" s="148">
        <v>0</v>
      </c>
      <c r="AA95" s="148">
        <v>0</v>
      </c>
      <c r="AB95" s="148">
        <v>0</v>
      </c>
      <c r="AC95" s="148">
        <v>0</v>
      </c>
      <c r="AD95" s="148">
        <v>0</v>
      </c>
      <c r="AE95" s="148">
        <v>0</v>
      </c>
      <c r="AF95" s="148">
        <v>0</v>
      </c>
      <c r="AG95" s="148">
        <v>0</v>
      </c>
      <c r="AH95" s="148">
        <v>0</v>
      </c>
      <c r="AI95" s="148">
        <v>0</v>
      </c>
      <c r="AJ95" s="148">
        <v>0</v>
      </c>
      <c r="AK95" s="148">
        <v>0</v>
      </c>
      <c r="AL95" s="148">
        <v>0</v>
      </c>
      <c r="AM95" s="148">
        <v>0</v>
      </c>
      <c r="AN95" s="148">
        <v>0</v>
      </c>
      <c r="AO95" s="148">
        <v>0</v>
      </c>
      <c r="AP95" s="148">
        <v>0</v>
      </c>
      <c r="AQ95" s="148">
        <v>0</v>
      </c>
      <c r="AR95" s="148">
        <v>0</v>
      </c>
      <c r="AS95" s="148">
        <v>0</v>
      </c>
      <c r="AT95" s="148">
        <v>0</v>
      </c>
      <c r="AU95" s="147">
        <v>0</v>
      </c>
      <c r="AV95" s="148">
        <v>0</v>
      </c>
      <c r="AW95" s="148">
        <v>0</v>
      </c>
      <c r="AX95" s="148">
        <v>0</v>
      </c>
      <c r="AY95" s="148">
        <v>0</v>
      </c>
      <c r="AZ95" s="148">
        <v>0</v>
      </c>
      <c r="BA95" s="148">
        <v>0</v>
      </c>
      <c r="BB95" s="148">
        <v>0</v>
      </c>
      <c r="BC95" s="148">
        <v>0</v>
      </c>
      <c r="BD95" s="148">
        <v>0</v>
      </c>
      <c r="BE95" s="148">
        <v>0</v>
      </c>
      <c r="BF95" s="148">
        <v>0</v>
      </c>
      <c r="BG95" s="148">
        <v>0</v>
      </c>
      <c r="BH95" s="148">
        <v>0</v>
      </c>
      <c r="BI95" s="148">
        <v>0</v>
      </c>
      <c r="BJ95" s="148">
        <v>0</v>
      </c>
      <c r="BK95" s="148">
        <v>0</v>
      </c>
      <c r="BL95" s="147">
        <v>1</v>
      </c>
      <c r="BM95" s="148">
        <v>0</v>
      </c>
      <c r="BN95" s="148">
        <v>0</v>
      </c>
      <c r="BO95" s="148">
        <v>0</v>
      </c>
      <c r="BP95" s="148">
        <v>0</v>
      </c>
      <c r="BQ95" s="148">
        <v>0</v>
      </c>
      <c r="BR95" s="148">
        <v>0</v>
      </c>
      <c r="BS95" s="148">
        <v>0</v>
      </c>
      <c r="BT95" s="147">
        <v>0</v>
      </c>
      <c r="BU95" s="148">
        <v>0</v>
      </c>
      <c r="BV95" s="148">
        <v>0</v>
      </c>
      <c r="BW95" s="148">
        <v>0</v>
      </c>
      <c r="BX95" s="155">
        <v>0</v>
      </c>
    </row>
    <row r="96" spans="1:76" ht="12.75">
      <c r="A96" s="145" t="s">
        <v>433</v>
      </c>
      <c r="B96" s="147">
        <f t="shared" si="5"/>
        <v>79</v>
      </c>
      <c r="C96" s="147">
        <v>11</v>
      </c>
      <c r="D96" s="147">
        <v>2</v>
      </c>
      <c r="E96" s="147">
        <v>2</v>
      </c>
      <c r="F96" s="147">
        <v>1</v>
      </c>
      <c r="G96" s="147">
        <v>0</v>
      </c>
      <c r="H96" s="147">
        <v>17</v>
      </c>
      <c r="I96" s="148">
        <v>0</v>
      </c>
      <c r="J96" s="148">
        <v>0</v>
      </c>
      <c r="K96" s="147">
        <v>1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7">
        <v>5</v>
      </c>
      <c r="S96" s="148">
        <v>0</v>
      </c>
      <c r="T96" s="148">
        <v>0</v>
      </c>
      <c r="U96" s="148">
        <v>0</v>
      </c>
      <c r="V96" s="148">
        <v>0</v>
      </c>
      <c r="W96" s="147">
        <v>4</v>
      </c>
      <c r="X96" s="148">
        <v>0</v>
      </c>
      <c r="Y96" s="148">
        <v>0</v>
      </c>
      <c r="Z96" s="148">
        <v>0</v>
      </c>
      <c r="AA96" s="148">
        <v>0</v>
      </c>
      <c r="AB96" s="148">
        <v>0</v>
      </c>
      <c r="AC96" s="148">
        <v>0</v>
      </c>
      <c r="AD96" s="148">
        <v>0</v>
      </c>
      <c r="AE96" s="147">
        <v>1</v>
      </c>
      <c r="AF96" s="148">
        <v>0</v>
      </c>
      <c r="AG96" s="148">
        <v>0</v>
      </c>
      <c r="AH96" s="148">
        <v>0</v>
      </c>
      <c r="AI96" s="148">
        <v>0</v>
      </c>
      <c r="AJ96" s="148">
        <v>0</v>
      </c>
      <c r="AK96" s="148">
        <v>0</v>
      </c>
      <c r="AL96" s="148">
        <v>0</v>
      </c>
      <c r="AM96" s="148">
        <v>0</v>
      </c>
      <c r="AN96" s="148">
        <v>0</v>
      </c>
      <c r="AO96" s="148">
        <v>0</v>
      </c>
      <c r="AP96" s="147">
        <v>4</v>
      </c>
      <c r="AQ96" s="148">
        <v>0</v>
      </c>
      <c r="AR96" s="148">
        <v>0</v>
      </c>
      <c r="AS96" s="148">
        <v>0</v>
      </c>
      <c r="AT96" s="148">
        <v>0</v>
      </c>
      <c r="AU96" s="147">
        <v>0</v>
      </c>
      <c r="AV96" s="148">
        <v>0</v>
      </c>
      <c r="AW96" s="148">
        <v>0</v>
      </c>
      <c r="AX96" s="148">
        <v>0</v>
      </c>
      <c r="AY96" s="148">
        <v>0</v>
      </c>
      <c r="AZ96" s="148">
        <v>0</v>
      </c>
      <c r="BA96" s="148">
        <v>0</v>
      </c>
      <c r="BB96" s="148">
        <v>0</v>
      </c>
      <c r="BC96" s="148">
        <v>0</v>
      </c>
      <c r="BD96" s="148">
        <v>0</v>
      </c>
      <c r="BE96" s="148">
        <v>0</v>
      </c>
      <c r="BF96" s="148">
        <v>0</v>
      </c>
      <c r="BG96" s="148">
        <v>0</v>
      </c>
      <c r="BH96" s="148">
        <v>0</v>
      </c>
      <c r="BI96" s="148">
        <v>0</v>
      </c>
      <c r="BJ96" s="148">
        <v>0</v>
      </c>
      <c r="BK96" s="148">
        <v>0</v>
      </c>
      <c r="BL96" s="148">
        <v>0</v>
      </c>
      <c r="BM96" s="148">
        <v>0</v>
      </c>
      <c r="BN96" s="147">
        <v>1</v>
      </c>
      <c r="BO96" s="148">
        <v>0</v>
      </c>
      <c r="BP96" s="148">
        <v>0</v>
      </c>
      <c r="BQ96" s="147">
        <v>1</v>
      </c>
      <c r="BR96" s="148">
        <v>0</v>
      </c>
      <c r="BS96" s="147">
        <v>23</v>
      </c>
      <c r="BT96" s="147">
        <v>0</v>
      </c>
      <c r="BU96" s="147">
        <v>6</v>
      </c>
      <c r="BV96" s="148">
        <v>0</v>
      </c>
      <c r="BW96" s="148">
        <v>0</v>
      </c>
      <c r="BX96" s="155">
        <v>0</v>
      </c>
    </row>
    <row r="97" spans="1:76" ht="12.75">
      <c r="A97" s="145" t="s">
        <v>434</v>
      </c>
      <c r="B97" s="147">
        <f t="shared" si="5"/>
        <v>90</v>
      </c>
      <c r="C97" s="147">
        <v>26</v>
      </c>
      <c r="D97" s="147">
        <v>1</v>
      </c>
      <c r="E97" s="147">
        <v>0</v>
      </c>
      <c r="F97" s="147">
        <v>4</v>
      </c>
      <c r="G97" s="147">
        <v>11</v>
      </c>
      <c r="H97" s="147">
        <v>7</v>
      </c>
      <c r="I97" s="147">
        <v>1</v>
      </c>
      <c r="J97" s="147">
        <v>2</v>
      </c>
      <c r="K97" s="148">
        <v>0</v>
      </c>
      <c r="L97" s="147">
        <v>2</v>
      </c>
      <c r="M97" s="147">
        <v>1</v>
      </c>
      <c r="N97" s="148">
        <v>0</v>
      </c>
      <c r="O97" s="148">
        <v>0</v>
      </c>
      <c r="P97" s="148">
        <v>0</v>
      </c>
      <c r="Q97" s="148">
        <v>0</v>
      </c>
      <c r="R97" s="147">
        <v>0</v>
      </c>
      <c r="S97" s="148">
        <v>0</v>
      </c>
      <c r="T97" s="148">
        <v>0</v>
      </c>
      <c r="U97" s="147">
        <v>0</v>
      </c>
      <c r="V97" s="148">
        <v>0</v>
      </c>
      <c r="W97" s="147">
        <v>1</v>
      </c>
      <c r="X97" s="147">
        <v>2</v>
      </c>
      <c r="Y97" s="147">
        <v>2</v>
      </c>
      <c r="Z97" s="148">
        <v>0</v>
      </c>
      <c r="AA97" s="148">
        <v>0</v>
      </c>
      <c r="AB97" s="148">
        <v>0</v>
      </c>
      <c r="AC97" s="147">
        <v>2</v>
      </c>
      <c r="AD97" s="148">
        <v>0</v>
      </c>
      <c r="AE97" s="147">
        <v>1</v>
      </c>
      <c r="AF97" s="148">
        <v>0</v>
      </c>
      <c r="AG97" s="148">
        <v>0</v>
      </c>
      <c r="AH97" s="148">
        <v>0</v>
      </c>
      <c r="AI97" s="147">
        <v>6</v>
      </c>
      <c r="AJ97" s="148">
        <v>0</v>
      </c>
      <c r="AK97" s="147">
        <v>1</v>
      </c>
      <c r="AL97" s="148">
        <v>0</v>
      </c>
      <c r="AM97" s="148">
        <v>0</v>
      </c>
      <c r="AN97" s="148">
        <v>0</v>
      </c>
      <c r="AO97" s="148">
        <v>0</v>
      </c>
      <c r="AP97" s="147">
        <v>1</v>
      </c>
      <c r="AQ97" s="148">
        <v>0</v>
      </c>
      <c r="AR97" s="148">
        <v>0</v>
      </c>
      <c r="AS97" s="147">
        <v>1</v>
      </c>
      <c r="AT97" s="148">
        <v>0</v>
      </c>
      <c r="AU97" s="147">
        <v>1</v>
      </c>
      <c r="AV97" s="148">
        <v>0</v>
      </c>
      <c r="AW97" s="148">
        <v>0</v>
      </c>
      <c r="AX97" s="147">
        <v>1</v>
      </c>
      <c r="AY97" s="148">
        <v>0</v>
      </c>
      <c r="AZ97" s="148">
        <v>0</v>
      </c>
      <c r="BA97" s="148">
        <v>0</v>
      </c>
      <c r="BB97" s="147">
        <v>1</v>
      </c>
      <c r="BC97" s="148">
        <v>0</v>
      </c>
      <c r="BD97" s="147">
        <v>1</v>
      </c>
      <c r="BE97" s="147">
        <v>2</v>
      </c>
      <c r="BF97" s="147">
        <v>2</v>
      </c>
      <c r="BG97" s="147">
        <v>2</v>
      </c>
      <c r="BH97" s="148">
        <v>0</v>
      </c>
      <c r="BI97" s="148">
        <v>0</v>
      </c>
      <c r="BJ97" s="148">
        <v>0</v>
      </c>
      <c r="BK97" s="148">
        <v>0</v>
      </c>
      <c r="BL97" s="148">
        <v>0</v>
      </c>
      <c r="BM97" s="147">
        <v>1</v>
      </c>
      <c r="BN97" s="147">
        <v>1</v>
      </c>
      <c r="BO97" s="148">
        <v>0</v>
      </c>
      <c r="BP97" s="148">
        <v>0</v>
      </c>
      <c r="BQ97" s="148">
        <v>0</v>
      </c>
      <c r="BR97" s="148">
        <v>0</v>
      </c>
      <c r="BS97" s="147">
        <v>4</v>
      </c>
      <c r="BT97" s="147">
        <v>1</v>
      </c>
      <c r="BU97" s="148">
        <v>0</v>
      </c>
      <c r="BV97" s="147">
        <v>1</v>
      </c>
      <c r="BW97" s="148">
        <v>0</v>
      </c>
      <c r="BX97" s="155">
        <v>0</v>
      </c>
    </row>
    <row r="98" spans="1:76" ht="12.75">
      <c r="A98" s="145" t="s">
        <v>435</v>
      </c>
      <c r="B98" s="147">
        <f t="shared" si="5"/>
        <v>31</v>
      </c>
      <c r="C98" s="147">
        <v>8</v>
      </c>
      <c r="D98" s="148">
        <v>0</v>
      </c>
      <c r="E98" s="148">
        <v>0</v>
      </c>
      <c r="F98" s="148">
        <v>1</v>
      </c>
      <c r="G98" s="147">
        <v>1</v>
      </c>
      <c r="H98" s="147">
        <v>3</v>
      </c>
      <c r="I98" s="148">
        <v>0</v>
      </c>
      <c r="J98" s="147">
        <v>1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7">
        <v>2</v>
      </c>
      <c r="S98" s="147">
        <v>2</v>
      </c>
      <c r="T98" s="147">
        <v>1</v>
      </c>
      <c r="U98" s="148">
        <v>0</v>
      </c>
      <c r="V98" s="148">
        <v>0</v>
      </c>
      <c r="W98" s="148">
        <v>0</v>
      </c>
      <c r="X98" s="147">
        <v>1</v>
      </c>
      <c r="Y98" s="148">
        <v>0</v>
      </c>
      <c r="Z98" s="148">
        <v>0</v>
      </c>
      <c r="AA98" s="148">
        <v>0</v>
      </c>
      <c r="AB98" s="148">
        <v>0</v>
      </c>
      <c r="AC98" s="148">
        <v>0</v>
      </c>
      <c r="AD98" s="148">
        <v>0</v>
      </c>
      <c r="AE98" s="148">
        <v>0</v>
      </c>
      <c r="AF98" s="148">
        <v>0</v>
      </c>
      <c r="AG98" s="148">
        <v>0</v>
      </c>
      <c r="AH98" s="148">
        <v>0</v>
      </c>
      <c r="AI98" s="147">
        <v>0</v>
      </c>
      <c r="AJ98" s="147">
        <v>2</v>
      </c>
      <c r="AK98" s="148">
        <v>0</v>
      </c>
      <c r="AL98" s="148">
        <v>0</v>
      </c>
      <c r="AM98" s="147">
        <v>1</v>
      </c>
      <c r="AN98" s="148">
        <v>0</v>
      </c>
      <c r="AO98" s="148">
        <v>0</v>
      </c>
      <c r="AP98" s="147">
        <v>1</v>
      </c>
      <c r="AQ98" s="148">
        <v>0</v>
      </c>
      <c r="AR98" s="148">
        <v>0</v>
      </c>
      <c r="AS98" s="148">
        <v>0</v>
      </c>
      <c r="AT98" s="148">
        <v>0</v>
      </c>
      <c r="AU98" s="147">
        <v>0</v>
      </c>
      <c r="AV98" s="147">
        <v>1</v>
      </c>
      <c r="AW98" s="148">
        <v>0</v>
      </c>
      <c r="AX98" s="148">
        <v>0</v>
      </c>
      <c r="AY98" s="147">
        <v>1</v>
      </c>
      <c r="AZ98" s="148">
        <v>0</v>
      </c>
      <c r="BA98" s="148">
        <v>0</v>
      </c>
      <c r="BB98" s="147">
        <v>2</v>
      </c>
      <c r="BC98" s="148">
        <v>0</v>
      </c>
      <c r="BD98" s="148">
        <v>0</v>
      </c>
      <c r="BE98" s="147">
        <v>0</v>
      </c>
      <c r="BF98" s="147">
        <v>0</v>
      </c>
      <c r="BG98" s="147">
        <v>0</v>
      </c>
      <c r="BH98" s="148">
        <v>0</v>
      </c>
      <c r="BI98" s="148">
        <v>0</v>
      </c>
      <c r="BJ98" s="147">
        <v>1</v>
      </c>
      <c r="BK98" s="148">
        <v>0</v>
      </c>
      <c r="BL98" s="148">
        <v>0</v>
      </c>
      <c r="BM98" s="148">
        <v>0</v>
      </c>
      <c r="BN98" s="147">
        <v>1</v>
      </c>
      <c r="BO98" s="148">
        <v>0</v>
      </c>
      <c r="BP98" s="148">
        <v>0</v>
      </c>
      <c r="BQ98" s="148">
        <v>0</v>
      </c>
      <c r="BR98" s="148">
        <v>0</v>
      </c>
      <c r="BS98" s="147">
        <v>0</v>
      </c>
      <c r="BT98" s="147">
        <v>1</v>
      </c>
      <c r="BU98" s="148">
        <v>0</v>
      </c>
      <c r="BV98" s="148">
        <v>0</v>
      </c>
      <c r="BW98" s="148">
        <v>0</v>
      </c>
      <c r="BX98" s="155">
        <v>0</v>
      </c>
    </row>
    <row r="99" spans="1:76" ht="12.75">
      <c r="A99" s="145" t="s">
        <v>436</v>
      </c>
      <c r="B99" s="147">
        <f t="shared" si="5"/>
        <v>14</v>
      </c>
      <c r="C99" s="147">
        <v>0</v>
      </c>
      <c r="D99" s="147">
        <v>1</v>
      </c>
      <c r="E99" s="148">
        <v>0</v>
      </c>
      <c r="F99" s="148">
        <v>0</v>
      </c>
      <c r="G99" s="147">
        <v>3</v>
      </c>
      <c r="H99" s="147">
        <v>7</v>
      </c>
      <c r="I99" s="147">
        <v>1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  <c r="Q99" s="148">
        <v>0</v>
      </c>
      <c r="R99" s="147">
        <v>0</v>
      </c>
      <c r="S99" s="148">
        <v>0</v>
      </c>
      <c r="T99" s="148">
        <v>0</v>
      </c>
      <c r="U99" s="148">
        <v>0</v>
      </c>
      <c r="V99" s="148">
        <v>0</v>
      </c>
      <c r="W99" s="147">
        <v>1</v>
      </c>
      <c r="X99" s="147">
        <v>0</v>
      </c>
      <c r="Y99" s="148">
        <v>0</v>
      </c>
      <c r="Z99" s="148">
        <v>0</v>
      </c>
      <c r="AA99" s="148">
        <v>0</v>
      </c>
      <c r="AB99" s="148">
        <v>0</v>
      </c>
      <c r="AC99" s="148">
        <v>0</v>
      </c>
      <c r="AD99" s="148">
        <v>0</v>
      </c>
      <c r="AE99" s="148">
        <v>0</v>
      </c>
      <c r="AF99" s="148">
        <v>0</v>
      </c>
      <c r="AG99" s="148">
        <v>0</v>
      </c>
      <c r="AH99" s="148">
        <v>0</v>
      </c>
      <c r="AI99" s="147">
        <v>0</v>
      </c>
      <c r="AJ99" s="147">
        <v>0</v>
      </c>
      <c r="AK99" s="148">
        <v>0</v>
      </c>
      <c r="AL99" s="148">
        <v>0</v>
      </c>
      <c r="AM99" s="148">
        <v>0</v>
      </c>
      <c r="AN99" s="148">
        <v>0</v>
      </c>
      <c r="AO99" s="148">
        <v>0</v>
      </c>
      <c r="AP99" s="147">
        <v>0</v>
      </c>
      <c r="AQ99" s="148">
        <v>0</v>
      </c>
      <c r="AR99" s="148">
        <v>0</v>
      </c>
      <c r="AS99" s="147">
        <v>1</v>
      </c>
      <c r="AT99" s="148">
        <v>0</v>
      </c>
      <c r="AU99" s="147">
        <v>0</v>
      </c>
      <c r="AV99" s="148">
        <v>0</v>
      </c>
      <c r="AW99" s="148">
        <v>0</v>
      </c>
      <c r="AX99" s="148">
        <v>0</v>
      </c>
      <c r="AY99" s="148">
        <v>0</v>
      </c>
      <c r="AZ99" s="148">
        <v>0</v>
      </c>
      <c r="BA99" s="148">
        <v>0</v>
      </c>
      <c r="BB99" s="148">
        <v>0</v>
      </c>
      <c r="BC99" s="148">
        <v>0</v>
      </c>
      <c r="BD99" s="148">
        <v>0</v>
      </c>
      <c r="BE99" s="148">
        <v>0</v>
      </c>
      <c r="BF99" s="147">
        <v>0</v>
      </c>
      <c r="BG99" s="147">
        <v>0</v>
      </c>
      <c r="BH99" s="148">
        <v>0</v>
      </c>
      <c r="BI99" s="148">
        <v>0</v>
      </c>
      <c r="BJ99" s="148">
        <v>0</v>
      </c>
      <c r="BK99" s="148">
        <v>0</v>
      </c>
      <c r="BL99" s="148">
        <v>0</v>
      </c>
      <c r="BM99" s="148">
        <v>0</v>
      </c>
      <c r="BN99" s="148">
        <v>0</v>
      </c>
      <c r="BO99" s="148">
        <v>0</v>
      </c>
      <c r="BP99" s="148">
        <v>0</v>
      </c>
      <c r="BQ99" s="148">
        <v>0</v>
      </c>
      <c r="BR99" s="148">
        <v>0</v>
      </c>
      <c r="BS99" s="148">
        <v>0</v>
      </c>
      <c r="BT99" s="147">
        <v>0</v>
      </c>
      <c r="BU99" s="148">
        <v>0</v>
      </c>
      <c r="BV99" s="148">
        <v>0</v>
      </c>
      <c r="BW99" s="148">
        <v>0</v>
      </c>
      <c r="BX99" s="155">
        <v>0</v>
      </c>
    </row>
    <row r="100" spans="1:76" ht="12.75">
      <c r="A100" s="145" t="s">
        <v>437</v>
      </c>
      <c r="B100" s="147">
        <f t="shared" si="5"/>
        <v>22</v>
      </c>
      <c r="C100" s="147">
        <v>0</v>
      </c>
      <c r="D100" s="147">
        <v>0</v>
      </c>
      <c r="E100" s="148">
        <v>0</v>
      </c>
      <c r="F100" s="148">
        <v>0</v>
      </c>
      <c r="G100" s="147">
        <v>2</v>
      </c>
      <c r="H100" s="148">
        <v>0</v>
      </c>
      <c r="I100" s="147">
        <v>3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7">
        <v>1</v>
      </c>
      <c r="Q100" s="148">
        <v>0</v>
      </c>
      <c r="R100" s="147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0</v>
      </c>
      <c r="X100" s="147">
        <v>4</v>
      </c>
      <c r="Y100" s="148">
        <v>0</v>
      </c>
      <c r="Z100" s="148">
        <v>0</v>
      </c>
      <c r="AA100" s="147">
        <v>1</v>
      </c>
      <c r="AB100" s="147">
        <v>3</v>
      </c>
      <c r="AC100" s="148">
        <v>0</v>
      </c>
      <c r="AD100" s="147">
        <v>1</v>
      </c>
      <c r="AE100" s="148">
        <v>0</v>
      </c>
      <c r="AF100" s="148">
        <v>0</v>
      </c>
      <c r="AG100" s="148">
        <v>0</v>
      </c>
      <c r="AH100" s="148">
        <v>0</v>
      </c>
      <c r="AI100" s="147">
        <v>0</v>
      </c>
      <c r="AJ100" s="147">
        <v>0</v>
      </c>
      <c r="AK100" s="148">
        <v>0</v>
      </c>
      <c r="AL100" s="148">
        <v>0</v>
      </c>
      <c r="AM100" s="147">
        <v>1</v>
      </c>
      <c r="AN100" s="148">
        <v>0</v>
      </c>
      <c r="AO100" s="148">
        <v>0</v>
      </c>
      <c r="AP100" s="147">
        <v>0</v>
      </c>
      <c r="AQ100" s="148">
        <v>0</v>
      </c>
      <c r="AR100" s="148">
        <v>0</v>
      </c>
      <c r="AS100" s="148">
        <v>0</v>
      </c>
      <c r="AT100" s="147">
        <v>2</v>
      </c>
      <c r="AU100" s="147">
        <v>0</v>
      </c>
      <c r="AV100" s="148">
        <v>0</v>
      </c>
      <c r="AW100" s="148">
        <v>0</v>
      </c>
      <c r="AX100" s="148">
        <v>0</v>
      </c>
      <c r="AY100" s="148">
        <v>0</v>
      </c>
      <c r="AZ100" s="148">
        <v>0</v>
      </c>
      <c r="BA100" s="148">
        <v>0</v>
      </c>
      <c r="BB100" s="148">
        <v>0</v>
      </c>
      <c r="BC100" s="148">
        <v>0</v>
      </c>
      <c r="BD100" s="148">
        <v>0</v>
      </c>
      <c r="BE100" s="148">
        <v>0</v>
      </c>
      <c r="BF100" s="147">
        <v>0</v>
      </c>
      <c r="BG100" s="147">
        <v>0</v>
      </c>
      <c r="BH100" s="148">
        <v>0</v>
      </c>
      <c r="BI100" s="148">
        <v>0</v>
      </c>
      <c r="BJ100" s="148">
        <v>0</v>
      </c>
      <c r="BK100" s="148">
        <v>0</v>
      </c>
      <c r="BL100" s="148">
        <v>0</v>
      </c>
      <c r="BM100" s="148">
        <v>0</v>
      </c>
      <c r="BN100" s="148">
        <v>0</v>
      </c>
      <c r="BO100" s="147">
        <v>4</v>
      </c>
      <c r="BP100" s="148">
        <v>0</v>
      </c>
      <c r="BQ100" s="148">
        <v>0</v>
      </c>
      <c r="BR100" s="148">
        <v>0</v>
      </c>
      <c r="BS100" s="148">
        <v>0</v>
      </c>
      <c r="BT100" s="147">
        <v>0</v>
      </c>
      <c r="BU100" s="148">
        <v>0</v>
      </c>
      <c r="BV100" s="148">
        <v>0</v>
      </c>
      <c r="BW100" s="148">
        <v>0</v>
      </c>
      <c r="BX100" s="155">
        <v>0</v>
      </c>
    </row>
    <row r="101" spans="1:76" ht="12.75">
      <c r="A101" s="145" t="s">
        <v>438</v>
      </c>
      <c r="B101" s="147">
        <f t="shared" si="5"/>
        <v>2928</v>
      </c>
      <c r="C101" s="147">
        <v>2333</v>
      </c>
      <c r="D101" s="147">
        <v>6</v>
      </c>
      <c r="E101" s="147">
        <v>1</v>
      </c>
      <c r="F101" s="148">
        <v>0</v>
      </c>
      <c r="G101" s="147">
        <v>44</v>
      </c>
      <c r="H101" s="147">
        <v>17</v>
      </c>
      <c r="I101" s="147">
        <v>0</v>
      </c>
      <c r="J101" s="147">
        <v>5</v>
      </c>
      <c r="K101" s="147">
        <v>4</v>
      </c>
      <c r="L101" s="148">
        <v>0</v>
      </c>
      <c r="M101" s="147">
        <v>1</v>
      </c>
      <c r="N101" s="147">
        <v>1</v>
      </c>
      <c r="O101" s="148">
        <v>0</v>
      </c>
      <c r="P101" s="148">
        <v>0</v>
      </c>
      <c r="Q101" s="148">
        <v>0</v>
      </c>
      <c r="R101" s="147">
        <v>14</v>
      </c>
      <c r="S101" s="147">
        <v>103</v>
      </c>
      <c r="T101" s="148">
        <v>0</v>
      </c>
      <c r="U101" s="147">
        <v>1</v>
      </c>
      <c r="V101" s="148">
        <v>0</v>
      </c>
      <c r="W101" s="147">
        <v>1</v>
      </c>
      <c r="X101" s="147">
        <v>25</v>
      </c>
      <c r="Y101" s="148">
        <v>0</v>
      </c>
      <c r="Z101" s="148">
        <v>0</v>
      </c>
      <c r="AA101" s="147">
        <v>0</v>
      </c>
      <c r="AB101" s="147">
        <v>1</v>
      </c>
      <c r="AC101" s="148">
        <v>0</v>
      </c>
      <c r="AD101" s="147">
        <v>0</v>
      </c>
      <c r="AE101" s="148">
        <v>0</v>
      </c>
      <c r="AF101" s="148">
        <v>0</v>
      </c>
      <c r="AG101" s="147">
        <v>3</v>
      </c>
      <c r="AH101" s="148">
        <v>0</v>
      </c>
      <c r="AI101" s="147">
        <v>14</v>
      </c>
      <c r="AJ101" s="147">
        <v>18</v>
      </c>
      <c r="AK101" s="148">
        <v>0</v>
      </c>
      <c r="AL101" s="148">
        <v>0</v>
      </c>
      <c r="AM101" s="148">
        <v>0</v>
      </c>
      <c r="AN101" s="148">
        <v>0</v>
      </c>
      <c r="AO101" s="148">
        <v>0</v>
      </c>
      <c r="AP101" s="147">
        <v>277</v>
      </c>
      <c r="AQ101" s="148">
        <v>0</v>
      </c>
      <c r="AR101" s="148">
        <v>0</v>
      </c>
      <c r="AS101" s="148">
        <v>0</v>
      </c>
      <c r="AT101" s="148">
        <v>0</v>
      </c>
      <c r="AU101" s="147">
        <v>0</v>
      </c>
      <c r="AV101" s="148">
        <v>0</v>
      </c>
      <c r="AW101" s="148">
        <v>0</v>
      </c>
      <c r="AX101" s="148">
        <v>0</v>
      </c>
      <c r="AY101" s="147">
        <v>4</v>
      </c>
      <c r="AZ101" s="148">
        <v>0</v>
      </c>
      <c r="BA101" s="148">
        <v>0</v>
      </c>
      <c r="BB101" s="148">
        <v>0</v>
      </c>
      <c r="BC101" s="148">
        <v>0</v>
      </c>
      <c r="BD101" s="148">
        <v>0</v>
      </c>
      <c r="BE101" s="147">
        <v>3</v>
      </c>
      <c r="BF101" s="147">
        <v>2</v>
      </c>
      <c r="BG101" s="147">
        <v>7</v>
      </c>
      <c r="BH101" s="148">
        <v>0</v>
      </c>
      <c r="BI101" s="148">
        <v>0</v>
      </c>
      <c r="BJ101" s="147">
        <v>1</v>
      </c>
      <c r="BK101" s="148">
        <v>0</v>
      </c>
      <c r="BL101" s="148">
        <v>0</v>
      </c>
      <c r="BM101" s="147">
        <v>1</v>
      </c>
      <c r="BN101" s="147">
        <v>1</v>
      </c>
      <c r="BO101" s="147">
        <v>0</v>
      </c>
      <c r="BP101" s="148">
        <v>0</v>
      </c>
      <c r="BQ101" s="148">
        <v>0</v>
      </c>
      <c r="BR101" s="147">
        <v>5</v>
      </c>
      <c r="BS101" s="147">
        <v>17</v>
      </c>
      <c r="BT101" s="147">
        <v>1</v>
      </c>
      <c r="BU101" s="148">
        <v>0</v>
      </c>
      <c r="BV101" s="147">
        <v>10</v>
      </c>
      <c r="BW101" s="147">
        <v>7</v>
      </c>
      <c r="BX101" s="155">
        <v>0</v>
      </c>
    </row>
    <row r="102" spans="1:76" s="152" customFormat="1" ht="12.75">
      <c r="A102" s="145" t="s">
        <v>439</v>
      </c>
      <c r="B102" s="147">
        <f t="shared" si="5"/>
        <v>1196</v>
      </c>
      <c r="C102" s="147">
        <v>372</v>
      </c>
      <c r="D102" s="147">
        <v>10</v>
      </c>
      <c r="E102" s="147">
        <v>47</v>
      </c>
      <c r="F102" s="147">
        <v>0</v>
      </c>
      <c r="G102" s="147">
        <v>27</v>
      </c>
      <c r="H102" s="147">
        <v>334</v>
      </c>
      <c r="I102" s="147">
        <v>1</v>
      </c>
      <c r="J102" s="147">
        <v>1</v>
      </c>
      <c r="K102" s="147">
        <v>7</v>
      </c>
      <c r="L102" s="148">
        <v>0</v>
      </c>
      <c r="M102" s="147">
        <v>1</v>
      </c>
      <c r="N102" s="148">
        <v>0</v>
      </c>
      <c r="O102" s="148">
        <v>0</v>
      </c>
      <c r="P102" s="147">
        <v>0</v>
      </c>
      <c r="Q102" s="148">
        <v>0</v>
      </c>
      <c r="R102" s="147">
        <v>77</v>
      </c>
      <c r="S102" s="147">
        <v>30</v>
      </c>
      <c r="T102" s="147">
        <v>3</v>
      </c>
      <c r="U102" s="148">
        <v>0</v>
      </c>
      <c r="V102" s="148">
        <v>0</v>
      </c>
      <c r="W102" s="147">
        <v>13</v>
      </c>
      <c r="X102" s="147">
        <v>1</v>
      </c>
      <c r="Y102" s="148">
        <v>0</v>
      </c>
      <c r="Z102" s="148">
        <v>0</v>
      </c>
      <c r="AA102" s="147">
        <v>5</v>
      </c>
      <c r="AB102" s="148">
        <v>6</v>
      </c>
      <c r="AC102" s="147">
        <v>12</v>
      </c>
      <c r="AD102" s="147">
        <v>3</v>
      </c>
      <c r="AE102" s="148">
        <v>0</v>
      </c>
      <c r="AF102" s="148">
        <v>0</v>
      </c>
      <c r="AG102" s="147">
        <v>4</v>
      </c>
      <c r="AH102" s="148">
        <v>0</v>
      </c>
      <c r="AI102" s="148">
        <v>6</v>
      </c>
      <c r="AJ102" s="148">
        <v>5</v>
      </c>
      <c r="AK102" s="147">
        <v>1</v>
      </c>
      <c r="AL102" s="147">
        <v>16</v>
      </c>
      <c r="AM102" s="147">
        <v>0</v>
      </c>
      <c r="AN102" s="148">
        <v>0</v>
      </c>
      <c r="AO102" s="148">
        <v>0</v>
      </c>
      <c r="AP102" s="147">
        <v>99</v>
      </c>
      <c r="AQ102" s="148">
        <v>0</v>
      </c>
      <c r="AR102" s="148">
        <v>0</v>
      </c>
      <c r="AS102" s="148">
        <v>0</v>
      </c>
      <c r="AT102" s="147">
        <v>1</v>
      </c>
      <c r="AU102" s="147">
        <v>0</v>
      </c>
      <c r="AV102" s="147">
        <v>8</v>
      </c>
      <c r="AW102" s="148">
        <v>0</v>
      </c>
      <c r="AX102" s="148">
        <v>0</v>
      </c>
      <c r="AY102" s="147">
        <v>2</v>
      </c>
      <c r="AZ102" s="148">
        <v>1</v>
      </c>
      <c r="BA102" s="147">
        <v>1</v>
      </c>
      <c r="BB102" s="147">
        <v>1</v>
      </c>
      <c r="BC102" s="148">
        <v>0</v>
      </c>
      <c r="BD102" s="147">
        <v>3</v>
      </c>
      <c r="BE102" s="147">
        <v>0</v>
      </c>
      <c r="BF102" s="148">
        <v>0</v>
      </c>
      <c r="BG102" s="147">
        <v>4</v>
      </c>
      <c r="BH102" s="147">
        <v>3</v>
      </c>
      <c r="BI102" s="147">
        <v>22</v>
      </c>
      <c r="BJ102" s="147">
        <v>0</v>
      </c>
      <c r="BK102" s="147">
        <v>0</v>
      </c>
      <c r="BL102" s="147">
        <v>12</v>
      </c>
      <c r="BM102" s="148">
        <v>0</v>
      </c>
      <c r="BN102" s="147">
        <v>0</v>
      </c>
      <c r="BO102" s="147">
        <v>0</v>
      </c>
      <c r="BP102" s="147">
        <v>0</v>
      </c>
      <c r="BQ102" s="147">
        <v>6</v>
      </c>
      <c r="BR102" s="147">
        <v>27</v>
      </c>
      <c r="BS102" s="147">
        <v>0</v>
      </c>
      <c r="BT102" s="148">
        <v>0</v>
      </c>
      <c r="BU102" s="147">
        <v>2</v>
      </c>
      <c r="BV102" s="147">
        <v>11</v>
      </c>
      <c r="BW102" s="147">
        <v>11</v>
      </c>
      <c r="BX102" s="155">
        <v>0</v>
      </c>
    </row>
    <row r="103" spans="1:76" s="159" customFormat="1" ht="12.75">
      <c r="A103" s="156"/>
      <c r="B103" s="158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7"/>
    </row>
    <row r="104" ht="12.75">
      <c r="A104" s="149"/>
    </row>
  </sheetData>
  <mergeCells count="79">
    <mergeCell ref="B5:AN5"/>
    <mergeCell ref="C7:T7"/>
    <mergeCell ref="U7:AN7"/>
    <mergeCell ref="AO7:BH7"/>
    <mergeCell ref="BI7:BX7"/>
    <mergeCell ref="BX8:BX9"/>
    <mergeCell ref="BS8:BS9"/>
    <mergeCell ref="BT8:BT9"/>
    <mergeCell ref="BU8:BU9"/>
    <mergeCell ref="BV8:BV9"/>
    <mergeCell ref="BP8:BP9"/>
    <mergeCell ref="BQ8:BQ9"/>
    <mergeCell ref="BR8:BR9"/>
    <mergeCell ref="BW8:BW9"/>
    <mergeCell ref="BL8:BL9"/>
    <mergeCell ref="BM8:BM9"/>
    <mergeCell ref="BN8:BN9"/>
    <mergeCell ref="BO8:BO9"/>
    <mergeCell ref="BH8:BH9"/>
    <mergeCell ref="BI8:BI9"/>
    <mergeCell ref="BJ8:BJ9"/>
    <mergeCell ref="BK8:BK9"/>
    <mergeCell ref="BC8:BC9"/>
    <mergeCell ref="BD8:BD9"/>
    <mergeCell ref="BE8:BE9"/>
    <mergeCell ref="BF8:BG8"/>
    <mergeCell ref="AY8:AY9"/>
    <mergeCell ref="AZ8:AZ9"/>
    <mergeCell ref="BA8:BA9"/>
    <mergeCell ref="BB8:BB9"/>
    <mergeCell ref="AU8:AU9"/>
    <mergeCell ref="AV8:AV9"/>
    <mergeCell ref="AW8:AW9"/>
    <mergeCell ref="AX8:AX9"/>
    <mergeCell ref="AQ8:AQ9"/>
    <mergeCell ref="AR8:AR9"/>
    <mergeCell ref="AS8:AS9"/>
    <mergeCell ref="AT8:AT9"/>
    <mergeCell ref="AM8:AM9"/>
    <mergeCell ref="AN8:AN9"/>
    <mergeCell ref="AO8:AO9"/>
    <mergeCell ref="AP8:AP9"/>
    <mergeCell ref="AH8:AH9"/>
    <mergeCell ref="AI8:AJ8"/>
    <mergeCell ref="AK8:AK9"/>
    <mergeCell ref="AL8:AL9"/>
    <mergeCell ref="AD8:AD9"/>
    <mergeCell ref="AE8:AE9"/>
    <mergeCell ref="AF8:AF9"/>
    <mergeCell ref="AG8:AG9"/>
    <mergeCell ref="Z8:Z9"/>
    <mergeCell ref="AA8:AA9"/>
    <mergeCell ref="AB8:AB9"/>
    <mergeCell ref="AC8:AC9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J8:J9"/>
    <mergeCell ref="K8:K9"/>
    <mergeCell ref="L8:L9"/>
    <mergeCell ref="M8:M9"/>
    <mergeCell ref="A7:A9"/>
    <mergeCell ref="B7:B9"/>
    <mergeCell ref="C8:C9"/>
    <mergeCell ref="D8:D9"/>
    <mergeCell ref="G8:G9"/>
    <mergeCell ref="H8:H9"/>
    <mergeCell ref="I8:I9"/>
    <mergeCell ref="E8:E9"/>
    <mergeCell ref="F8:F9"/>
  </mergeCells>
  <printOptions/>
  <pageMargins left="2.33" right="1.97" top="0.33" bottom="1" header="0.33" footer="0"/>
  <pageSetup horizontalDpi="600" verticalDpi="600" orientation="landscape" paperSize="126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91"/>
  <sheetViews>
    <sheetView workbookViewId="0" topLeftCell="AV1">
      <selection activeCell="A34" sqref="A34"/>
    </sheetView>
  </sheetViews>
  <sheetFormatPr defaultColWidth="11.421875" defaultRowHeight="12.75"/>
  <cols>
    <col min="1" max="1" width="42.00390625" style="0" customWidth="1"/>
    <col min="5" max="5" width="8.57421875" style="0" customWidth="1"/>
    <col min="6" max="6" width="8.8515625" style="0" customWidth="1"/>
    <col min="7" max="7" width="9.7109375" style="0" customWidth="1"/>
    <col min="8" max="8" width="9.140625" style="0" customWidth="1"/>
    <col min="12" max="12" width="2.57421875" style="3" customWidth="1"/>
    <col min="13" max="13" width="38.57421875" style="0" customWidth="1"/>
    <col min="24" max="24" width="43.28125" style="0" customWidth="1"/>
    <col min="35" max="35" width="4.8515625" style="3" customWidth="1"/>
    <col min="36" max="36" width="49.421875" style="0" customWidth="1"/>
    <col min="48" max="48" width="41.140625" style="0" customWidth="1"/>
    <col min="50" max="50" width="7.7109375" style="0" customWidth="1"/>
    <col min="51" max="51" width="8.57421875" style="0" customWidth="1"/>
    <col min="52" max="52" width="8.8515625" style="0" customWidth="1"/>
    <col min="53" max="53" width="9.7109375" style="0" customWidth="1"/>
    <col min="54" max="54" width="8.8515625" style="0" customWidth="1"/>
    <col min="55" max="55" width="8.28125" style="0" customWidth="1"/>
    <col min="56" max="56" width="11.7109375" style="0" customWidth="1"/>
    <col min="57" max="57" width="9.7109375" style="0" customWidth="1"/>
    <col min="58" max="58" width="11.421875" style="74" customWidth="1"/>
  </cols>
  <sheetData>
    <row r="1" spans="1:5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M1" s="1" t="s">
        <v>0</v>
      </c>
      <c r="N1" s="4"/>
      <c r="O1" s="2"/>
      <c r="P1" s="2"/>
      <c r="Q1" s="2"/>
      <c r="R1" s="2"/>
      <c r="S1" s="2"/>
      <c r="T1" s="2"/>
      <c r="U1" s="2"/>
      <c r="V1" s="2"/>
      <c r="W1" s="2"/>
      <c r="X1" s="5" t="s">
        <v>0</v>
      </c>
      <c r="Y1" s="6"/>
      <c r="Z1" s="7"/>
      <c r="AA1" s="7"/>
      <c r="AB1" s="7"/>
      <c r="AC1" s="7"/>
      <c r="AD1" s="7"/>
      <c r="AE1" s="7"/>
      <c r="AF1" s="7"/>
      <c r="AG1" s="7"/>
      <c r="AH1" s="7"/>
      <c r="AI1" s="8"/>
      <c r="AJ1" s="1" t="s">
        <v>0</v>
      </c>
      <c r="AK1" s="4"/>
      <c r="AL1" s="2"/>
      <c r="AM1" s="2"/>
      <c r="AN1" s="2"/>
      <c r="AO1" s="2"/>
      <c r="AP1" s="2"/>
      <c r="AQ1" s="2"/>
      <c r="AR1" s="2"/>
      <c r="AS1" s="2"/>
      <c r="AT1" s="2"/>
      <c r="AV1" s="5" t="s">
        <v>0</v>
      </c>
      <c r="AW1" s="6"/>
      <c r="AX1" s="7"/>
      <c r="AY1" s="7"/>
      <c r="AZ1" s="7"/>
      <c r="BA1" s="7"/>
      <c r="BB1" s="7"/>
      <c r="BC1" s="7"/>
      <c r="BD1" s="7"/>
      <c r="BE1" s="7"/>
      <c r="BF1" s="9"/>
    </row>
    <row r="2" spans="1:5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10"/>
      <c r="O2" s="2"/>
      <c r="P2" s="2"/>
      <c r="Q2" s="2"/>
      <c r="R2" s="2"/>
      <c r="S2" s="2"/>
      <c r="T2" s="2"/>
      <c r="U2" s="2"/>
      <c r="V2" s="2"/>
      <c r="W2" s="2"/>
      <c r="X2" s="7"/>
      <c r="Y2" s="11"/>
      <c r="Z2" s="7"/>
      <c r="AA2" s="7"/>
      <c r="AB2" s="7"/>
      <c r="AC2" s="7"/>
      <c r="AD2" s="7"/>
      <c r="AE2" s="7"/>
      <c r="AF2" s="7"/>
      <c r="AG2" s="7"/>
      <c r="AH2" s="7"/>
      <c r="AI2" s="8"/>
      <c r="AJ2" s="2"/>
      <c r="AK2" s="10"/>
      <c r="AL2" s="2"/>
      <c r="AM2" s="2"/>
      <c r="AN2" s="2"/>
      <c r="AO2" s="2"/>
      <c r="AP2" s="2"/>
      <c r="AQ2" s="2"/>
      <c r="AR2" s="2"/>
      <c r="AS2" s="2"/>
      <c r="AT2" s="2"/>
      <c r="AV2" s="7"/>
      <c r="AW2" s="11"/>
      <c r="AX2" s="7"/>
      <c r="AY2" s="7"/>
      <c r="AZ2" s="7"/>
      <c r="BA2" s="7"/>
      <c r="BB2" s="7"/>
      <c r="BC2" s="7"/>
      <c r="BD2" s="7"/>
      <c r="BE2" s="7"/>
      <c r="BF2" s="9"/>
    </row>
    <row r="3" spans="1:58" ht="12.7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M3" s="199" t="s">
        <v>275</v>
      </c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83" t="s">
        <v>276</v>
      </c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5"/>
      <c r="AJ3" s="199" t="s">
        <v>277</v>
      </c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V3" s="183" t="s">
        <v>278</v>
      </c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1"/>
      <c r="N4" s="4"/>
      <c r="O4" s="2"/>
      <c r="P4" s="2"/>
      <c r="Q4" s="2"/>
      <c r="R4" s="2"/>
      <c r="S4" s="2"/>
      <c r="T4" s="2"/>
      <c r="U4" s="2"/>
      <c r="V4" s="2"/>
      <c r="W4" s="2"/>
      <c r="X4" s="5"/>
      <c r="Y4" s="6"/>
      <c r="Z4" s="7"/>
      <c r="AA4" s="7"/>
      <c r="AB4" s="7"/>
      <c r="AC4" s="7"/>
      <c r="AD4" s="7"/>
      <c r="AE4" s="7"/>
      <c r="AF4" s="7"/>
      <c r="AG4" s="7"/>
      <c r="AH4" s="7"/>
      <c r="AI4" s="8"/>
      <c r="AJ4" s="1"/>
      <c r="AK4" s="4"/>
      <c r="AL4" s="2"/>
      <c r="AM4" s="2"/>
      <c r="AN4" s="2"/>
      <c r="AO4" s="2"/>
      <c r="AP4" s="2"/>
      <c r="AQ4" s="2"/>
      <c r="AR4" s="2"/>
      <c r="AS4" s="2"/>
      <c r="AT4" s="2"/>
      <c r="AV4" s="5"/>
      <c r="AW4" s="6"/>
      <c r="AX4" s="7"/>
      <c r="AY4" s="7"/>
      <c r="AZ4" s="7"/>
      <c r="BA4" s="7"/>
      <c r="BB4" s="7"/>
      <c r="BC4" s="7"/>
      <c r="BD4" s="7"/>
      <c r="BE4" s="7"/>
      <c r="BF4" s="9"/>
    </row>
    <row r="5" spans="1:58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M5" s="16"/>
      <c r="N5" s="4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16"/>
      <c r="AA5" s="16"/>
      <c r="AB5" s="16"/>
      <c r="AC5" s="16"/>
      <c r="AD5" s="16"/>
      <c r="AE5" s="16"/>
      <c r="AF5" s="16"/>
      <c r="AG5" s="16"/>
      <c r="AH5" s="16"/>
      <c r="AI5" s="18"/>
      <c r="AJ5" s="16"/>
      <c r="AK5" s="4"/>
      <c r="AL5" s="16"/>
      <c r="AM5" s="16"/>
      <c r="AN5" s="16"/>
      <c r="AO5" s="16"/>
      <c r="AP5" s="16"/>
      <c r="AQ5" s="16"/>
      <c r="AR5" s="16"/>
      <c r="AS5" s="16"/>
      <c r="AT5" s="16"/>
      <c r="AV5" s="19"/>
      <c r="AW5" s="6"/>
      <c r="AX5" s="19"/>
      <c r="AY5" s="19"/>
      <c r="AZ5" s="19"/>
      <c r="BA5" s="19"/>
      <c r="BB5" s="19"/>
      <c r="BC5" s="19"/>
      <c r="BD5" s="19"/>
      <c r="BE5" s="19"/>
      <c r="BF5" s="20"/>
    </row>
    <row r="6" spans="1:59" ht="12.75">
      <c r="A6" s="14"/>
      <c r="B6" s="21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4" t="s">
        <v>2</v>
      </c>
      <c r="M6" s="14"/>
      <c r="N6" s="4" t="s">
        <v>2</v>
      </c>
      <c r="O6" s="22" t="s">
        <v>3</v>
      </c>
      <c r="P6" s="22" t="s">
        <v>4</v>
      </c>
      <c r="Q6" s="22" t="s">
        <v>5</v>
      </c>
      <c r="R6" s="22" t="s">
        <v>6</v>
      </c>
      <c r="S6" s="22" t="s">
        <v>7</v>
      </c>
      <c r="T6" s="22" t="s">
        <v>8</v>
      </c>
      <c r="U6" s="22" t="s">
        <v>9</v>
      </c>
      <c r="V6" s="22" t="s">
        <v>10</v>
      </c>
      <c r="W6" s="14" t="s">
        <v>2</v>
      </c>
      <c r="X6" s="14"/>
      <c r="Y6" s="23" t="s">
        <v>2</v>
      </c>
      <c r="Z6" s="22" t="s">
        <v>3</v>
      </c>
      <c r="AA6" s="22" t="s">
        <v>4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9</v>
      </c>
      <c r="AG6" s="22" t="s">
        <v>10</v>
      </c>
      <c r="AH6" s="14" t="s">
        <v>2</v>
      </c>
      <c r="AI6" s="24"/>
      <c r="AJ6" s="14"/>
      <c r="AK6" s="4" t="s">
        <v>2</v>
      </c>
      <c r="AL6" s="22" t="s">
        <v>3</v>
      </c>
      <c r="AM6" s="22" t="s">
        <v>4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9</v>
      </c>
      <c r="AS6" s="22" t="s">
        <v>10</v>
      </c>
      <c r="AT6" s="14" t="s">
        <v>2</v>
      </c>
      <c r="AU6" s="25"/>
      <c r="AV6" s="26"/>
      <c r="AW6" s="27" t="s">
        <v>2</v>
      </c>
      <c r="AX6" s="21" t="s">
        <v>3</v>
      </c>
      <c r="AY6" s="27" t="s">
        <v>4</v>
      </c>
      <c r="AZ6" s="21" t="s">
        <v>5</v>
      </c>
      <c r="BA6" s="21" t="s">
        <v>6</v>
      </c>
      <c r="BB6" s="27" t="s">
        <v>7</v>
      </c>
      <c r="BC6" s="21" t="s">
        <v>8</v>
      </c>
      <c r="BD6" s="27" t="s">
        <v>9</v>
      </c>
      <c r="BE6" s="21" t="s">
        <v>10</v>
      </c>
      <c r="BF6" s="28" t="s">
        <v>2</v>
      </c>
      <c r="BG6" s="25"/>
    </row>
    <row r="7" spans="1:59" ht="12.75">
      <c r="A7" s="29" t="s">
        <v>11</v>
      </c>
      <c r="B7" s="30">
        <v>37257</v>
      </c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2" t="s">
        <v>19</v>
      </c>
      <c r="K7" s="31">
        <v>37346</v>
      </c>
      <c r="M7" s="29" t="s">
        <v>11</v>
      </c>
      <c r="N7" s="32">
        <v>37347</v>
      </c>
      <c r="O7" s="22" t="s">
        <v>12</v>
      </c>
      <c r="P7" s="22" t="s">
        <v>13</v>
      </c>
      <c r="Q7" s="22" t="s">
        <v>14</v>
      </c>
      <c r="R7" s="22" t="s">
        <v>15</v>
      </c>
      <c r="S7" s="22" t="s">
        <v>16</v>
      </c>
      <c r="T7" s="22" t="s">
        <v>17</v>
      </c>
      <c r="U7" s="22" t="s">
        <v>18</v>
      </c>
      <c r="V7" s="22" t="s">
        <v>19</v>
      </c>
      <c r="W7" s="31">
        <v>37437</v>
      </c>
      <c r="X7" s="29" t="s">
        <v>11</v>
      </c>
      <c r="Y7" s="32">
        <v>37438</v>
      </c>
      <c r="Z7" s="22" t="s">
        <v>12</v>
      </c>
      <c r="AA7" s="22" t="s">
        <v>13</v>
      </c>
      <c r="AB7" s="22" t="s">
        <v>14</v>
      </c>
      <c r="AC7" s="22" t="s">
        <v>15</v>
      </c>
      <c r="AD7" s="22" t="s">
        <v>16</v>
      </c>
      <c r="AE7" s="22" t="s">
        <v>17</v>
      </c>
      <c r="AF7" s="22" t="s">
        <v>18</v>
      </c>
      <c r="AG7" s="22" t="s">
        <v>19</v>
      </c>
      <c r="AH7" s="31">
        <v>37529</v>
      </c>
      <c r="AI7" s="33"/>
      <c r="AJ7" s="29" t="s">
        <v>11</v>
      </c>
      <c r="AK7" s="32">
        <v>37530</v>
      </c>
      <c r="AL7" s="22" t="s">
        <v>12</v>
      </c>
      <c r="AM7" s="22" t="s">
        <v>13</v>
      </c>
      <c r="AN7" s="22" t="s">
        <v>14</v>
      </c>
      <c r="AO7" s="22" t="s">
        <v>15</v>
      </c>
      <c r="AP7" s="22" t="s">
        <v>16</v>
      </c>
      <c r="AQ7" s="22" t="s">
        <v>17</v>
      </c>
      <c r="AR7" s="22" t="s">
        <v>18</v>
      </c>
      <c r="AS7" s="22" t="s">
        <v>19</v>
      </c>
      <c r="AT7" s="31">
        <v>37621</v>
      </c>
      <c r="AU7" s="25"/>
      <c r="AV7" s="34" t="s">
        <v>11</v>
      </c>
      <c r="AW7" s="35">
        <v>37530</v>
      </c>
      <c r="AX7" s="22" t="s">
        <v>12</v>
      </c>
      <c r="AY7" s="6" t="s">
        <v>13</v>
      </c>
      <c r="AZ7" s="22" t="s">
        <v>14</v>
      </c>
      <c r="BA7" s="22" t="s">
        <v>15</v>
      </c>
      <c r="BB7" s="6" t="s">
        <v>16</v>
      </c>
      <c r="BC7" s="22" t="s">
        <v>17</v>
      </c>
      <c r="BD7" s="6" t="s">
        <v>18</v>
      </c>
      <c r="BE7" s="22" t="s">
        <v>19</v>
      </c>
      <c r="BF7" s="36">
        <v>37621</v>
      </c>
      <c r="BG7" s="25"/>
    </row>
    <row r="8" spans="1:59" ht="12.75">
      <c r="A8" s="16"/>
      <c r="B8" s="37"/>
      <c r="C8" s="37"/>
      <c r="D8" s="37"/>
      <c r="E8" s="37"/>
      <c r="F8" s="37"/>
      <c r="G8" s="37"/>
      <c r="H8" s="37"/>
      <c r="I8" s="37"/>
      <c r="J8" s="37"/>
      <c r="K8" s="38"/>
      <c r="M8" s="16"/>
      <c r="N8" s="4"/>
      <c r="O8" s="37"/>
      <c r="P8" s="37"/>
      <c r="Q8" s="37"/>
      <c r="R8" s="37"/>
      <c r="S8" s="37"/>
      <c r="T8" s="37"/>
      <c r="U8" s="37"/>
      <c r="V8" s="37"/>
      <c r="W8" s="38"/>
      <c r="X8" s="16"/>
      <c r="Y8" s="4"/>
      <c r="Z8" s="37"/>
      <c r="AA8" s="37"/>
      <c r="AB8" s="37"/>
      <c r="AC8" s="37"/>
      <c r="AD8" s="37"/>
      <c r="AE8" s="37"/>
      <c r="AF8" s="37"/>
      <c r="AG8" s="37"/>
      <c r="AH8" s="38"/>
      <c r="AI8" s="18"/>
      <c r="AJ8" s="16"/>
      <c r="AK8" s="4"/>
      <c r="AL8" s="37"/>
      <c r="AM8" s="37"/>
      <c r="AN8" s="37"/>
      <c r="AO8" s="37"/>
      <c r="AP8" s="37"/>
      <c r="AQ8" s="37"/>
      <c r="AR8" s="37"/>
      <c r="AS8" s="37"/>
      <c r="AT8" s="38"/>
      <c r="AU8" s="25"/>
      <c r="AV8" s="39"/>
      <c r="AW8" s="17"/>
      <c r="AX8" s="37"/>
      <c r="AY8" s="16"/>
      <c r="AZ8" s="37"/>
      <c r="BA8" s="37"/>
      <c r="BB8" s="16"/>
      <c r="BC8" s="37"/>
      <c r="BD8" s="16"/>
      <c r="BE8" s="37"/>
      <c r="BF8" s="40"/>
      <c r="BG8" s="25"/>
    </row>
    <row r="9" spans="1:58" ht="12.75">
      <c r="A9" s="41" t="s">
        <v>20</v>
      </c>
      <c r="B9" s="42">
        <f>SUM(B10+B27+B44+B52+B59+B70+B84)</f>
        <v>26553</v>
      </c>
      <c r="C9" s="42">
        <f aca="true" t="shared" si="0" ref="C9:J9">+C10+C27+C44+C52+C59+C70+C84</f>
        <v>11167</v>
      </c>
      <c r="D9" s="42">
        <f t="shared" si="0"/>
        <v>76</v>
      </c>
      <c r="E9" s="42">
        <f t="shared" si="0"/>
        <v>12442</v>
      </c>
      <c r="F9" s="42">
        <f t="shared" si="0"/>
        <v>2321</v>
      </c>
      <c r="G9" s="42">
        <f t="shared" si="0"/>
        <v>428</v>
      </c>
      <c r="H9" s="42">
        <f t="shared" si="0"/>
        <v>858</v>
      </c>
      <c r="I9" s="42">
        <f t="shared" si="0"/>
        <v>780</v>
      </c>
      <c r="J9" s="42">
        <f t="shared" si="0"/>
        <v>2073</v>
      </c>
      <c r="K9" s="43">
        <f>SUM(K10+K27+K44+K52+K59+K70+K84)</f>
        <v>25354</v>
      </c>
      <c r="M9" s="41" t="s">
        <v>20</v>
      </c>
      <c r="N9" s="44">
        <f aca="true" t="shared" si="1" ref="N9:V9">SUM(N10+N27+N44+N52+N59+N70+N84)</f>
        <v>25354</v>
      </c>
      <c r="O9" s="44">
        <f t="shared" si="1"/>
        <v>13147</v>
      </c>
      <c r="P9" s="44">
        <f t="shared" si="1"/>
        <v>92</v>
      </c>
      <c r="Q9" s="44">
        <f t="shared" si="1"/>
        <v>12838</v>
      </c>
      <c r="R9" s="44">
        <f t="shared" si="1"/>
        <v>2852</v>
      </c>
      <c r="S9" s="44">
        <f t="shared" si="1"/>
        <v>564</v>
      </c>
      <c r="T9" s="44">
        <f t="shared" si="1"/>
        <v>1228</v>
      </c>
      <c r="U9" s="44">
        <f t="shared" si="1"/>
        <v>911</v>
      </c>
      <c r="V9" s="44">
        <f t="shared" si="1"/>
        <v>1692</v>
      </c>
      <c r="W9" s="45">
        <f aca="true" t="shared" si="2" ref="W9:W40">N9+O9+P9-Q9</f>
        <v>25755</v>
      </c>
      <c r="X9" s="41" t="s">
        <v>20</v>
      </c>
      <c r="Y9" s="44">
        <f aca="true" t="shared" si="3" ref="Y9:AG9">SUM(Y10+Y27+Y44+Y52+Y59+Y70+Y84)</f>
        <v>25755</v>
      </c>
      <c r="Z9" s="44">
        <f t="shared" si="3"/>
        <v>12731</v>
      </c>
      <c r="AA9" s="44">
        <f t="shared" si="3"/>
        <v>98</v>
      </c>
      <c r="AB9" s="44">
        <f t="shared" si="3"/>
        <v>11348</v>
      </c>
      <c r="AC9" s="44">
        <f t="shared" si="3"/>
        <v>2997</v>
      </c>
      <c r="AD9" s="44">
        <f t="shared" si="3"/>
        <v>613</v>
      </c>
      <c r="AE9" s="44">
        <f t="shared" si="3"/>
        <v>1280</v>
      </c>
      <c r="AF9" s="44">
        <f t="shared" si="3"/>
        <v>974</v>
      </c>
      <c r="AG9" s="44">
        <f t="shared" si="3"/>
        <v>1098</v>
      </c>
      <c r="AH9" s="45">
        <f aca="true" t="shared" si="4" ref="AH9:AH40">Y9+Z9+AA9-AB9</f>
        <v>27236</v>
      </c>
      <c r="AI9" s="46"/>
      <c r="AJ9" s="41" t="s">
        <v>20</v>
      </c>
      <c r="AK9" s="44">
        <f aca="true" t="shared" si="5" ref="AK9:AS9">SUM(AK10+AK27+AK44+AK52+AK59+AK70+AK84)</f>
        <v>27236</v>
      </c>
      <c r="AL9" s="44">
        <f t="shared" si="5"/>
        <v>11042</v>
      </c>
      <c r="AM9" s="44">
        <f t="shared" si="5"/>
        <v>68</v>
      </c>
      <c r="AN9" s="44">
        <f t="shared" si="5"/>
        <v>12189</v>
      </c>
      <c r="AO9" s="44">
        <f t="shared" si="5"/>
        <v>2499</v>
      </c>
      <c r="AP9" s="44">
        <f t="shared" si="5"/>
        <v>673</v>
      </c>
      <c r="AQ9" s="44">
        <f t="shared" si="5"/>
        <v>1179</v>
      </c>
      <c r="AR9" s="44">
        <f t="shared" si="5"/>
        <v>982</v>
      </c>
      <c r="AS9" s="44">
        <f t="shared" si="5"/>
        <v>1384</v>
      </c>
      <c r="AT9" s="45">
        <f aca="true" t="shared" si="6" ref="AT9:AT40">AK9+AL9+AM9-AN9</f>
        <v>26157</v>
      </c>
      <c r="AV9" s="47" t="s">
        <v>20</v>
      </c>
      <c r="AW9" s="48">
        <f aca="true" t="shared" si="7" ref="AW9:AW40">B9</f>
        <v>26553</v>
      </c>
      <c r="AX9" s="49">
        <f aca="true" t="shared" si="8" ref="AX9:AX40">+C9+O9+Z9+AL9</f>
        <v>48087</v>
      </c>
      <c r="AY9" s="48">
        <f aca="true" t="shared" si="9" ref="AY9:AY40">+D9+P9+AA9+AM9</f>
        <v>334</v>
      </c>
      <c r="AZ9" s="49">
        <f aca="true" t="shared" si="10" ref="AZ9:AZ40">+E9+Q9+AB9+AN9</f>
        <v>48817</v>
      </c>
      <c r="BA9" s="49">
        <f aca="true" t="shared" si="11" ref="BA9:BA40">+F9+R9+AC9+AO9</f>
        <v>10669</v>
      </c>
      <c r="BB9" s="48">
        <f aca="true" t="shared" si="12" ref="BB9:BB40">+G9+S9+AD9+AP9</f>
        <v>2278</v>
      </c>
      <c r="BC9" s="49">
        <f aca="true" t="shared" si="13" ref="BC9:BC40">+H9+T9+AE9+AQ9</f>
        <v>4545</v>
      </c>
      <c r="BD9" s="48">
        <f aca="true" t="shared" si="14" ref="BD9:BD40">+I9+U9+AF9+AR9</f>
        <v>3647</v>
      </c>
      <c r="BE9" s="49">
        <f aca="true" t="shared" si="15" ref="BE9:BE40">+J9+V9+AG9+AS9</f>
        <v>6247</v>
      </c>
      <c r="BF9" s="50">
        <f aca="true" t="shared" si="16" ref="BF9:BF40">AT9</f>
        <v>26157</v>
      </c>
    </row>
    <row r="10" spans="1:58" ht="14.25" customHeight="1">
      <c r="A10" s="51" t="s">
        <v>21</v>
      </c>
      <c r="B10" s="52">
        <f aca="true" t="shared" si="17" ref="B10:K10">SUM(B11:B26)</f>
        <v>11039</v>
      </c>
      <c r="C10" s="52">
        <f t="shared" si="17"/>
        <v>5198</v>
      </c>
      <c r="D10" s="52">
        <f t="shared" si="17"/>
        <v>53</v>
      </c>
      <c r="E10" s="52">
        <f t="shared" si="17"/>
        <v>6869</v>
      </c>
      <c r="F10" s="52">
        <f t="shared" si="17"/>
        <v>946</v>
      </c>
      <c r="G10" s="52">
        <f t="shared" si="17"/>
        <v>139</v>
      </c>
      <c r="H10" s="52">
        <f t="shared" si="17"/>
        <v>192</v>
      </c>
      <c r="I10" s="52">
        <f t="shared" si="17"/>
        <v>152</v>
      </c>
      <c r="J10" s="52">
        <f t="shared" si="17"/>
        <v>1204</v>
      </c>
      <c r="K10" s="53">
        <f t="shared" si="17"/>
        <v>9421</v>
      </c>
      <c r="M10" s="51" t="s">
        <v>21</v>
      </c>
      <c r="N10" s="54">
        <f aca="true" t="shared" si="18" ref="N10:V10">SUM(N11:N26)</f>
        <v>9421</v>
      </c>
      <c r="O10" s="54">
        <f t="shared" si="18"/>
        <v>5651</v>
      </c>
      <c r="P10" s="54">
        <f t="shared" si="18"/>
        <v>55</v>
      </c>
      <c r="Q10" s="54">
        <f t="shared" si="18"/>
        <v>5317</v>
      </c>
      <c r="R10" s="54">
        <f t="shared" si="18"/>
        <v>1202</v>
      </c>
      <c r="S10" s="54">
        <f t="shared" si="18"/>
        <v>201</v>
      </c>
      <c r="T10" s="54">
        <f t="shared" si="18"/>
        <v>398</v>
      </c>
      <c r="U10" s="54">
        <f t="shared" si="18"/>
        <v>217</v>
      </c>
      <c r="V10" s="54">
        <f t="shared" si="18"/>
        <v>851</v>
      </c>
      <c r="W10" s="45">
        <f t="shared" si="2"/>
        <v>9810</v>
      </c>
      <c r="X10" s="51" t="s">
        <v>21</v>
      </c>
      <c r="Y10" s="54">
        <f aca="true" t="shared" si="19" ref="Y10:AG10">SUM(Y11:Y26)</f>
        <v>9810</v>
      </c>
      <c r="Z10" s="54">
        <f t="shared" si="19"/>
        <v>5394</v>
      </c>
      <c r="AA10" s="54">
        <f t="shared" si="19"/>
        <v>62</v>
      </c>
      <c r="AB10" s="54">
        <f t="shared" si="19"/>
        <v>4521</v>
      </c>
      <c r="AC10" s="54">
        <f t="shared" si="19"/>
        <v>1113</v>
      </c>
      <c r="AD10" s="54">
        <f t="shared" si="19"/>
        <v>224</v>
      </c>
      <c r="AE10" s="54">
        <f t="shared" si="19"/>
        <v>393</v>
      </c>
      <c r="AF10" s="54">
        <f t="shared" si="19"/>
        <v>215</v>
      </c>
      <c r="AG10" s="54">
        <f t="shared" si="19"/>
        <v>432</v>
      </c>
      <c r="AH10" s="45">
        <f t="shared" si="4"/>
        <v>10745</v>
      </c>
      <c r="AI10" s="46"/>
      <c r="AJ10" s="51" t="s">
        <v>21</v>
      </c>
      <c r="AK10" s="54">
        <f aca="true" t="shared" si="20" ref="AK10:AS10">SUM(AK11:AK26)</f>
        <v>10745</v>
      </c>
      <c r="AL10" s="54">
        <f t="shared" si="20"/>
        <v>4211</v>
      </c>
      <c r="AM10" s="54">
        <f t="shared" si="20"/>
        <v>50</v>
      </c>
      <c r="AN10" s="54">
        <f t="shared" si="20"/>
        <v>4914</v>
      </c>
      <c r="AO10" s="54">
        <f t="shared" si="20"/>
        <v>942</v>
      </c>
      <c r="AP10" s="54">
        <f t="shared" si="20"/>
        <v>267</v>
      </c>
      <c r="AQ10" s="54">
        <f t="shared" si="20"/>
        <v>364</v>
      </c>
      <c r="AR10" s="54">
        <f t="shared" si="20"/>
        <v>258</v>
      </c>
      <c r="AS10" s="54">
        <f t="shared" si="20"/>
        <v>588</v>
      </c>
      <c r="AT10" s="45">
        <f t="shared" si="6"/>
        <v>10092</v>
      </c>
      <c r="AV10" s="55" t="s">
        <v>21</v>
      </c>
      <c r="AW10" s="48">
        <f t="shared" si="7"/>
        <v>11039</v>
      </c>
      <c r="AX10" s="49">
        <f t="shared" si="8"/>
        <v>20454</v>
      </c>
      <c r="AY10" s="48">
        <f t="shared" si="9"/>
        <v>220</v>
      </c>
      <c r="AZ10" s="49">
        <f t="shared" si="10"/>
        <v>21621</v>
      </c>
      <c r="BA10" s="49">
        <f t="shared" si="11"/>
        <v>4203</v>
      </c>
      <c r="BB10" s="48">
        <f t="shared" si="12"/>
        <v>831</v>
      </c>
      <c r="BC10" s="49">
        <f t="shared" si="13"/>
        <v>1347</v>
      </c>
      <c r="BD10" s="48">
        <f t="shared" si="14"/>
        <v>842</v>
      </c>
      <c r="BE10" s="49">
        <f t="shared" si="15"/>
        <v>3075</v>
      </c>
      <c r="BF10" s="50">
        <f t="shared" si="16"/>
        <v>10092</v>
      </c>
    </row>
    <row r="11" spans="1:58" ht="12.75">
      <c r="A11" s="56" t="s">
        <v>22</v>
      </c>
      <c r="B11" s="57">
        <v>4536</v>
      </c>
      <c r="C11" s="58">
        <v>1858</v>
      </c>
      <c r="D11" s="58">
        <v>20</v>
      </c>
      <c r="E11" s="59">
        <v>3893</v>
      </c>
      <c r="F11" s="58">
        <v>494</v>
      </c>
      <c r="G11" s="58">
        <v>41</v>
      </c>
      <c r="H11" s="58">
        <v>75</v>
      </c>
      <c r="I11" s="58">
        <v>38</v>
      </c>
      <c r="J11" s="58">
        <v>618</v>
      </c>
      <c r="K11" s="60">
        <v>2521</v>
      </c>
      <c r="M11" s="56" t="s">
        <v>23</v>
      </c>
      <c r="N11" s="61">
        <v>2521</v>
      </c>
      <c r="O11" s="62">
        <v>1694</v>
      </c>
      <c r="P11" s="62">
        <v>49</v>
      </c>
      <c r="Q11" s="62">
        <v>1622</v>
      </c>
      <c r="R11" s="62">
        <v>605</v>
      </c>
      <c r="S11" s="62">
        <v>21</v>
      </c>
      <c r="T11" s="62">
        <v>183</v>
      </c>
      <c r="U11" s="62">
        <v>52</v>
      </c>
      <c r="V11" s="62">
        <v>52</v>
      </c>
      <c r="W11" s="45">
        <f t="shared" si="2"/>
        <v>2642</v>
      </c>
      <c r="X11" s="56" t="s">
        <v>23</v>
      </c>
      <c r="Y11" s="61">
        <v>2642</v>
      </c>
      <c r="Z11" s="62">
        <v>1985</v>
      </c>
      <c r="AA11" s="62">
        <v>53</v>
      </c>
      <c r="AB11" s="62">
        <v>1346</v>
      </c>
      <c r="AC11" s="62">
        <v>585</v>
      </c>
      <c r="AD11" s="62">
        <v>39</v>
      </c>
      <c r="AE11" s="62">
        <v>147</v>
      </c>
      <c r="AF11" s="62">
        <v>78</v>
      </c>
      <c r="AG11" s="62">
        <v>22</v>
      </c>
      <c r="AH11" s="45">
        <f t="shared" si="4"/>
        <v>3334</v>
      </c>
      <c r="AI11" s="46"/>
      <c r="AJ11" s="56" t="s">
        <v>23</v>
      </c>
      <c r="AK11" s="61">
        <v>3334</v>
      </c>
      <c r="AL11" s="62">
        <v>1601</v>
      </c>
      <c r="AM11" s="62">
        <v>29</v>
      </c>
      <c r="AN11" s="62">
        <v>1325</v>
      </c>
      <c r="AO11" s="62">
        <v>408</v>
      </c>
      <c r="AP11" s="62">
        <v>36</v>
      </c>
      <c r="AQ11" s="62">
        <v>133</v>
      </c>
      <c r="AR11" s="62">
        <v>86</v>
      </c>
      <c r="AS11" s="62">
        <v>24</v>
      </c>
      <c r="AT11" s="45">
        <f t="shared" si="6"/>
        <v>3639</v>
      </c>
      <c r="AV11" s="63" t="s">
        <v>23</v>
      </c>
      <c r="AW11" s="64">
        <f t="shared" si="7"/>
        <v>4536</v>
      </c>
      <c r="AX11" s="57">
        <f t="shared" si="8"/>
        <v>7138</v>
      </c>
      <c r="AY11" s="64">
        <f t="shared" si="9"/>
        <v>151</v>
      </c>
      <c r="AZ11" s="57">
        <f t="shared" si="10"/>
        <v>8186</v>
      </c>
      <c r="BA11" s="57">
        <f t="shared" si="11"/>
        <v>2092</v>
      </c>
      <c r="BB11" s="64">
        <f t="shared" si="12"/>
        <v>137</v>
      </c>
      <c r="BC11" s="57">
        <f t="shared" si="13"/>
        <v>538</v>
      </c>
      <c r="BD11" s="64">
        <f t="shared" si="14"/>
        <v>254</v>
      </c>
      <c r="BE11" s="57">
        <f t="shared" si="15"/>
        <v>716</v>
      </c>
      <c r="BF11" s="50">
        <f t="shared" si="16"/>
        <v>3639</v>
      </c>
    </row>
    <row r="12" spans="1:58" ht="12.75">
      <c r="A12" s="56" t="s">
        <v>24</v>
      </c>
      <c r="B12" s="57">
        <v>1446</v>
      </c>
      <c r="C12" s="58">
        <v>576</v>
      </c>
      <c r="D12" s="58">
        <v>0</v>
      </c>
      <c r="E12" s="59">
        <v>515</v>
      </c>
      <c r="F12" s="58">
        <v>55</v>
      </c>
      <c r="G12" s="58">
        <v>23</v>
      </c>
      <c r="H12" s="58">
        <v>24</v>
      </c>
      <c r="I12" s="58">
        <v>23</v>
      </c>
      <c r="J12" s="58">
        <v>201</v>
      </c>
      <c r="K12" s="60">
        <v>1507</v>
      </c>
      <c r="M12" s="56" t="s">
        <v>25</v>
      </c>
      <c r="N12" s="61">
        <v>1507</v>
      </c>
      <c r="O12" s="62">
        <v>676</v>
      </c>
      <c r="P12" s="62">
        <v>0</v>
      </c>
      <c r="Q12" s="62">
        <v>648</v>
      </c>
      <c r="R12" s="62">
        <v>80</v>
      </c>
      <c r="S12" s="62">
        <v>48</v>
      </c>
      <c r="T12" s="62">
        <v>27</v>
      </c>
      <c r="U12" s="62">
        <v>8</v>
      </c>
      <c r="V12" s="62">
        <v>222</v>
      </c>
      <c r="W12" s="45">
        <f t="shared" si="2"/>
        <v>1535</v>
      </c>
      <c r="X12" s="56" t="s">
        <v>25</v>
      </c>
      <c r="Y12" s="61">
        <v>1535</v>
      </c>
      <c r="Z12" s="62">
        <v>504</v>
      </c>
      <c r="AA12" s="62">
        <v>0</v>
      </c>
      <c r="AB12" s="62">
        <v>698</v>
      </c>
      <c r="AC12" s="62">
        <v>85</v>
      </c>
      <c r="AD12" s="62">
        <v>34</v>
      </c>
      <c r="AE12" s="62">
        <v>76</v>
      </c>
      <c r="AF12" s="62">
        <v>6</v>
      </c>
      <c r="AG12" s="62">
        <v>145</v>
      </c>
      <c r="AH12" s="45">
        <f t="shared" si="4"/>
        <v>1341</v>
      </c>
      <c r="AI12" s="46"/>
      <c r="AJ12" s="56" t="s">
        <v>25</v>
      </c>
      <c r="AK12" s="61">
        <v>1341</v>
      </c>
      <c r="AL12" s="62">
        <v>320</v>
      </c>
      <c r="AM12" s="62">
        <v>1</v>
      </c>
      <c r="AN12" s="62">
        <v>565</v>
      </c>
      <c r="AO12" s="62">
        <v>89</v>
      </c>
      <c r="AP12" s="62">
        <v>87</v>
      </c>
      <c r="AQ12" s="62">
        <v>74</v>
      </c>
      <c r="AR12" s="62">
        <v>29</v>
      </c>
      <c r="AS12" s="62">
        <v>109</v>
      </c>
      <c r="AT12" s="45">
        <f t="shared" si="6"/>
        <v>1097</v>
      </c>
      <c r="AV12" s="63" t="s">
        <v>25</v>
      </c>
      <c r="AW12" s="64">
        <f t="shared" si="7"/>
        <v>1446</v>
      </c>
      <c r="AX12" s="57">
        <f t="shared" si="8"/>
        <v>2076</v>
      </c>
      <c r="AY12" s="64">
        <f t="shared" si="9"/>
        <v>1</v>
      </c>
      <c r="AZ12" s="57">
        <f t="shared" si="10"/>
        <v>2426</v>
      </c>
      <c r="BA12" s="57">
        <f t="shared" si="11"/>
        <v>309</v>
      </c>
      <c r="BB12" s="64">
        <f t="shared" si="12"/>
        <v>192</v>
      </c>
      <c r="BC12" s="57">
        <f t="shared" si="13"/>
        <v>201</v>
      </c>
      <c r="BD12" s="64">
        <f t="shared" si="14"/>
        <v>66</v>
      </c>
      <c r="BE12" s="57">
        <f t="shared" si="15"/>
        <v>677</v>
      </c>
      <c r="BF12" s="50">
        <f t="shared" si="16"/>
        <v>1097</v>
      </c>
    </row>
    <row r="13" spans="1:58" ht="12.75">
      <c r="A13" s="56" t="s">
        <v>26</v>
      </c>
      <c r="B13" s="57">
        <v>1091</v>
      </c>
      <c r="C13" s="58">
        <v>1144</v>
      </c>
      <c r="D13" s="58">
        <v>8</v>
      </c>
      <c r="E13" s="59">
        <v>819</v>
      </c>
      <c r="F13" s="58">
        <v>58</v>
      </c>
      <c r="G13" s="58">
        <v>11</v>
      </c>
      <c r="H13" s="58">
        <v>12</v>
      </c>
      <c r="I13" s="58">
        <v>15</v>
      </c>
      <c r="J13" s="58">
        <v>2</v>
      </c>
      <c r="K13" s="60">
        <v>1424</v>
      </c>
      <c r="M13" s="56" t="s">
        <v>27</v>
      </c>
      <c r="N13" s="61">
        <v>1424</v>
      </c>
      <c r="O13" s="62">
        <v>1155</v>
      </c>
      <c r="P13" s="62">
        <v>3</v>
      </c>
      <c r="Q13" s="62">
        <v>1031</v>
      </c>
      <c r="R13" s="62">
        <v>72</v>
      </c>
      <c r="S13" s="62">
        <v>29</v>
      </c>
      <c r="T13" s="62">
        <v>14</v>
      </c>
      <c r="U13" s="62">
        <v>33</v>
      </c>
      <c r="V13" s="62">
        <v>1</v>
      </c>
      <c r="W13" s="45">
        <f t="shared" si="2"/>
        <v>1551</v>
      </c>
      <c r="X13" s="56" t="s">
        <v>27</v>
      </c>
      <c r="Y13" s="61">
        <v>1551</v>
      </c>
      <c r="Z13" s="62">
        <v>904</v>
      </c>
      <c r="AA13" s="62">
        <v>8</v>
      </c>
      <c r="AB13" s="62">
        <v>749</v>
      </c>
      <c r="AC13" s="62">
        <v>58</v>
      </c>
      <c r="AD13" s="62">
        <v>43</v>
      </c>
      <c r="AE13" s="62">
        <v>11</v>
      </c>
      <c r="AF13" s="62">
        <v>39</v>
      </c>
      <c r="AG13" s="62">
        <v>1</v>
      </c>
      <c r="AH13" s="45">
        <f t="shared" si="4"/>
        <v>1714</v>
      </c>
      <c r="AI13" s="46"/>
      <c r="AJ13" s="56" t="s">
        <v>27</v>
      </c>
      <c r="AK13" s="61">
        <v>1714</v>
      </c>
      <c r="AL13" s="62">
        <v>773</v>
      </c>
      <c r="AM13" s="62">
        <v>17</v>
      </c>
      <c r="AN13" s="62">
        <v>1161</v>
      </c>
      <c r="AO13" s="62">
        <v>45</v>
      </c>
      <c r="AP13" s="62">
        <v>73</v>
      </c>
      <c r="AQ13" s="62">
        <v>12</v>
      </c>
      <c r="AR13" s="62">
        <v>45</v>
      </c>
      <c r="AS13" s="62">
        <v>2</v>
      </c>
      <c r="AT13" s="45">
        <f t="shared" si="6"/>
        <v>1343</v>
      </c>
      <c r="AV13" s="63" t="s">
        <v>27</v>
      </c>
      <c r="AW13" s="64">
        <f t="shared" si="7"/>
        <v>1091</v>
      </c>
      <c r="AX13" s="57">
        <f t="shared" si="8"/>
        <v>3976</v>
      </c>
      <c r="AY13" s="64">
        <f t="shared" si="9"/>
        <v>36</v>
      </c>
      <c r="AZ13" s="57">
        <f t="shared" si="10"/>
        <v>3760</v>
      </c>
      <c r="BA13" s="57">
        <f t="shared" si="11"/>
        <v>233</v>
      </c>
      <c r="BB13" s="64">
        <f t="shared" si="12"/>
        <v>156</v>
      </c>
      <c r="BC13" s="57">
        <f t="shared" si="13"/>
        <v>49</v>
      </c>
      <c r="BD13" s="64">
        <f t="shared" si="14"/>
        <v>132</v>
      </c>
      <c r="BE13" s="57">
        <f t="shared" si="15"/>
        <v>6</v>
      </c>
      <c r="BF13" s="50">
        <f t="shared" si="16"/>
        <v>1343</v>
      </c>
    </row>
    <row r="14" spans="1:58" ht="12.75">
      <c r="A14" s="56" t="s">
        <v>28</v>
      </c>
      <c r="B14" s="57">
        <v>412</v>
      </c>
      <c r="C14" s="58">
        <v>156</v>
      </c>
      <c r="D14" s="58">
        <v>0</v>
      </c>
      <c r="E14" s="59">
        <v>164</v>
      </c>
      <c r="F14" s="58">
        <v>17</v>
      </c>
      <c r="G14" s="58">
        <v>13</v>
      </c>
      <c r="H14" s="58">
        <v>7</v>
      </c>
      <c r="I14" s="58">
        <v>6</v>
      </c>
      <c r="J14" s="58">
        <v>100</v>
      </c>
      <c r="K14" s="60">
        <v>404</v>
      </c>
      <c r="M14" s="56" t="s">
        <v>29</v>
      </c>
      <c r="N14" s="61">
        <v>404</v>
      </c>
      <c r="O14" s="62">
        <v>223</v>
      </c>
      <c r="P14" s="62">
        <v>1</v>
      </c>
      <c r="Q14" s="62">
        <v>154</v>
      </c>
      <c r="R14" s="62">
        <v>20</v>
      </c>
      <c r="S14" s="62">
        <v>6</v>
      </c>
      <c r="T14" s="62">
        <v>9</v>
      </c>
      <c r="U14" s="62">
        <v>16</v>
      </c>
      <c r="V14" s="62">
        <v>82</v>
      </c>
      <c r="W14" s="45">
        <f t="shared" si="2"/>
        <v>474</v>
      </c>
      <c r="X14" s="56" t="s">
        <v>29</v>
      </c>
      <c r="Y14" s="61">
        <v>474</v>
      </c>
      <c r="Z14" s="62">
        <v>199</v>
      </c>
      <c r="AA14" s="62">
        <v>1</v>
      </c>
      <c r="AB14" s="62">
        <v>97</v>
      </c>
      <c r="AC14" s="62">
        <v>9</v>
      </c>
      <c r="AD14" s="62">
        <v>15</v>
      </c>
      <c r="AE14" s="62">
        <v>8</v>
      </c>
      <c r="AF14" s="62">
        <v>3</v>
      </c>
      <c r="AG14" s="62">
        <v>2</v>
      </c>
      <c r="AH14" s="45">
        <f t="shared" si="4"/>
        <v>577</v>
      </c>
      <c r="AI14" s="46"/>
      <c r="AJ14" s="56" t="s">
        <v>29</v>
      </c>
      <c r="AK14" s="61">
        <v>577</v>
      </c>
      <c r="AL14" s="62">
        <v>184</v>
      </c>
      <c r="AM14" s="62">
        <v>0</v>
      </c>
      <c r="AN14" s="62">
        <v>74</v>
      </c>
      <c r="AO14" s="62">
        <v>5</v>
      </c>
      <c r="AP14" s="62">
        <v>3</v>
      </c>
      <c r="AQ14" s="62">
        <v>2</v>
      </c>
      <c r="AR14" s="62">
        <v>8</v>
      </c>
      <c r="AS14" s="62">
        <v>0</v>
      </c>
      <c r="AT14" s="45">
        <f t="shared" si="6"/>
        <v>687</v>
      </c>
      <c r="AV14" s="63" t="s">
        <v>29</v>
      </c>
      <c r="AW14" s="64">
        <f t="shared" si="7"/>
        <v>412</v>
      </c>
      <c r="AX14" s="57">
        <f t="shared" si="8"/>
        <v>762</v>
      </c>
      <c r="AY14" s="64">
        <f t="shared" si="9"/>
        <v>2</v>
      </c>
      <c r="AZ14" s="57">
        <f t="shared" si="10"/>
        <v>489</v>
      </c>
      <c r="BA14" s="57">
        <f t="shared" si="11"/>
        <v>51</v>
      </c>
      <c r="BB14" s="64">
        <f t="shared" si="12"/>
        <v>37</v>
      </c>
      <c r="BC14" s="57">
        <f t="shared" si="13"/>
        <v>26</v>
      </c>
      <c r="BD14" s="64">
        <f t="shared" si="14"/>
        <v>33</v>
      </c>
      <c r="BE14" s="57">
        <f t="shared" si="15"/>
        <v>184</v>
      </c>
      <c r="BF14" s="50">
        <f t="shared" si="16"/>
        <v>687</v>
      </c>
    </row>
    <row r="15" spans="1:58" ht="12.75">
      <c r="A15" s="56" t="s">
        <v>30</v>
      </c>
      <c r="B15" s="57">
        <v>283</v>
      </c>
      <c r="C15" s="58">
        <v>123</v>
      </c>
      <c r="D15" s="58">
        <v>0</v>
      </c>
      <c r="E15" s="59">
        <v>113</v>
      </c>
      <c r="F15" s="58">
        <v>34</v>
      </c>
      <c r="G15" s="58">
        <v>6</v>
      </c>
      <c r="H15" s="58">
        <v>2</v>
      </c>
      <c r="I15" s="58">
        <v>2</v>
      </c>
      <c r="J15" s="58">
        <v>12</v>
      </c>
      <c r="K15" s="60">
        <v>293</v>
      </c>
      <c r="M15" s="56" t="s">
        <v>31</v>
      </c>
      <c r="N15" s="61">
        <v>293</v>
      </c>
      <c r="O15" s="62">
        <v>194</v>
      </c>
      <c r="P15" s="62">
        <v>0</v>
      </c>
      <c r="Q15" s="62">
        <v>157</v>
      </c>
      <c r="R15" s="62">
        <v>38</v>
      </c>
      <c r="S15" s="62">
        <v>11</v>
      </c>
      <c r="T15" s="62">
        <v>3</v>
      </c>
      <c r="U15" s="62">
        <v>6</v>
      </c>
      <c r="V15" s="62">
        <v>23</v>
      </c>
      <c r="W15" s="45">
        <f t="shared" si="2"/>
        <v>330</v>
      </c>
      <c r="X15" s="56" t="s">
        <v>31</v>
      </c>
      <c r="Y15" s="61">
        <v>330</v>
      </c>
      <c r="Z15" s="62">
        <v>164</v>
      </c>
      <c r="AA15" s="62">
        <v>0</v>
      </c>
      <c r="AB15" s="62">
        <v>119</v>
      </c>
      <c r="AC15" s="62">
        <v>26</v>
      </c>
      <c r="AD15" s="62">
        <v>8</v>
      </c>
      <c r="AE15" s="62">
        <v>7</v>
      </c>
      <c r="AF15" s="62">
        <v>7</v>
      </c>
      <c r="AG15" s="62">
        <v>11</v>
      </c>
      <c r="AH15" s="45">
        <f t="shared" si="4"/>
        <v>375</v>
      </c>
      <c r="AI15" s="46"/>
      <c r="AJ15" s="56" t="s">
        <v>31</v>
      </c>
      <c r="AK15" s="61">
        <v>375</v>
      </c>
      <c r="AL15" s="62">
        <v>130</v>
      </c>
      <c r="AM15" s="62">
        <v>1</v>
      </c>
      <c r="AN15" s="62">
        <v>168</v>
      </c>
      <c r="AO15" s="62">
        <v>39</v>
      </c>
      <c r="AP15" s="62">
        <v>5</v>
      </c>
      <c r="AQ15" s="62">
        <v>13</v>
      </c>
      <c r="AR15" s="62">
        <v>3</v>
      </c>
      <c r="AS15" s="62">
        <v>15</v>
      </c>
      <c r="AT15" s="45">
        <f t="shared" si="6"/>
        <v>338</v>
      </c>
      <c r="AV15" s="63" t="s">
        <v>31</v>
      </c>
      <c r="AW15" s="64">
        <f t="shared" si="7"/>
        <v>283</v>
      </c>
      <c r="AX15" s="57">
        <f t="shared" si="8"/>
        <v>611</v>
      </c>
      <c r="AY15" s="64">
        <f t="shared" si="9"/>
        <v>1</v>
      </c>
      <c r="AZ15" s="57">
        <f t="shared" si="10"/>
        <v>557</v>
      </c>
      <c r="BA15" s="57">
        <f t="shared" si="11"/>
        <v>137</v>
      </c>
      <c r="BB15" s="64">
        <f t="shared" si="12"/>
        <v>30</v>
      </c>
      <c r="BC15" s="57">
        <f t="shared" si="13"/>
        <v>25</v>
      </c>
      <c r="BD15" s="64">
        <f t="shared" si="14"/>
        <v>18</v>
      </c>
      <c r="BE15" s="57">
        <f t="shared" si="15"/>
        <v>61</v>
      </c>
      <c r="BF15" s="50">
        <f t="shared" si="16"/>
        <v>338</v>
      </c>
    </row>
    <row r="16" spans="1:58" ht="12.75">
      <c r="A16" s="56" t="s">
        <v>32</v>
      </c>
      <c r="B16" s="57">
        <v>533</v>
      </c>
      <c r="C16" s="58">
        <v>183</v>
      </c>
      <c r="D16" s="58">
        <v>0</v>
      </c>
      <c r="E16" s="59">
        <v>191</v>
      </c>
      <c r="F16" s="58">
        <v>13</v>
      </c>
      <c r="G16" s="58">
        <v>6</v>
      </c>
      <c r="H16" s="58">
        <v>11</v>
      </c>
      <c r="I16" s="58">
        <v>0</v>
      </c>
      <c r="J16" s="58">
        <v>102</v>
      </c>
      <c r="K16" s="60">
        <v>525</v>
      </c>
      <c r="M16" s="56" t="s">
        <v>33</v>
      </c>
      <c r="N16" s="61">
        <v>525</v>
      </c>
      <c r="O16" s="62">
        <v>216</v>
      </c>
      <c r="P16" s="62">
        <v>0</v>
      </c>
      <c r="Q16" s="62">
        <v>243</v>
      </c>
      <c r="R16" s="62">
        <v>33</v>
      </c>
      <c r="S16" s="62">
        <v>8</v>
      </c>
      <c r="T16" s="62">
        <v>27</v>
      </c>
      <c r="U16" s="62">
        <v>0</v>
      </c>
      <c r="V16" s="62">
        <v>113</v>
      </c>
      <c r="W16" s="45">
        <f t="shared" si="2"/>
        <v>498</v>
      </c>
      <c r="X16" s="56" t="s">
        <v>33</v>
      </c>
      <c r="Y16" s="61">
        <v>498</v>
      </c>
      <c r="Z16" s="62">
        <v>310</v>
      </c>
      <c r="AA16" s="62">
        <v>0</v>
      </c>
      <c r="AB16" s="62">
        <v>285</v>
      </c>
      <c r="AC16" s="62">
        <v>31</v>
      </c>
      <c r="AD16" s="62">
        <v>9</v>
      </c>
      <c r="AE16" s="62">
        <v>27</v>
      </c>
      <c r="AF16" s="62">
        <v>0</v>
      </c>
      <c r="AG16" s="62">
        <v>91</v>
      </c>
      <c r="AH16" s="45">
        <f t="shared" si="4"/>
        <v>523</v>
      </c>
      <c r="AI16" s="46"/>
      <c r="AJ16" s="56" t="s">
        <v>33</v>
      </c>
      <c r="AK16" s="61">
        <v>523</v>
      </c>
      <c r="AL16" s="62">
        <v>165</v>
      </c>
      <c r="AM16" s="62">
        <v>0</v>
      </c>
      <c r="AN16" s="62">
        <v>226</v>
      </c>
      <c r="AO16" s="62">
        <v>22</v>
      </c>
      <c r="AP16" s="62">
        <v>6</v>
      </c>
      <c r="AQ16" s="62">
        <v>19</v>
      </c>
      <c r="AR16" s="62">
        <v>0</v>
      </c>
      <c r="AS16" s="62">
        <v>134</v>
      </c>
      <c r="AT16" s="45">
        <f t="shared" si="6"/>
        <v>462</v>
      </c>
      <c r="AV16" s="63" t="s">
        <v>33</v>
      </c>
      <c r="AW16" s="64">
        <f t="shared" si="7"/>
        <v>533</v>
      </c>
      <c r="AX16" s="57">
        <f t="shared" si="8"/>
        <v>874</v>
      </c>
      <c r="AY16" s="64">
        <f t="shared" si="9"/>
        <v>0</v>
      </c>
      <c r="AZ16" s="57">
        <f t="shared" si="10"/>
        <v>945</v>
      </c>
      <c r="BA16" s="57">
        <f t="shared" si="11"/>
        <v>99</v>
      </c>
      <c r="BB16" s="64">
        <f t="shared" si="12"/>
        <v>29</v>
      </c>
      <c r="BC16" s="57">
        <f t="shared" si="13"/>
        <v>84</v>
      </c>
      <c r="BD16" s="64">
        <f t="shared" si="14"/>
        <v>0</v>
      </c>
      <c r="BE16" s="57">
        <f t="shared" si="15"/>
        <v>440</v>
      </c>
      <c r="BF16" s="50">
        <f t="shared" si="16"/>
        <v>462</v>
      </c>
    </row>
    <row r="17" spans="1:58" ht="12.75">
      <c r="A17" s="56" t="s">
        <v>34</v>
      </c>
      <c r="B17" s="57">
        <v>170</v>
      </c>
      <c r="C17" s="58">
        <v>177</v>
      </c>
      <c r="D17" s="58">
        <v>0</v>
      </c>
      <c r="E17" s="59">
        <v>218</v>
      </c>
      <c r="F17" s="58">
        <v>16</v>
      </c>
      <c r="G17" s="58">
        <v>3</v>
      </c>
      <c r="H17" s="58">
        <v>10</v>
      </c>
      <c r="I17" s="58">
        <v>10</v>
      </c>
      <c r="J17" s="58">
        <v>0</v>
      </c>
      <c r="K17" s="60">
        <v>129</v>
      </c>
      <c r="M17" s="56" t="s">
        <v>35</v>
      </c>
      <c r="N17" s="61">
        <v>129</v>
      </c>
      <c r="O17" s="62">
        <v>198</v>
      </c>
      <c r="P17" s="62">
        <v>0</v>
      </c>
      <c r="Q17" s="62">
        <v>157</v>
      </c>
      <c r="R17" s="62">
        <v>5</v>
      </c>
      <c r="S17" s="62">
        <v>3</v>
      </c>
      <c r="T17" s="62">
        <v>3</v>
      </c>
      <c r="U17" s="62">
        <v>16</v>
      </c>
      <c r="V17" s="62">
        <v>0</v>
      </c>
      <c r="W17" s="45">
        <f t="shared" si="2"/>
        <v>170</v>
      </c>
      <c r="X17" s="56" t="s">
        <v>35</v>
      </c>
      <c r="Y17" s="61">
        <v>170</v>
      </c>
      <c r="Z17" s="62">
        <v>181</v>
      </c>
      <c r="AA17" s="62">
        <v>0</v>
      </c>
      <c r="AB17" s="62">
        <v>195</v>
      </c>
      <c r="AC17" s="62">
        <v>10</v>
      </c>
      <c r="AD17" s="62">
        <v>13</v>
      </c>
      <c r="AE17" s="62">
        <v>2</v>
      </c>
      <c r="AF17" s="62">
        <v>15</v>
      </c>
      <c r="AG17" s="62">
        <v>1</v>
      </c>
      <c r="AH17" s="45">
        <f t="shared" si="4"/>
        <v>156</v>
      </c>
      <c r="AI17" s="46"/>
      <c r="AJ17" s="56" t="s">
        <v>35</v>
      </c>
      <c r="AK17" s="61">
        <v>156</v>
      </c>
      <c r="AL17" s="62">
        <v>139</v>
      </c>
      <c r="AM17" s="62">
        <v>0</v>
      </c>
      <c r="AN17" s="62">
        <v>204</v>
      </c>
      <c r="AO17" s="62">
        <v>6</v>
      </c>
      <c r="AP17" s="62">
        <v>10</v>
      </c>
      <c r="AQ17" s="62">
        <v>5</v>
      </c>
      <c r="AR17" s="62">
        <v>15</v>
      </c>
      <c r="AS17" s="62">
        <v>0</v>
      </c>
      <c r="AT17" s="45">
        <f t="shared" si="6"/>
        <v>91</v>
      </c>
      <c r="AV17" s="63" t="s">
        <v>35</v>
      </c>
      <c r="AW17" s="64">
        <f t="shared" si="7"/>
        <v>170</v>
      </c>
      <c r="AX17" s="57">
        <f t="shared" si="8"/>
        <v>695</v>
      </c>
      <c r="AY17" s="64">
        <f t="shared" si="9"/>
        <v>0</v>
      </c>
      <c r="AZ17" s="57">
        <f t="shared" si="10"/>
        <v>774</v>
      </c>
      <c r="BA17" s="57">
        <f t="shared" si="11"/>
        <v>37</v>
      </c>
      <c r="BB17" s="64">
        <f t="shared" si="12"/>
        <v>29</v>
      </c>
      <c r="BC17" s="57">
        <f t="shared" si="13"/>
        <v>20</v>
      </c>
      <c r="BD17" s="64">
        <f t="shared" si="14"/>
        <v>56</v>
      </c>
      <c r="BE17" s="57">
        <f t="shared" si="15"/>
        <v>1</v>
      </c>
      <c r="BF17" s="50">
        <f t="shared" si="16"/>
        <v>91</v>
      </c>
    </row>
    <row r="18" spans="1:58" ht="12.75">
      <c r="A18" s="56" t="s">
        <v>36</v>
      </c>
      <c r="B18" s="57">
        <v>18</v>
      </c>
      <c r="C18" s="58">
        <v>38</v>
      </c>
      <c r="D18" s="58">
        <v>0</v>
      </c>
      <c r="E18" s="59">
        <v>31</v>
      </c>
      <c r="F18" s="58">
        <v>13</v>
      </c>
      <c r="G18" s="58">
        <v>0</v>
      </c>
      <c r="H18" s="58">
        <v>5</v>
      </c>
      <c r="I18" s="58">
        <v>15</v>
      </c>
      <c r="J18" s="58">
        <v>0</v>
      </c>
      <c r="K18" s="60">
        <v>25</v>
      </c>
      <c r="M18" s="56" t="s">
        <v>37</v>
      </c>
      <c r="N18" s="61">
        <v>25</v>
      </c>
      <c r="O18" s="62">
        <v>55</v>
      </c>
      <c r="P18" s="62">
        <v>0</v>
      </c>
      <c r="Q18" s="62">
        <v>58</v>
      </c>
      <c r="R18" s="62">
        <v>26</v>
      </c>
      <c r="S18" s="62">
        <v>5</v>
      </c>
      <c r="T18" s="62">
        <v>6</v>
      </c>
      <c r="U18" s="62">
        <v>23</v>
      </c>
      <c r="V18" s="62">
        <v>0</v>
      </c>
      <c r="W18" s="45">
        <f t="shared" si="2"/>
        <v>22</v>
      </c>
      <c r="X18" s="56" t="s">
        <v>37</v>
      </c>
      <c r="Y18" s="61">
        <v>22</v>
      </c>
      <c r="Z18" s="62">
        <v>45</v>
      </c>
      <c r="AA18" s="62">
        <v>0</v>
      </c>
      <c r="AB18" s="62">
        <v>44</v>
      </c>
      <c r="AC18" s="62">
        <v>22</v>
      </c>
      <c r="AD18" s="62">
        <v>2</v>
      </c>
      <c r="AE18" s="62">
        <v>8</v>
      </c>
      <c r="AF18" s="62">
        <v>17</v>
      </c>
      <c r="AG18" s="62">
        <v>0</v>
      </c>
      <c r="AH18" s="45">
        <f t="shared" si="4"/>
        <v>23</v>
      </c>
      <c r="AI18" s="46"/>
      <c r="AJ18" s="56" t="s">
        <v>37</v>
      </c>
      <c r="AK18" s="61">
        <v>23</v>
      </c>
      <c r="AL18" s="62">
        <v>43</v>
      </c>
      <c r="AM18" s="62">
        <v>0</v>
      </c>
      <c r="AN18" s="62">
        <v>39</v>
      </c>
      <c r="AO18" s="62">
        <v>10</v>
      </c>
      <c r="AP18" s="62">
        <v>0</v>
      </c>
      <c r="AQ18" s="62">
        <v>2</v>
      </c>
      <c r="AR18" s="62">
        <v>21</v>
      </c>
      <c r="AS18" s="62">
        <v>0</v>
      </c>
      <c r="AT18" s="45">
        <f t="shared" si="6"/>
        <v>27</v>
      </c>
      <c r="AV18" s="63" t="s">
        <v>37</v>
      </c>
      <c r="AW18" s="64">
        <f t="shared" si="7"/>
        <v>18</v>
      </c>
      <c r="AX18" s="57">
        <f t="shared" si="8"/>
        <v>181</v>
      </c>
      <c r="AY18" s="64">
        <f t="shared" si="9"/>
        <v>0</v>
      </c>
      <c r="AZ18" s="57">
        <f t="shared" si="10"/>
        <v>172</v>
      </c>
      <c r="BA18" s="57">
        <f t="shared" si="11"/>
        <v>71</v>
      </c>
      <c r="BB18" s="64">
        <f t="shared" si="12"/>
        <v>7</v>
      </c>
      <c r="BC18" s="57">
        <f t="shared" si="13"/>
        <v>21</v>
      </c>
      <c r="BD18" s="64">
        <f t="shared" si="14"/>
        <v>76</v>
      </c>
      <c r="BE18" s="57">
        <f t="shared" si="15"/>
        <v>0</v>
      </c>
      <c r="BF18" s="50">
        <f t="shared" si="16"/>
        <v>27</v>
      </c>
    </row>
    <row r="19" spans="1:58" ht="12.75">
      <c r="A19" s="56" t="s">
        <v>38</v>
      </c>
      <c r="B19" s="57">
        <v>1069</v>
      </c>
      <c r="C19" s="58">
        <v>337</v>
      </c>
      <c r="D19" s="58">
        <v>0</v>
      </c>
      <c r="E19" s="59">
        <v>305</v>
      </c>
      <c r="F19" s="58">
        <v>18</v>
      </c>
      <c r="G19" s="58">
        <v>10</v>
      </c>
      <c r="H19" s="58">
        <v>2</v>
      </c>
      <c r="I19" s="58">
        <v>16</v>
      </c>
      <c r="J19" s="58">
        <v>125</v>
      </c>
      <c r="K19" s="60">
        <v>1101</v>
      </c>
      <c r="M19" s="56" t="s">
        <v>39</v>
      </c>
      <c r="N19" s="61">
        <v>1101</v>
      </c>
      <c r="O19" s="62">
        <v>423</v>
      </c>
      <c r="P19" s="62">
        <v>0</v>
      </c>
      <c r="Q19" s="62">
        <v>446</v>
      </c>
      <c r="R19" s="62">
        <v>16</v>
      </c>
      <c r="S19" s="62">
        <v>20</v>
      </c>
      <c r="T19" s="62">
        <v>2</v>
      </c>
      <c r="U19" s="62">
        <v>5</v>
      </c>
      <c r="V19" s="62">
        <v>312</v>
      </c>
      <c r="W19" s="45">
        <f t="shared" si="2"/>
        <v>1078</v>
      </c>
      <c r="X19" s="56" t="s">
        <v>39</v>
      </c>
      <c r="Y19" s="61">
        <v>1078</v>
      </c>
      <c r="Z19" s="62">
        <v>365</v>
      </c>
      <c r="AA19" s="62">
        <v>0</v>
      </c>
      <c r="AB19" s="62">
        <v>185</v>
      </c>
      <c r="AC19" s="62">
        <v>6</v>
      </c>
      <c r="AD19" s="62">
        <v>11</v>
      </c>
      <c r="AE19" s="62">
        <v>1</v>
      </c>
      <c r="AF19" s="62">
        <v>12</v>
      </c>
      <c r="AG19" s="62">
        <v>55</v>
      </c>
      <c r="AH19" s="45">
        <f t="shared" si="4"/>
        <v>1258</v>
      </c>
      <c r="AI19" s="46"/>
      <c r="AJ19" s="56" t="s">
        <v>39</v>
      </c>
      <c r="AK19" s="61">
        <v>1258</v>
      </c>
      <c r="AL19" s="62">
        <v>214</v>
      </c>
      <c r="AM19" s="62">
        <v>0</v>
      </c>
      <c r="AN19" s="62">
        <v>342</v>
      </c>
      <c r="AO19" s="62">
        <v>22</v>
      </c>
      <c r="AP19" s="62">
        <v>15</v>
      </c>
      <c r="AQ19" s="62">
        <v>4</v>
      </c>
      <c r="AR19" s="62">
        <v>18</v>
      </c>
      <c r="AS19" s="62">
        <v>180</v>
      </c>
      <c r="AT19" s="45">
        <f t="shared" si="6"/>
        <v>1130</v>
      </c>
      <c r="AV19" s="63" t="s">
        <v>39</v>
      </c>
      <c r="AW19" s="64">
        <f t="shared" si="7"/>
        <v>1069</v>
      </c>
      <c r="AX19" s="57">
        <f t="shared" si="8"/>
        <v>1339</v>
      </c>
      <c r="AY19" s="64">
        <f t="shared" si="9"/>
        <v>0</v>
      </c>
      <c r="AZ19" s="57">
        <f t="shared" si="10"/>
        <v>1278</v>
      </c>
      <c r="BA19" s="57">
        <f t="shared" si="11"/>
        <v>62</v>
      </c>
      <c r="BB19" s="64">
        <f t="shared" si="12"/>
        <v>56</v>
      </c>
      <c r="BC19" s="57">
        <f t="shared" si="13"/>
        <v>9</v>
      </c>
      <c r="BD19" s="64">
        <f t="shared" si="14"/>
        <v>51</v>
      </c>
      <c r="BE19" s="57">
        <f t="shared" si="15"/>
        <v>672</v>
      </c>
      <c r="BF19" s="50">
        <f t="shared" si="16"/>
        <v>1130</v>
      </c>
    </row>
    <row r="20" spans="1:58" ht="12.75">
      <c r="A20" s="56" t="s">
        <v>40</v>
      </c>
      <c r="B20" s="57">
        <v>484</v>
      </c>
      <c r="C20" s="58">
        <v>143</v>
      </c>
      <c r="D20" s="58">
        <v>21</v>
      </c>
      <c r="E20" s="59">
        <v>168</v>
      </c>
      <c r="F20" s="58">
        <v>28</v>
      </c>
      <c r="G20" s="58">
        <v>6</v>
      </c>
      <c r="H20" s="58">
        <v>7</v>
      </c>
      <c r="I20" s="58">
        <v>0</v>
      </c>
      <c r="J20" s="58">
        <v>0</v>
      </c>
      <c r="K20" s="60">
        <v>480</v>
      </c>
      <c r="M20" s="56" t="s">
        <v>41</v>
      </c>
      <c r="N20" s="61">
        <v>480</v>
      </c>
      <c r="O20" s="62">
        <v>155</v>
      </c>
      <c r="P20" s="62">
        <v>2</v>
      </c>
      <c r="Q20" s="62">
        <v>249</v>
      </c>
      <c r="R20" s="62">
        <v>85</v>
      </c>
      <c r="S20" s="62">
        <v>7</v>
      </c>
      <c r="T20" s="62">
        <v>46</v>
      </c>
      <c r="U20" s="62">
        <v>0</v>
      </c>
      <c r="V20" s="62">
        <v>24</v>
      </c>
      <c r="W20" s="45">
        <f t="shared" si="2"/>
        <v>388</v>
      </c>
      <c r="X20" s="56" t="s">
        <v>41</v>
      </c>
      <c r="Y20" s="61">
        <v>388</v>
      </c>
      <c r="Z20" s="62">
        <v>148</v>
      </c>
      <c r="AA20" s="62">
        <v>0</v>
      </c>
      <c r="AB20" s="62">
        <v>225</v>
      </c>
      <c r="AC20" s="62">
        <v>72</v>
      </c>
      <c r="AD20" s="62">
        <v>1</v>
      </c>
      <c r="AE20" s="62">
        <v>29</v>
      </c>
      <c r="AF20" s="62">
        <v>0</v>
      </c>
      <c r="AG20" s="62">
        <v>68</v>
      </c>
      <c r="AH20" s="45">
        <f t="shared" si="4"/>
        <v>311</v>
      </c>
      <c r="AI20" s="46"/>
      <c r="AJ20" s="56" t="s">
        <v>41</v>
      </c>
      <c r="AK20" s="61">
        <v>311</v>
      </c>
      <c r="AL20" s="62">
        <v>151</v>
      </c>
      <c r="AM20" s="62">
        <v>0</v>
      </c>
      <c r="AN20" s="62">
        <v>166</v>
      </c>
      <c r="AO20" s="62">
        <v>63</v>
      </c>
      <c r="AP20" s="62">
        <v>2</v>
      </c>
      <c r="AQ20" s="62">
        <v>43</v>
      </c>
      <c r="AR20" s="62">
        <v>0</v>
      </c>
      <c r="AS20" s="62">
        <v>2</v>
      </c>
      <c r="AT20" s="45">
        <f t="shared" si="6"/>
        <v>296</v>
      </c>
      <c r="AV20" s="63" t="s">
        <v>41</v>
      </c>
      <c r="AW20" s="64">
        <f t="shared" si="7"/>
        <v>484</v>
      </c>
      <c r="AX20" s="57">
        <f t="shared" si="8"/>
        <v>597</v>
      </c>
      <c r="AY20" s="64">
        <f t="shared" si="9"/>
        <v>23</v>
      </c>
      <c r="AZ20" s="57">
        <f t="shared" si="10"/>
        <v>808</v>
      </c>
      <c r="BA20" s="57">
        <f t="shared" si="11"/>
        <v>248</v>
      </c>
      <c r="BB20" s="64">
        <f t="shared" si="12"/>
        <v>16</v>
      </c>
      <c r="BC20" s="57">
        <f t="shared" si="13"/>
        <v>125</v>
      </c>
      <c r="BD20" s="64">
        <f t="shared" si="14"/>
        <v>0</v>
      </c>
      <c r="BE20" s="57">
        <f t="shared" si="15"/>
        <v>94</v>
      </c>
      <c r="BF20" s="50">
        <f t="shared" si="16"/>
        <v>296</v>
      </c>
    </row>
    <row r="21" spans="1:58" ht="12.75">
      <c r="A21" s="56" t="s">
        <v>42</v>
      </c>
      <c r="B21" s="57">
        <v>190</v>
      </c>
      <c r="C21" s="58">
        <v>101</v>
      </c>
      <c r="D21" s="58">
        <v>0</v>
      </c>
      <c r="E21" s="59">
        <v>112</v>
      </c>
      <c r="F21" s="58">
        <v>31</v>
      </c>
      <c r="G21" s="58">
        <v>2</v>
      </c>
      <c r="H21" s="58">
        <v>0</v>
      </c>
      <c r="I21" s="58">
        <v>0</v>
      </c>
      <c r="J21" s="58">
        <v>0</v>
      </c>
      <c r="K21" s="60">
        <v>179</v>
      </c>
      <c r="M21" s="56" t="s">
        <v>43</v>
      </c>
      <c r="N21" s="61">
        <v>179</v>
      </c>
      <c r="O21" s="62">
        <v>143</v>
      </c>
      <c r="P21" s="62">
        <v>0</v>
      </c>
      <c r="Q21" s="62">
        <v>112</v>
      </c>
      <c r="R21" s="62">
        <v>27</v>
      </c>
      <c r="S21" s="62">
        <v>6</v>
      </c>
      <c r="T21" s="62">
        <v>5</v>
      </c>
      <c r="U21" s="62">
        <v>0</v>
      </c>
      <c r="V21" s="62">
        <v>5</v>
      </c>
      <c r="W21" s="45">
        <f t="shared" si="2"/>
        <v>210</v>
      </c>
      <c r="X21" s="56" t="s">
        <v>43</v>
      </c>
      <c r="Y21" s="61">
        <v>210</v>
      </c>
      <c r="Z21" s="62">
        <v>108</v>
      </c>
      <c r="AA21" s="62">
        <v>0</v>
      </c>
      <c r="AB21" s="62">
        <v>139</v>
      </c>
      <c r="AC21" s="62">
        <v>16</v>
      </c>
      <c r="AD21" s="62">
        <v>4</v>
      </c>
      <c r="AE21" s="62">
        <v>1</v>
      </c>
      <c r="AF21" s="62">
        <v>0</v>
      </c>
      <c r="AG21" s="62">
        <v>6</v>
      </c>
      <c r="AH21" s="45">
        <f t="shared" si="4"/>
        <v>179</v>
      </c>
      <c r="AI21" s="46"/>
      <c r="AJ21" s="56" t="s">
        <v>43</v>
      </c>
      <c r="AK21" s="61">
        <v>179</v>
      </c>
      <c r="AL21" s="62">
        <v>89</v>
      </c>
      <c r="AM21" s="62">
        <v>1</v>
      </c>
      <c r="AN21" s="62">
        <v>127</v>
      </c>
      <c r="AO21" s="62">
        <v>10</v>
      </c>
      <c r="AP21" s="62">
        <v>3</v>
      </c>
      <c r="AQ21" s="62">
        <v>8</v>
      </c>
      <c r="AR21" s="62">
        <v>0</v>
      </c>
      <c r="AS21" s="62">
        <v>0</v>
      </c>
      <c r="AT21" s="45">
        <f t="shared" si="6"/>
        <v>142</v>
      </c>
      <c r="AV21" s="63" t="s">
        <v>43</v>
      </c>
      <c r="AW21" s="64">
        <f t="shared" si="7"/>
        <v>190</v>
      </c>
      <c r="AX21" s="57">
        <f t="shared" si="8"/>
        <v>441</v>
      </c>
      <c r="AY21" s="64">
        <f t="shared" si="9"/>
        <v>1</v>
      </c>
      <c r="AZ21" s="57">
        <f t="shared" si="10"/>
        <v>490</v>
      </c>
      <c r="BA21" s="57">
        <f t="shared" si="11"/>
        <v>84</v>
      </c>
      <c r="BB21" s="64">
        <f t="shared" si="12"/>
        <v>15</v>
      </c>
      <c r="BC21" s="57">
        <f t="shared" si="13"/>
        <v>14</v>
      </c>
      <c r="BD21" s="64">
        <f t="shared" si="14"/>
        <v>0</v>
      </c>
      <c r="BE21" s="57">
        <f t="shared" si="15"/>
        <v>11</v>
      </c>
      <c r="BF21" s="50">
        <f t="shared" si="16"/>
        <v>142</v>
      </c>
    </row>
    <row r="22" spans="1:58" ht="12.75">
      <c r="A22" s="56" t="s">
        <v>44</v>
      </c>
      <c r="B22" s="57">
        <v>35</v>
      </c>
      <c r="C22" s="58">
        <v>28</v>
      </c>
      <c r="D22" s="58">
        <v>0</v>
      </c>
      <c r="E22" s="59">
        <v>29</v>
      </c>
      <c r="F22" s="58">
        <v>15</v>
      </c>
      <c r="G22" s="58">
        <v>3</v>
      </c>
      <c r="H22" s="58">
        <v>0</v>
      </c>
      <c r="I22" s="58">
        <v>2</v>
      </c>
      <c r="J22" s="58">
        <v>2</v>
      </c>
      <c r="K22" s="60">
        <v>34</v>
      </c>
      <c r="M22" s="56" t="s">
        <v>45</v>
      </c>
      <c r="N22" s="61">
        <v>34</v>
      </c>
      <c r="O22" s="62">
        <v>59</v>
      </c>
      <c r="P22" s="62">
        <v>0</v>
      </c>
      <c r="Q22" s="62">
        <v>55</v>
      </c>
      <c r="R22" s="62">
        <v>33</v>
      </c>
      <c r="S22" s="62">
        <v>4</v>
      </c>
      <c r="T22" s="62">
        <v>6</v>
      </c>
      <c r="U22" s="62">
        <v>7</v>
      </c>
      <c r="V22" s="62">
        <v>6</v>
      </c>
      <c r="W22" s="45">
        <f t="shared" si="2"/>
        <v>38</v>
      </c>
      <c r="X22" s="56" t="s">
        <v>45</v>
      </c>
      <c r="Y22" s="61">
        <v>38</v>
      </c>
      <c r="Z22" s="62">
        <v>53</v>
      </c>
      <c r="AA22" s="62">
        <v>0</v>
      </c>
      <c r="AB22" s="62">
        <v>59</v>
      </c>
      <c r="AC22" s="62">
        <v>22</v>
      </c>
      <c r="AD22" s="62">
        <v>16</v>
      </c>
      <c r="AE22" s="62">
        <v>4</v>
      </c>
      <c r="AF22" s="62">
        <v>11</v>
      </c>
      <c r="AG22" s="62">
        <v>5</v>
      </c>
      <c r="AH22" s="45">
        <f t="shared" si="4"/>
        <v>32</v>
      </c>
      <c r="AI22" s="46"/>
      <c r="AJ22" s="56" t="s">
        <v>45</v>
      </c>
      <c r="AK22" s="61">
        <v>32</v>
      </c>
      <c r="AL22" s="62">
        <v>50</v>
      </c>
      <c r="AM22" s="62">
        <v>0</v>
      </c>
      <c r="AN22" s="62">
        <v>48</v>
      </c>
      <c r="AO22" s="62">
        <v>23</v>
      </c>
      <c r="AP22" s="62">
        <v>7</v>
      </c>
      <c r="AQ22" s="62">
        <v>2</v>
      </c>
      <c r="AR22" s="62">
        <v>5</v>
      </c>
      <c r="AS22" s="62">
        <v>5</v>
      </c>
      <c r="AT22" s="45">
        <f t="shared" si="6"/>
        <v>34</v>
      </c>
      <c r="AV22" s="63" t="s">
        <v>45</v>
      </c>
      <c r="AW22" s="64">
        <f t="shared" si="7"/>
        <v>35</v>
      </c>
      <c r="AX22" s="57">
        <f t="shared" si="8"/>
        <v>190</v>
      </c>
      <c r="AY22" s="64">
        <f t="shared" si="9"/>
        <v>0</v>
      </c>
      <c r="AZ22" s="57">
        <f t="shared" si="10"/>
        <v>191</v>
      </c>
      <c r="BA22" s="57">
        <f t="shared" si="11"/>
        <v>93</v>
      </c>
      <c r="BB22" s="64">
        <f t="shared" si="12"/>
        <v>30</v>
      </c>
      <c r="BC22" s="57">
        <f t="shared" si="13"/>
        <v>12</v>
      </c>
      <c r="BD22" s="64">
        <f t="shared" si="14"/>
        <v>25</v>
      </c>
      <c r="BE22" s="57">
        <f t="shared" si="15"/>
        <v>18</v>
      </c>
      <c r="BF22" s="50">
        <f t="shared" si="16"/>
        <v>34</v>
      </c>
    </row>
    <row r="23" spans="1:58" ht="12.75">
      <c r="A23" s="56" t="s">
        <v>46</v>
      </c>
      <c r="B23" s="57">
        <v>247</v>
      </c>
      <c r="C23" s="58">
        <v>82</v>
      </c>
      <c r="D23" s="58">
        <v>1</v>
      </c>
      <c r="E23" s="59">
        <v>37</v>
      </c>
      <c r="F23" s="58">
        <v>10</v>
      </c>
      <c r="G23" s="58">
        <v>2</v>
      </c>
      <c r="H23" s="58">
        <v>4</v>
      </c>
      <c r="I23" s="58">
        <v>0</v>
      </c>
      <c r="J23" s="58">
        <v>1</v>
      </c>
      <c r="K23" s="60">
        <v>293</v>
      </c>
      <c r="M23" s="56" t="s">
        <v>47</v>
      </c>
      <c r="N23" s="61">
        <v>293</v>
      </c>
      <c r="O23" s="62">
        <v>137</v>
      </c>
      <c r="P23" s="62">
        <v>0</v>
      </c>
      <c r="Q23" s="62">
        <v>122</v>
      </c>
      <c r="R23" s="62">
        <v>31</v>
      </c>
      <c r="S23" s="62">
        <v>15</v>
      </c>
      <c r="T23" s="62">
        <v>16</v>
      </c>
      <c r="U23" s="62">
        <v>0</v>
      </c>
      <c r="V23" s="62">
        <v>1</v>
      </c>
      <c r="W23" s="45">
        <f t="shared" si="2"/>
        <v>308</v>
      </c>
      <c r="X23" s="56" t="s">
        <v>47</v>
      </c>
      <c r="Y23" s="61">
        <v>308</v>
      </c>
      <c r="Z23" s="62">
        <v>153</v>
      </c>
      <c r="AA23" s="62">
        <v>0</v>
      </c>
      <c r="AB23" s="62">
        <v>159</v>
      </c>
      <c r="AC23" s="62">
        <v>69</v>
      </c>
      <c r="AD23" s="62">
        <v>9</v>
      </c>
      <c r="AE23" s="62">
        <v>39</v>
      </c>
      <c r="AF23" s="62">
        <v>0</v>
      </c>
      <c r="AG23" s="62">
        <v>2</v>
      </c>
      <c r="AH23" s="45">
        <f t="shared" si="4"/>
        <v>302</v>
      </c>
      <c r="AI23" s="46"/>
      <c r="AJ23" s="56" t="s">
        <v>47</v>
      </c>
      <c r="AK23" s="61">
        <v>302</v>
      </c>
      <c r="AL23" s="62">
        <v>112</v>
      </c>
      <c r="AM23" s="62">
        <v>1</v>
      </c>
      <c r="AN23" s="62">
        <v>109</v>
      </c>
      <c r="AO23" s="62">
        <v>46</v>
      </c>
      <c r="AP23" s="62">
        <v>7</v>
      </c>
      <c r="AQ23" s="62">
        <v>19</v>
      </c>
      <c r="AR23" s="62">
        <v>0</v>
      </c>
      <c r="AS23" s="62">
        <v>0</v>
      </c>
      <c r="AT23" s="45">
        <f t="shared" si="6"/>
        <v>306</v>
      </c>
      <c r="AV23" s="63" t="s">
        <v>47</v>
      </c>
      <c r="AW23" s="64">
        <f t="shared" si="7"/>
        <v>247</v>
      </c>
      <c r="AX23" s="57">
        <f t="shared" si="8"/>
        <v>484</v>
      </c>
      <c r="AY23" s="64">
        <f t="shared" si="9"/>
        <v>2</v>
      </c>
      <c r="AZ23" s="57">
        <f t="shared" si="10"/>
        <v>427</v>
      </c>
      <c r="BA23" s="57">
        <f t="shared" si="11"/>
        <v>156</v>
      </c>
      <c r="BB23" s="64">
        <f t="shared" si="12"/>
        <v>33</v>
      </c>
      <c r="BC23" s="57">
        <f t="shared" si="13"/>
        <v>78</v>
      </c>
      <c r="BD23" s="64">
        <f t="shared" si="14"/>
        <v>0</v>
      </c>
      <c r="BE23" s="57">
        <f t="shared" si="15"/>
        <v>4</v>
      </c>
      <c r="BF23" s="50">
        <f t="shared" si="16"/>
        <v>306</v>
      </c>
    </row>
    <row r="24" spans="1:58" ht="12.75">
      <c r="A24" s="56" t="s">
        <v>48</v>
      </c>
      <c r="B24" s="57">
        <v>54</v>
      </c>
      <c r="C24" s="58">
        <v>25</v>
      </c>
      <c r="D24" s="58">
        <v>3</v>
      </c>
      <c r="E24" s="59">
        <v>38</v>
      </c>
      <c r="F24" s="58">
        <v>19</v>
      </c>
      <c r="G24" s="58">
        <v>2</v>
      </c>
      <c r="H24" s="58">
        <v>10</v>
      </c>
      <c r="I24" s="58">
        <v>2</v>
      </c>
      <c r="J24" s="58">
        <v>9</v>
      </c>
      <c r="K24" s="60">
        <v>44</v>
      </c>
      <c r="M24" s="56" t="s">
        <v>49</v>
      </c>
      <c r="N24" s="61">
        <v>44</v>
      </c>
      <c r="O24" s="62">
        <v>56</v>
      </c>
      <c r="P24" s="62">
        <v>0</v>
      </c>
      <c r="Q24" s="62">
        <v>55</v>
      </c>
      <c r="R24" s="62">
        <v>39</v>
      </c>
      <c r="S24" s="62">
        <v>2</v>
      </c>
      <c r="T24" s="62">
        <v>21</v>
      </c>
      <c r="U24" s="62">
        <v>8</v>
      </c>
      <c r="V24" s="62">
        <v>3</v>
      </c>
      <c r="W24" s="45">
        <f t="shared" si="2"/>
        <v>45</v>
      </c>
      <c r="X24" s="56" t="s">
        <v>49</v>
      </c>
      <c r="Y24" s="61">
        <v>45</v>
      </c>
      <c r="Z24" s="62">
        <v>24</v>
      </c>
      <c r="AA24" s="62">
        <v>0</v>
      </c>
      <c r="AB24" s="62">
        <v>34</v>
      </c>
      <c r="AC24" s="62">
        <v>17</v>
      </c>
      <c r="AD24" s="62">
        <v>4</v>
      </c>
      <c r="AE24" s="62">
        <v>11</v>
      </c>
      <c r="AF24" s="62">
        <v>10</v>
      </c>
      <c r="AG24" s="62">
        <v>1</v>
      </c>
      <c r="AH24" s="45">
        <f t="shared" si="4"/>
        <v>35</v>
      </c>
      <c r="AI24" s="46"/>
      <c r="AJ24" s="56" t="s">
        <v>49</v>
      </c>
      <c r="AK24" s="61">
        <v>35</v>
      </c>
      <c r="AL24" s="62">
        <v>34</v>
      </c>
      <c r="AM24" s="62">
        <v>0</v>
      </c>
      <c r="AN24" s="62">
        <v>34</v>
      </c>
      <c r="AO24" s="62">
        <v>17</v>
      </c>
      <c r="AP24" s="62">
        <v>1</v>
      </c>
      <c r="AQ24" s="62">
        <v>10</v>
      </c>
      <c r="AR24" s="62">
        <v>3</v>
      </c>
      <c r="AS24" s="62">
        <v>3</v>
      </c>
      <c r="AT24" s="45">
        <f t="shared" si="6"/>
        <v>35</v>
      </c>
      <c r="AV24" s="63" t="s">
        <v>49</v>
      </c>
      <c r="AW24" s="64">
        <f t="shared" si="7"/>
        <v>54</v>
      </c>
      <c r="AX24" s="57">
        <f t="shared" si="8"/>
        <v>139</v>
      </c>
      <c r="AY24" s="64">
        <f t="shared" si="9"/>
        <v>3</v>
      </c>
      <c r="AZ24" s="57">
        <f t="shared" si="10"/>
        <v>161</v>
      </c>
      <c r="BA24" s="57">
        <f t="shared" si="11"/>
        <v>92</v>
      </c>
      <c r="BB24" s="64">
        <f t="shared" si="12"/>
        <v>9</v>
      </c>
      <c r="BC24" s="57">
        <f t="shared" si="13"/>
        <v>52</v>
      </c>
      <c r="BD24" s="64">
        <f t="shared" si="14"/>
        <v>23</v>
      </c>
      <c r="BE24" s="57">
        <f t="shared" si="15"/>
        <v>16</v>
      </c>
      <c r="BF24" s="50">
        <f t="shared" si="16"/>
        <v>35</v>
      </c>
    </row>
    <row r="25" spans="1:58" ht="12.75">
      <c r="A25" s="56" t="s">
        <v>50</v>
      </c>
      <c r="B25" s="57">
        <v>405</v>
      </c>
      <c r="C25" s="58">
        <v>158</v>
      </c>
      <c r="D25" s="58">
        <v>0</v>
      </c>
      <c r="E25" s="59">
        <v>154</v>
      </c>
      <c r="F25" s="58">
        <v>92</v>
      </c>
      <c r="G25" s="58">
        <v>9</v>
      </c>
      <c r="H25" s="58">
        <v>17</v>
      </c>
      <c r="I25" s="58">
        <v>20</v>
      </c>
      <c r="J25" s="58">
        <v>24</v>
      </c>
      <c r="K25" s="60">
        <v>409</v>
      </c>
      <c r="M25" s="56" t="s">
        <v>51</v>
      </c>
      <c r="N25" s="61">
        <v>409</v>
      </c>
      <c r="O25" s="62">
        <v>202</v>
      </c>
      <c r="P25" s="62">
        <v>0</v>
      </c>
      <c r="Q25" s="62">
        <v>152</v>
      </c>
      <c r="R25" s="62">
        <v>75</v>
      </c>
      <c r="S25" s="62">
        <v>12</v>
      </c>
      <c r="T25" s="62">
        <v>23</v>
      </c>
      <c r="U25" s="62">
        <v>32</v>
      </c>
      <c r="V25" s="62">
        <v>4</v>
      </c>
      <c r="W25" s="45">
        <f t="shared" si="2"/>
        <v>459</v>
      </c>
      <c r="X25" s="56" t="s">
        <v>51</v>
      </c>
      <c r="Y25" s="61">
        <v>459</v>
      </c>
      <c r="Z25" s="62">
        <v>175</v>
      </c>
      <c r="AA25" s="62">
        <v>0</v>
      </c>
      <c r="AB25" s="62">
        <v>104</v>
      </c>
      <c r="AC25" s="62">
        <v>53</v>
      </c>
      <c r="AD25" s="62">
        <v>10</v>
      </c>
      <c r="AE25" s="62">
        <v>9</v>
      </c>
      <c r="AF25" s="62">
        <v>7</v>
      </c>
      <c r="AG25" s="62">
        <v>16</v>
      </c>
      <c r="AH25" s="45">
        <f t="shared" si="4"/>
        <v>530</v>
      </c>
      <c r="AI25" s="46"/>
      <c r="AJ25" s="56" t="s">
        <v>51</v>
      </c>
      <c r="AK25" s="61">
        <v>530</v>
      </c>
      <c r="AL25" s="62">
        <v>149</v>
      </c>
      <c r="AM25" s="62">
        <v>0</v>
      </c>
      <c r="AN25" s="62">
        <v>277</v>
      </c>
      <c r="AO25" s="62">
        <v>115</v>
      </c>
      <c r="AP25" s="62">
        <v>9</v>
      </c>
      <c r="AQ25" s="62">
        <v>9</v>
      </c>
      <c r="AR25" s="62">
        <v>18</v>
      </c>
      <c r="AS25" s="62">
        <v>113</v>
      </c>
      <c r="AT25" s="45">
        <f t="shared" si="6"/>
        <v>402</v>
      </c>
      <c r="AV25" s="63" t="s">
        <v>51</v>
      </c>
      <c r="AW25" s="64">
        <f t="shared" si="7"/>
        <v>405</v>
      </c>
      <c r="AX25" s="57">
        <f t="shared" si="8"/>
        <v>684</v>
      </c>
      <c r="AY25" s="64">
        <f t="shared" si="9"/>
        <v>0</v>
      </c>
      <c r="AZ25" s="57">
        <f t="shared" si="10"/>
        <v>687</v>
      </c>
      <c r="BA25" s="57">
        <f t="shared" si="11"/>
        <v>335</v>
      </c>
      <c r="BB25" s="64">
        <f t="shared" si="12"/>
        <v>40</v>
      </c>
      <c r="BC25" s="57">
        <f t="shared" si="13"/>
        <v>58</v>
      </c>
      <c r="BD25" s="64">
        <f t="shared" si="14"/>
        <v>77</v>
      </c>
      <c r="BE25" s="57">
        <f t="shared" si="15"/>
        <v>157</v>
      </c>
      <c r="BF25" s="50">
        <f t="shared" si="16"/>
        <v>402</v>
      </c>
    </row>
    <row r="26" spans="1:58" ht="12.75">
      <c r="A26" s="56" t="s">
        <v>52</v>
      </c>
      <c r="B26" s="57">
        <v>66</v>
      </c>
      <c r="C26" s="58">
        <v>69</v>
      </c>
      <c r="D26" s="58">
        <v>0</v>
      </c>
      <c r="E26" s="59">
        <v>82</v>
      </c>
      <c r="F26" s="58">
        <v>33</v>
      </c>
      <c r="G26" s="58">
        <v>2</v>
      </c>
      <c r="H26" s="58">
        <v>6</v>
      </c>
      <c r="I26" s="58">
        <v>3</v>
      </c>
      <c r="J26" s="58">
        <v>8</v>
      </c>
      <c r="K26" s="60">
        <v>53</v>
      </c>
      <c r="M26" s="56" t="s">
        <v>53</v>
      </c>
      <c r="N26" s="61">
        <v>53</v>
      </c>
      <c r="O26" s="62">
        <v>65</v>
      </c>
      <c r="P26" s="62">
        <v>0</v>
      </c>
      <c r="Q26" s="62">
        <v>56</v>
      </c>
      <c r="R26" s="62">
        <v>17</v>
      </c>
      <c r="S26" s="62">
        <v>4</v>
      </c>
      <c r="T26" s="62">
        <v>7</v>
      </c>
      <c r="U26" s="62">
        <v>11</v>
      </c>
      <c r="V26" s="62">
        <v>3</v>
      </c>
      <c r="W26" s="45">
        <f t="shared" si="2"/>
        <v>62</v>
      </c>
      <c r="X26" s="56" t="s">
        <v>53</v>
      </c>
      <c r="Y26" s="61">
        <v>62</v>
      </c>
      <c r="Z26" s="62">
        <v>76</v>
      </c>
      <c r="AA26" s="62">
        <v>0</v>
      </c>
      <c r="AB26" s="62">
        <v>83</v>
      </c>
      <c r="AC26" s="62">
        <v>32</v>
      </c>
      <c r="AD26" s="62">
        <v>6</v>
      </c>
      <c r="AE26" s="62">
        <v>13</v>
      </c>
      <c r="AF26" s="62">
        <v>10</v>
      </c>
      <c r="AG26" s="62">
        <v>6</v>
      </c>
      <c r="AH26" s="45">
        <f t="shared" si="4"/>
        <v>55</v>
      </c>
      <c r="AI26" s="46"/>
      <c r="AJ26" s="56" t="s">
        <v>53</v>
      </c>
      <c r="AK26" s="61">
        <v>55</v>
      </c>
      <c r="AL26" s="62">
        <v>57</v>
      </c>
      <c r="AM26" s="62">
        <v>0</v>
      </c>
      <c r="AN26" s="62">
        <v>49</v>
      </c>
      <c r="AO26" s="62">
        <v>22</v>
      </c>
      <c r="AP26" s="62">
        <v>3</v>
      </c>
      <c r="AQ26" s="62">
        <v>9</v>
      </c>
      <c r="AR26" s="62">
        <v>7</v>
      </c>
      <c r="AS26" s="62">
        <v>1</v>
      </c>
      <c r="AT26" s="45">
        <f t="shared" si="6"/>
        <v>63</v>
      </c>
      <c r="AV26" s="63" t="s">
        <v>53</v>
      </c>
      <c r="AW26" s="64">
        <f t="shared" si="7"/>
        <v>66</v>
      </c>
      <c r="AX26" s="57">
        <f t="shared" si="8"/>
        <v>267</v>
      </c>
      <c r="AY26" s="64">
        <f t="shared" si="9"/>
        <v>0</v>
      </c>
      <c r="AZ26" s="57">
        <f t="shared" si="10"/>
        <v>270</v>
      </c>
      <c r="BA26" s="57">
        <f t="shared" si="11"/>
        <v>104</v>
      </c>
      <c r="BB26" s="64">
        <f t="shared" si="12"/>
        <v>15</v>
      </c>
      <c r="BC26" s="57">
        <f t="shared" si="13"/>
        <v>35</v>
      </c>
      <c r="BD26" s="64">
        <f t="shared" si="14"/>
        <v>31</v>
      </c>
      <c r="BE26" s="57">
        <f t="shared" si="15"/>
        <v>18</v>
      </c>
      <c r="BF26" s="65">
        <f t="shared" si="16"/>
        <v>63</v>
      </c>
    </row>
    <row r="27" spans="1:58" ht="12.75">
      <c r="A27" s="51" t="s">
        <v>54</v>
      </c>
      <c r="B27" s="52">
        <f aca="true" t="shared" si="21" ref="B27:K27">SUM(B28:B43)</f>
        <v>3906</v>
      </c>
      <c r="C27" s="52">
        <f t="shared" si="21"/>
        <v>1246</v>
      </c>
      <c r="D27" s="52">
        <f t="shared" si="21"/>
        <v>8</v>
      </c>
      <c r="E27" s="52">
        <f t="shared" si="21"/>
        <v>1279</v>
      </c>
      <c r="F27" s="52">
        <f t="shared" si="21"/>
        <v>308</v>
      </c>
      <c r="G27" s="52">
        <f t="shared" si="21"/>
        <v>75</v>
      </c>
      <c r="H27" s="52">
        <f t="shared" si="21"/>
        <v>190</v>
      </c>
      <c r="I27" s="52">
        <f t="shared" si="21"/>
        <v>160</v>
      </c>
      <c r="J27" s="52">
        <f t="shared" si="21"/>
        <v>133</v>
      </c>
      <c r="K27" s="53">
        <f t="shared" si="21"/>
        <v>3881</v>
      </c>
      <c r="M27" s="51" t="s">
        <v>54</v>
      </c>
      <c r="N27" s="66">
        <f aca="true" t="shared" si="22" ref="N27:V27">SUM(N28:N43)</f>
        <v>3881</v>
      </c>
      <c r="O27" s="66">
        <f t="shared" si="22"/>
        <v>1599</v>
      </c>
      <c r="P27" s="66">
        <f t="shared" si="22"/>
        <v>30</v>
      </c>
      <c r="Q27" s="66">
        <f t="shared" si="22"/>
        <v>1771</v>
      </c>
      <c r="R27" s="66">
        <f t="shared" si="22"/>
        <v>397</v>
      </c>
      <c r="S27" s="66">
        <f t="shared" si="22"/>
        <v>78</v>
      </c>
      <c r="T27" s="66">
        <f t="shared" si="22"/>
        <v>214</v>
      </c>
      <c r="U27" s="66">
        <f t="shared" si="22"/>
        <v>201</v>
      </c>
      <c r="V27" s="66">
        <f t="shared" si="22"/>
        <v>161</v>
      </c>
      <c r="W27" s="45">
        <f t="shared" si="2"/>
        <v>3739</v>
      </c>
      <c r="X27" s="51" t="s">
        <v>54</v>
      </c>
      <c r="Y27" s="66">
        <f aca="true" t="shared" si="23" ref="Y27:AG27">SUM(Y28:Y43)</f>
        <v>3739</v>
      </c>
      <c r="Z27" s="66">
        <f t="shared" si="23"/>
        <v>1516</v>
      </c>
      <c r="AA27" s="66">
        <f t="shared" si="23"/>
        <v>5</v>
      </c>
      <c r="AB27" s="66">
        <f t="shared" si="23"/>
        <v>1364</v>
      </c>
      <c r="AC27" s="66">
        <f t="shared" si="23"/>
        <v>391</v>
      </c>
      <c r="AD27" s="66">
        <f t="shared" si="23"/>
        <v>84</v>
      </c>
      <c r="AE27" s="66">
        <f t="shared" si="23"/>
        <v>225</v>
      </c>
      <c r="AF27" s="66">
        <f t="shared" si="23"/>
        <v>239</v>
      </c>
      <c r="AG27" s="66">
        <f t="shared" si="23"/>
        <v>142</v>
      </c>
      <c r="AH27" s="45">
        <f t="shared" si="4"/>
        <v>3896</v>
      </c>
      <c r="AI27" s="46"/>
      <c r="AJ27" s="51" t="s">
        <v>54</v>
      </c>
      <c r="AK27" s="66">
        <f aca="true" t="shared" si="24" ref="AK27:AS27">SUM(AK28:AK43)</f>
        <v>3896</v>
      </c>
      <c r="AL27" s="66">
        <f t="shared" si="24"/>
        <v>1267</v>
      </c>
      <c r="AM27" s="66">
        <f t="shared" si="24"/>
        <v>13</v>
      </c>
      <c r="AN27" s="66">
        <f t="shared" si="24"/>
        <v>1948</v>
      </c>
      <c r="AO27" s="66">
        <f t="shared" si="24"/>
        <v>390</v>
      </c>
      <c r="AP27" s="66">
        <f t="shared" si="24"/>
        <v>91</v>
      </c>
      <c r="AQ27" s="66">
        <f t="shared" si="24"/>
        <v>215</v>
      </c>
      <c r="AR27" s="66">
        <f t="shared" si="24"/>
        <v>270</v>
      </c>
      <c r="AS27" s="66">
        <f t="shared" si="24"/>
        <v>143</v>
      </c>
      <c r="AT27" s="45">
        <f t="shared" si="6"/>
        <v>3228</v>
      </c>
      <c r="AV27" s="55" t="s">
        <v>54</v>
      </c>
      <c r="AW27" s="48">
        <f t="shared" si="7"/>
        <v>3906</v>
      </c>
      <c r="AX27" s="49">
        <f t="shared" si="8"/>
        <v>5628</v>
      </c>
      <c r="AY27" s="48">
        <f t="shared" si="9"/>
        <v>56</v>
      </c>
      <c r="AZ27" s="49">
        <f t="shared" si="10"/>
        <v>6362</v>
      </c>
      <c r="BA27" s="49">
        <f t="shared" si="11"/>
        <v>1486</v>
      </c>
      <c r="BB27" s="48">
        <f t="shared" si="12"/>
        <v>328</v>
      </c>
      <c r="BC27" s="49">
        <f t="shared" si="13"/>
        <v>844</v>
      </c>
      <c r="BD27" s="48">
        <f t="shared" si="14"/>
        <v>870</v>
      </c>
      <c r="BE27" s="49">
        <f t="shared" si="15"/>
        <v>579</v>
      </c>
      <c r="BF27" s="50">
        <f t="shared" si="16"/>
        <v>3228</v>
      </c>
    </row>
    <row r="28" spans="1:58" ht="12.75">
      <c r="A28" s="56" t="s">
        <v>55</v>
      </c>
      <c r="B28" s="57">
        <v>1527</v>
      </c>
      <c r="C28" s="57">
        <v>345</v>
      </c>
      <c r="D28" s="57">
        <v>2</v>
      </c>
      <c r="E28" s="57">
        <v>394</v>
      </c>
      <c r="F28" s="57">
        <v>51</v>
      </c>
      <c r="G28" s="57">
        <v>19</v>
      </c>
      <c r="H28" s="57">
        <v>20</v>
      </c>
      <c r="I28" s="57">
        <v>19</v>
      </c>
      <c r="J28" s="57">
        <v>4</v>
      </c>
      <c r="K28" s="60">
        <v>1480</v>
      </c>
      <c r="M28" s="56" t="s">
        <v>56</v>
      </c>
      <c r="N28" s="61">
        <v>1480</v>
      </c>
      <c r="O28" s="67">
        <v>473</v>
      </c>
      <c r="P28" s="67">
        <v>0</v>
      </c>
      <c r="Q28" s="67">
        <v>336</v>
      </c>
      <c r="R28" s="67">
        <v>74</v>
      </c>
      <c r="S28" s="67">
        <v>9</v>
      </c>
      <c r="T28" s="67">
        <v>15</v>
      </c>
      <c r="U28" s="67">
        <v>25</v>
      </c>
      <c r="V28" s="67">
        <v>20</v>
      </c>
      <c r="W28" s="45">
        <f t="shared" si="2"/>
        <v>1617</v>
      </c>
      <c r="X28" s="56" t="s">
        <v>56</v>
      </c>
      <c r="Y28" s="61">
        <v>1617</v>
      </c>
      <c r="Z28" s="67">
        <v>434</v>
      </c>
      <c r="AA28" s="67">
        <v>0</v>
      </c>
      <c r="AB28" s="67">
        <v>209</v>
      </c>
      <c r="AC28" s="67">
        <v>48</v>
      </c>
      <c r="AD28" s="67">
        <v>13</v>
      </c>
      <c r="AE28" s="67">
        <v>8</v>
      </c>
      <c r="AF28" s="67">
        <v>55</v>
      </c>
      <c r="AG28" s="67">
        <v>0</v>
      </c>
      <c r="AH28" s="45">
        <f t="shared" si="4"/>
        <v>1842</v>
      </c>
      <c r="AI28" s="46"/>
      <c r="AJ28" s="56" t="s">
        <v>56</v>
      </c>
      <c r="AK28" s="61">
        <v>1842</v>
      </c>
      <c r="AL28" s="67">
        <v>301</v>
      </c>
      <c r="AM28" s="67">
        <v>0</v>
      </c>
      <c r="AN28" s="67">
        <v>728</v>
      </c>
      <c r="AO28" s="67">
        <v>121</v>
      </c>
      <c r="AP28" s="67">
        <v>13</v>
      </c>
      <c r="AQ28" s="67">
        <v>17</v>
      </c>
      <c r="AR28" s="67">
        <v>33</v>
      </c>
      <c r="AS28" s="67">
        <v>5</v>
      </c>
      <c r="AT28" s="45">
        <f t="shared" si="6"/>
        <v>1415</v>
      </c>
      <c r="AV28" s="63" t="s">
        <v>56</v>
      </c>
      <c r="AW28" s="64">
        <f t="shared" si="7"/>
        <v>1527</v>
      </c>
      <c r="AX28" s="57">
        <f t="shared" si="8"/>
        <v>1553</v>
      </c>
      <c r="AY28" s="64">
        <f t="shared" si="9"/>
        <v>2</v>
      </c>
      <c r="AZ28" s="57">
        <f t="shared" si="10"/>
        <v>1667</v>
      </c>
      <c r="BA28" s="57">
        <f t="shared" si="11"/>
        <v>294</v>
      </c>
      <c r="BB28" s="64">
        <f t="shared" si="12"/>
        <v>54</v>
      </c>
      <c r="BC28" s="57">
        <f t="shared" si="13"/>
        <v>60</v>
      </c>
      <c r="BD28" s="64">
        <f t="shared" si="14"/>
        <v>132</v>
      </c>
      <c r="BE28" s="57">
        <f t="shared" si="15"/>
        <v>29</v>
      </c>
      <c r="BF28" s="50">
        <f t="shared" si="16"/>
        <v>1415</v>
      </c>
    </row>
    <row r="29" spans="1:58" ht="12.75">
      <c r="A29" s="56" t="s">
        <v>57</v>
      </c>
      <c r="B29" s="57">
        <v>916</v>
      </c>
      <c r="C29" s="57">
        <v>135</v>
      </c>
      <c r="D29" s="57">
        <v>0</v>
      </c>
      <c r="E29" s="57">
        <v>209</v>
      </c>
      <c r="F29" s="57">
        <v>69</v>
      </c>
      <c r="G29" s="57">
        <v>12</v>
      </c>
      <c r="H29" s="57">
        <v>60</v>
      </c>
      <c r="I29" s="57">
        <v>28</v>
      </c>
      <c r="J29" s="57">
        <v>30</v>
      </c>
      <c r="K29" s="60">
        <v>842</v>
      </c>
      <c r="M29" s="56" t="s">
        <v>58</v>
      </c>
      <c r="N29" s="61">
        <v>842</v>
      </c>
      <c r="O29" s="67">
        <v>152</v>
      </c>
      <c r="P29" s="67">
        <v>27</v>
      </c>
      <c r="Q29" s="67">
        <v>625</v>
      </c>
      <c r="R29" s="67">
        <v>85</v>
      </c>
      <c r="S29" s="67">
        <v>19</v>
      </c>
      <c r="T29" s="67">
        <v>47</v>
      </c>
      <c r="U29" s="67">
        <v>51</v>
      </c>
      <c r="V29" s="67">
        <v>82</v>
      </c>
      <c r="W29" s="45">
        <f t="shared" si="2"/>
        <v>396</v>
      </c>
      <c r="X29" s="56" t="s">
        <v>58</v>
      </c>
      <c r="Y29" s="61">
        <v>396</v>
      </c>
      <c r="Z29" s="67">
        <v>202</v>
      </c>
      <c r="AA29" s="67">
        <v>4</v>
      </c>
      <c r="AB29" s="67">
        <v>215</v>
      </c>
      <c r="AC29" s="67">
        <v>70</v>
      </c>
      <c r="AD29" s="67">
        <v>6</v>
      </c>
      <c r="AE29" s="67">
        <v>38</v>
      </c>
      <c r="AF29" s="67">
        <v>34</v>
      </c>
      <c r="AG29" s="67">
        <v>10</v>
      </c>
      <c r="AH29" s="45">
        <f t="shared" si="4"/>
        <v>387</v>
      </c>
      <c r="AI29" s="46"/>
      <c r="AJ29" s="56" t="s">
        <v>58</v>
      </c>
      <c r="AK29" s="61">
        <v>387</v>
      </c>
      <c r="AL29" s="67">
        <v>144</v>
      </c>
      <c r="AM29" s="67">
        <v>7</v>
      </c>
      <c r="AN29" s="67">
        <v>235</v>
      </c>
      <c r="AO29" s="67">
        <v>72</v>
      </c>
      <c r="AP29" s="67">
        <v>7</v>
      </c>
      <c r="AQ29" s="67">
        <v>63</v>
      </c>
      <c r="AR29" s="67">
        <v>53</v>
      </c>
      <c r="AS29" s="67">
        <v>6</v>
      </c>
      <c r="AT29" s="45">
        <f t="shared" si="6"/>
        <v>303</v>
      </c>
      <c r="AV29" s="63" t="s">
        <v>58</v>
      </c>
      <c r="AW29" s="64">
        <f t="shared" si="7"/>
        <v>916</v>
      </c>
      <c r="AX29" s="57">
        <f t="shared" si="8"/>
        <v>633</v>
      </c>
      <c r="AY29" s="64">
        <f t="shared" si="9"/>
        <v>38</v>
      </c>
      <c r="AZ29" s="57">
        <f t="shared" si="10"/>
        <v>1284</v>
      </c>
      <c r="BA29" s="57">
        <f t="shared" si="11"/>
        <v>296</v>
      </c>
      <c r="BB29" s="64">
        <f t="shared" si="12"/>
        <v>44</v>
      </c>
      <c r="BC29" s="57">
        <f t="shared" si="13"/>
        <v>208</v>
      </c>
      <c r="BD29" s="64">
        <f t="shared" si="14"/>
        <v>166</v>
      </c>
      <c r="BE29" s="57">
        <f t="shared" si="15"/>
        <v>128</v>
      </c>
      <c r="BF29" s="50">
        <f t="shared" si="16"/>
        <v>303</v>
      </c>
    </row>
    <row r="30" spans="1:58" ht="12.75">
      <c r="A30" s="56" t="s">
        <v>59</v>
      </c>
      <c r="B30" s="57">
        <v>181</v>
      </c>
      <c r="C30" s="57">
        <v>87</v>
      </c>
      <c r="D30" s="57">
        <v>2</v>
      </c>
      <c r="E30" s="57">
        <v>58</v>
      </c>
      <c r="F30" s="57">
        <v>18</v>
      </c>
      <c r="G30" s="57">
        <v>3</v>
      </c>
      <c r="H30" s="57">
        <v>10</v>
      </c>
      <c r="I30" s="57">
        <v>8</v>
      </c>
      <c r="J30" s="57">
        <v>11</v>
      </c>
      <c r="K30" s="60">
        <v>212</v>
      </c>
      <c r="M30" s="56" t="s">
        <v>60</v>
      </c>
      <c r="N30" s="61">
        <v>212</v>
      </c>
      <c r="O30" s="67">
        <v>108</v>
      </c>
      <c r="P30" s="67">
        <v>0</v>
      </c>
      <c r="Q30" s="67">
        <v>102</v>
      </c>
      <c r="R30" s="67">
        <v>40</v>
      </c>
      <c r="S30" s="67">
        <v>2</v>
      </c>
      <c r="T30" s="67">
        <v>13</v>
      </c>
      <c r="U30" s="67">
        <v>8</v>
      </c>
      <c r="V30" s="67">
        <v>17</v>
      </c>
      <c r="W30" s="45">
        <f t="shared" si="2"/>
        <v>218</v>
      </c>
      <c r="X30" s="56" t="s">
        <v>60</v>
      </c>
      <c r="Y30" s="61">
        <v>218</v>
      </c>
      <c r="Z30" s="67">
        <v>100</v>
      </c>
      <c r="AA30" s="67">
        <v>0</v>
      </c>
      <c r="AB30" s="67">
        <v>104</v>
      </c>
      <c r="AC30" s="67">
        <v>27</v>
      </c>
      <c r="AD30" s="67">
        <v>7</v>
      </c>
      <c r="AE30" s="67">
        <v>18</v>
      </c>
      <c r="AF30" s="67">
        <v>25</v>
      </c>
      <c r="AG30" s="67">
        <v>12</v>
      </c>
      <c r="AH30" s="45">
        <f t="shared" si="4"/>
        <v>214</v>
      </c>
      <c r="AI30" s="46"/>
      <c r="AJ30" s="56" t="s">
        <v>60</v>
      </c>
      <c r="AK30" s="61">
        <v>214</v>
      </c>
      <c r="AL30" s="67">
        <v>116</v>
      </c>
      <c r="AM30" s="67">
        <v>1</v>
      </c>
      <c r="AN30" s="67">
        <v>152</v>
      </c>
      <c r="AO30" s="67">
        <v>21</v>
      </c>
      <c r="AP30" s="67">
        <v>6</v>
      </c>
      <c r="AQ30" s="67">
        <v>14</v>
      </c>
      <c r="AR30" s="67">
        <v>43</v>
      </c>
      <c r="AS30" s="67">
        <v>24</v>
      </c>
      <c r="AT30" s="45">
        <f t="shared" si="6"/>
        <v>179</v>
      </c>
      <c r="AV30" s="63" t="s">
        <v>60</v>
      </c>
      <c r="AW30" s="64">
        <f t="shared" si="7"/>
        <v>181</v>
      </c>
      <c r="AX30" s="57">
        <f t="shared" si="8"/>
        <v>411</v>
      </c>
      <c r="AY30" s="64">
        <f t="shared" si="9"/>
        <v>3</v>
      </c>
      <c r="AZ30" s="57">
        <f t="shared" si="10"/>
        <v>416</v>
      </c>
      <c r="BA30" s="57">
        <f t="shared" si="11"/>
        <v>106</v>
      </c>
      <c r="BB30" s="64">
        <f t="shared" si="12"/>
        <v>18</v>
      </c>
      <c r="BC30" s="57">
        <f t="shared" si="13"/>
        <v>55</v>
      </c>
      <c r="BD30" s="64">
        <f t="shared" si="14"/>
        <v>84</v>
      </c>
      <c r="BE30" s="57">
        <f t="shared" si="15"/>
        <v>64</v>
      </c>
      <c r="BF30" s="50">
        <f t="shared" si="16"/>
        <v>179</v>
      </c>
    </row>
    <row r="31" spans="1:58" ht="12.75">
      <c r="A31" s="56" t="s">
        <v>61</v>
      </c>
      <c r="B31" s="57">
        <v>18</v>
      </c>
      <c r="C31" s="57">
        <v>12</v>
      </c>
      <c r="D31" s="57">
        <v>0</v>
      </c>
      <c r="E31" s="57">
        <v>15</v>
      </c>
      <c r="F31" s="57">
        <v>7</v>
      </c>
      <c r="G31" s="57">
        <v>3</v>
      </c>
      <c r="H31" s="57">
        <v>4</v>
      </c>
      <c r="I31" s="57">
        <v>3</v>
      </c>
      <c r="J31" s="57">
        <v>0</v>
      </c>
      <c r="K31" s="60">
        <v>15</v>
      </c>
      <c r="M31" s="56" t="s">
        <v>62</v>
      </c>
      <c r="N31" s="61">
        <v>15</v>
      </c>
      <c r="O31" s="67">
        <v>19</v>
      </c>
      <c r="P31" s="67">
        <v>0</v>
      </c>
      <c r="Q31" s="67">
        <v>20</v>
      </c>
      <c r="R31" s="67">
        <v>7</v>
      </c>
      <c r="S31" s="67">
        <v>2</v>
      </c>
      <c r="T31" s="67">
        <v>6</v>
      </c>
      <c r="U31" s="67">
        <v>4</v>
      </c>
      <c r="V31" s="67">
        <v>0</v>
      </c>
      <c r="W31" s="45">
        <f t="shared" si="2"/>
        <v>14</v>
      </c>
      <c r="X31" s="56" t="s">
        <v>62</v>
      </c>
      <c r="Y31" s="61">
        <v>14</v>
      </c>
      <c r="Z31" s="67">
        <v>13</v>
      </c>
      <c r="AA31" s="67">
        <v>0</v>
      </c>
      <c r="AB31" s="67">
        <v>15</v>
      </c>
      <c r="AC31" s="67">
        <v>4</v>
      </c>
      <c r="AD31" s="67">
        <v>1</v>
      </c>
      <c r="AE31" s="67">
        <v>4</v>
      </c>
      <c r="AF31" s="67">
        <v>3</v>
      </c>
      <c r="AG31" s="67">
        <v>0</v>
      </c>
      <c r="AH31" s="45">
        <f t="shared" si="4"/>
        <v>12</v>
      </c>
      <c r="AI31" s="46"/>
      <c r="AJ31" s="56" t="s">
        <v>62</v>
      </c>
      <c r="AK31" s="61">
        <v>12</v>
      </c>
      <c r="AL31" s="67">
        <v>14</v>
      </c>
      <c r="AM31" s="67">
        <v>0</v>
      </c>
      <c r="AN31" s="67">
        <v>6</v>
      </c>
      <c r="AO31" s="67">
        <v>1</v>
      </c>
      <c r="AP31" s="67">
        <v>0</v>
      </c>
      <c r="AQ31" s="67">
        <v>1</v>
      </c>
      <c r="AR31" s="67">
        <v>0</v>
      </c>
      <c r="AS31" s="67">
        <v>0</v>
      </c>
      <c r="AT31" s="45">
        <f t="shared" si="6"/>
        <v>20</v>
      </c>
      <c r="AV31" s="63" t="s">
        <v>62</v>
      </c>
      <c r="AW31" s="64">
        <f t="shared" si="7"/>
        <v>18</v>
      </c>
      <c r="AX31" s="57">
        <f t="shared" si="8"/>
        <v>58</v>
      </c>
      <c r="AY31" s="64">
        <f t="shared" si="9"/>
        <v>0</v>
      </c>
      <c r="AZ31" s="57">
        <f t="shared" si="10"/>
        <v>56</v>
      </c>
      <c r="BA31" s="57">
        <f t="shared" si="11"/>
        <v>19</v>
      </c>
      <c r="BB31" s="64">
        <f t="shared" si="12"/>
        <v>6</v>
      </c>
      <c r="BC31" s="57">
        <f t="shared" si="13"/>
        <v>15</v>
      </c>
      <c r="BD31" s="64">
        <f t="shared" si="14"/>
        <v>10</v>
      </c>
      <c r="BE31" s="57">
        <f t="shared" si="15"/>
        <v>0</v>
      </c>
      <c r="BF31" s="50">
        <f t="shared" si="16"/>
        <v>20</v>
      </c>
    </row>
    <row r="32" spans="1:58" ht="12.75">
      <c r="A32" s="56" t="s">
        <v>63</v>
      </c>
      <c r="B32" s="57">
        <v>32</v>
      </c>
      <c r="C32" s="57">
        <v>40</v>
      </c>
      <c r="D32" s="57">
        <v>0</v>
      </c>
      <c r="E32" s="57">
        <v>26</v>
      </c>
      <c r="F32" s="57">
        <v>12</v>
      </c>
      <c r="G32" s="57">
        <v>5</v>
      </c>
      <c r="H32" s="57">
        <v>4</v>
      </c>
      <c r="I32" s="57">
        <v>0</v>
      </c>
      <c r="J32" s="57">
        <v>0</v>
      </c>
      <c r="K32" s="60">
        <v>46</v>
      </c>
      <c r="M32" s="56" t="s">
        <v>64</v>
      </c>
      <c r="N32" s="61">
        <v>46</v>
      </c>
      <c r="O32" s="67">
        <v>35</v>
      </c>
      <c r="P32" s="67">
        <v>0</v>
      </c>
      <c r="Q32" s="67">
        <v>33</v>
      </c>
      <c r="R32" s="67">
        <v>12</v>
      </c>
      <c r="S32" s="67">
        <v>3</v>
      </c>
      <c r="T32" s="67">
        <v>6</v>
      </c>
      <c r="U32" s="67">
        <v>0</v>
      </c>
      <c r="V32" s="67">
        <v>0</v>
      </c>
      <c r="W32" s="45">
        <f t="shared" si="2"/>
        <v>48</v>
      </c>
      <c r="X32" s="56" t="s">
        <v>64</v>
      </c>
      <c r="Y32" s="61">
        <v>48</v>
      </c>
      <c r="Z32" s="67">
        <v>31</v>
      </c>
      <c r="AA32" s="67">
        <v>0</v>
      </c>
      <c r="AB32" s="67">
        <v>45</v>
      </c>
      <c r="AC32" s="67">
        <v>29</v>
      </c>
      <c r="AD32" s="67">
        <v>1</v>
      </c>
      <c r="AE32" s="67">
        <v>11</v>
      </c>
      <c r="AF32" s="67">
        <v>0</v>
      </c>
      <c r="AG32" s="67">
        <v>0</v>
      </c>
      <c r="AH32" s="45">
        <f t="shared" si="4"/>
        <v>34</v>
      </c>
      <c r="AI32" s="46"/>
      <c r="AJ32" s="56" t="s">
        <v>64</v>
      </c>
      <c r="AK32" s="68">
        <v>34</v>
      </c>
      <c r="AL32" s="68">
        <v>25</v>
      </c>
      <c r="AM32" s="68">
        <v>0</v>
      </c>
      <c r="AN32" s="68">
        <v>23</v>
      </c>
      <c r="AO32" s="68">
        <v>16</v>
      </c>
      <c r="AP32" s="68">
        <v>1</v>
      </c>
      <c r="AQ32" s="68">
        <v>4</v>
      </c>
      <c r="AR32" s="68">
        <v>6</v>
      </c>
      <c r="AS32" s="68">
        <v>0</v>
      </c>
      <c r="AT32" s="45">
        <f t="shared" si="6"/>
        <v>36</v>
      </c>
      <c r="AV32" s="63" t="s">
        <v>64</v>
      </c>
      <c r="AW32" s="64">
        <f t="shared" si="7"/>
        <v>32</v>
      </c>
      <c r="AX32" s="57">
        <f t="shared" si="8"/>
        <v>131</v>
      </c>
      <c r="AY32" s="64">
        <f t="shared" si="9"/>
        <v>0</v>
      </c>
      <c r="AZ32" s="57">
        <f t="shared" si="10"/>
        <v>127</v>
      </c>
      <c r="BA32" s="57">
        <f t="shared" si="11"/>
        <v>69</v>
      </c>
      <c r="BB32" s="64">
        <f t="shared" si="12"/>
        <v>10</v>
      </c>
      <c r="BC32" s="57">
        <f t="shared" si="13"/>
        <v>25</v>
      </c>
      <c r="BD32" s="64">
        <f t="shared" si="14"/>
        <v>6</v>
      </c>
      <c r="BE32" s="57">
        <f t="shared" si="15"/>
        <v>0</v>
      </c>
      <c r="BF32" s="50">
        <f t="shared" si="16"/>
        <v>36</v>
      </c>
    </row>
    <row r="33" spans="1:58" ht="12.75">
      <c r="A33" s="56" t="s">
        <v>65</v>
      </c>
      <c r="B33" s="57">
        <v>46</v>
      </c>
      <c r="C33" s="57">
        <v>29</v>
      </c>
      <c r="D33" s="57">
        <v>0</v>
      </c>
      <c r="E33" s="57">
        <v>27</v>
      </c>
      <c r="F33" s="57">
        <v>1</v>
      </c>
      <c r="G33" s="57">
        <v>0</v>
      </c>
      <c r="H33" s="57">
        <v>1</v>
      </c>
      <c r="I33" s="57">
        <v>14</v>
      </c>
      <c r="J33" s="57">
        <v>3</v>
      </c>
      <c r="K33" s="60">
        <v>48</v>
      </c>
      <c r="M33" s="56" t="s">
        <v>66</v>
      </c>
      <c r="N33" s="61">
        <v>48</v>
      </c>
      <c r="O33" s="67">
        <v>28</v>
      </c>
      <c r="P33" s="67">
        <v>0</v>
      </c>
      <c r="Q33" s="67">
        <v>27</v>
      </c>
      <c r="R33" s="67">
        <v>6</v>
      </c>
      <c r="S33" s="67">
        <v>1</v>
      </c>
      <c r="T33" s="67">
        <v>5</v>
      </c>
      <c r="U33" s="67">
        <v>12</v>
      </c>
      <c r="V33" s="67">
        <v>6</v>
      </c>
      <c r="W33" s="45">
        <f t="shared" si="2"/>
        <v>49</v>
      </c>
      <c r="X33" s="56" t="s">
        <v>66</v>
      </c>
      <c r="Y33" s="61">
        <v>49</v>
      </c>
      <c r="Z33" s="67">
        <v>23</v>
      </c>
      <c r="AA33" s="67">
        <v>0</v>
      </c>
      <c r="AB33" s="67">
        <v>14</v>
      </c>
      <c r="AC33" s="67">
        <v>3</v>
      </c>
      <c r="AD33" s="67">
        <v>3</v>
      </c>
      <c r="AE33" s="67">
        <v>3</v>
      </c>
      <c r="AF33" s="67">
        <v>5</v>
      </c>
      <c r="AG33" s="67">
        <v>0</v>
      </c>
      <c r="AH33" s="45">
        <f t="shared" si="4"/>
        <v>58</v>
      </c>
      <c r="AI33" s="46"/>
      <c r="AJ33" s="56" t="s">
        <v>66</v>
      </c>
      <c r="AK33" s="61">
        <v>58</v>
      </c>
      <c r="AL33" s="67">
        <v>25</v>
      </c>
      <c r="AM33" s="67">
        <v>0</v>
      </c>
      <c r="AN33" s="67">
        <v>17</v>
      </c>
      <c r="AO33" s="67">
        <v>1</v>
      </c>
      <c r="AP33" s="67">
        <v>3</v>
      </c>
      <c r="AQ33" s="67">
        <v>1</v>
      </c>
      <c r="AR33" s="67">
        <v>2</v>
      </c>
      <c r="AS33" s="67">
        <v>4</v>
      </c>
      <c r="AT33" s="45">
        <f t="shared" si="6"/>
        <v>66</v>
      </c>
      <c r="AV33" s="63" t="s">
        <v>66</v>
      </c>
      <c r="AW33" s="64">
        <f t="shared" si="7"/>
        <v>46</v>
      </c>
      <c r="AX33" s="57">
        <f t="shared" si="8"/>
        <v>105</v>
      </c>
      <c r="AY33" s="64">
        <f t="shared" si="9"/>
        <v>0</v>
      </c>
      <c r="AZ33" s="57">
        <f t="shared" si="10"/>
        <v>85</v>
      </c>
      <c r="BA33" s="57">
        <f t="shared" si="11"/>
        <v>11</v>
      </c>
      <c r="BB33" s="64">
        <f t="shared" si="12"/>
        <v>7</v>
      </c>
      <c r="BC33" s="57">
        <f t="shared" si="13"/>
        <v>10</v>
      </c>
      <c r="BD33" s="64">
        <f t="shared" si="14"/>
        <v>33</v>
      </c>
      <c r="BE33" s="57">
        <f t="shared" si="15"/>
        <v>13</v>
      </c>
      <c r="BF33" s="50">
        <f t="shared" si="16"/>
        <v>66</v>
      </c>
    </row>
    <row r="34" spans="1:58" ht="12.75">
      <c r="A34" s="56" t="s">
        <v>67</v>
      </c>
      <c r="B34" s="57">
        <v>263</v>
      </c>
      <c r="C34" s="57">
        <v>100</v>
      </c>
      <c r="D34" s="57">
        <v>4</v>
      </c>
      <c r="E34" s="57">
        <v>96</v>
      </c>
      <c r="F34" s="57">
        <v>10</v>
      </c>
      <c r="G34" s="57">
        <v>5</v>
      </c>
      <c r="H34" s="57">
        <v>7</v>
      </c>
      <c r="I34" s="57">
        <v>18</v>
      </c>
      <c r="J34" s="57">
        <v>11</v>
      </c>
      <c r="K34" s="60">
        <v>271</v>
      </c>
      <c r="M34" s="56" t="s">
        <v>68</v>
      </c>
      <c r="N34" s="61">
        <v>271</v>
      </c>
      <c r="O34" s="67">
        <v>128</v>
      </c>
      <c r="P34" s="67">
        <v>0</v>
      </c>
      <c r="Q34" s="67">
        <v>107</v>
      </c>
      <c r="R34" s="67">
        <v>18</v>
      </c>
      <c r="S34" s="67">
        <v>5</v>
      </c>
      <c r="T34" s="67">
        <v>16</v>
      </c>
      <c r="U34" s="67">
        <v>20</v>
      </c>
      <c r="V34" s="67">
        <v>1</v>
      </c>
      <c r="W34" s="45">
        <f t="shared" si="2"/>
        <v>292</v>
      </c>
      <c r="X34" s="56" t="s">
        <v>68</v>
      </c>
      <c r="Y34" s="61">
        <v>292</v>
      </c>
      <c r="Z34" s="67">
        <v>162</v>
      </c>
      <c r="AA34" s="67">
        <v>0</v>
      </c>
      <c r="AB34" s="67">
        <v>143</v>
      </c>
      <c r="AC34" s="67">
        <v>36</v>
      </c>
      <c r="AD34" s="67">
        <v>4</v>
      </c>
      <c r="AE34" s="67">
        <v>33</v>
      </c>
      <c r="AF34" s="67">
        <v>21</v>
      </c>
      <c r="AG34" s="67">
        <v>60</v>
      </c>
      <c r="AH34" s="45">
        <f t="shared" si="4"/>
        <v>311</v>
      </c>
      <c r="AI34" s="46"/>
      <c r="AJ34" s="56" t="s">
        <v>68</v>
      </c>
      <c r="AK34" s="61">
        <v>311</v>
      </c>
      <c r="AL34" s="67">
        <v>128</v>
      </c>
      <c r="AM34" s="67">
        <v>1</v>
      </c>
      <c r="AN34" s="67">
        <v>99</v>
      </c>
      <c r="AO34" s="67">
        <v>27</v>
      </c>
      <c r="AP34" s="67">
        <v>8</v>
      </c>
      <c r="AQ34" s="67">
        <v>25</v>
      </c>
      <c r="AR34" s="67">
        <v>15</v>
      </c>
      <c r="AS34" s="67">
        <v>12</v>
      </c>
      <c r="AT34" s="45">
        <f t="shared" si="6"/>
        <v>341</v>
      </c>
      <c r="AV34" s="63" t="s">
        <v>68</v>
      </c>
      <c r="AW34" s="64">
        <f t="shared" si="7"/>
        <v>263</v>
      </c>
      <c r="AX34" s="57">
        <f t="shared" si="8"/>
        <v>518</v>
      </c>
      <c r="AY34" s="64">
        <f t="shared" si="9"/>
        <v>5</v>
      </c>
      <c r="AZ34" s="57">
        <f t="shared" si="10"/>
        <v>445</v>
      </c>
      <c r="BA34" s="57">
        <f t="shared" si="11"/>
        <v>91</v>
      </c>
      <c r="BB34" s="64">
        <f t="shared" si="12"/>
        <v>22</v>
      </c>
      <c r="BC34" s="57">
        <f t="shared" si="13"/>
        <v>81</v>
      </c>
      <c r="BD34" s="64">
        <f t="shared" si="14"/>
        <v>74</v>
      </c>
      <c r="BE34" s="57">
        <f t="shared" si="15"/>
        <v>84</v>
      </c>
      <c r="BF34" s="50">
        <f t="shared" si="16"/>
        <v>341</v>
      </c>
    </row>
    <row r="35" spans="1:58" ht="12.75">
      <c r="A35" s="56" t="s">
        <v>69</v>
      </c>
      <c r="B35" s="57">
        <v>148</v>
      </c>
      <c r="C35" s="57">
        <v>94</v>
      </c>
      <c r="D35" s="57">
        <v>0</v>
      </c>
      <c r="E35" s="57">
        <v>85</v>
      </c>
      <c r="F35" s="57">
        <v>34</v>
      </c>
      <c r="G35" s="57">
        <v>0</v>
      </c>
      <c r="H35" s="57">
        <v>10</v>
      </c>
      <c r="I35" s="57">
        <v>14</v>
      </c>
      <c r="J35" s="57">
        <v>8</v>
      </c>
      <c r="K35" s="60">
        <v>157</v>
      </c>
      <c r="M35" s="56" t="s">
        <v>70</v>
      </c>
      <c r="N35" s="61">
        <v>157</v>
      </c>
      <c r="O35" s="67">
        <v>110</v>
      </c>
      <c r="P35" s="67">
        <v>0</v>
      </c>
      <c r="Q35" s="67">
        <v>78</v>
      </c>
      <c r="R35" s="67">
        <v>18</v>
      </c>
      <c r="S35" s="67">
        <v>4</v>
      </c>
      <c r="T35" s="67">
        <v>8</v>
      </c>
      <c r="U35" s="67">
        <v>18</v>
      </c>
      <c r="V35" s="67">
        <v>0</v>
      </c>
      <c r="W35" s="45">
        <f t="shared" si="2"/>
        <v>189</v>
      </c>
      <c r="X35" s="56" t="s">
        <v>70</v>
      </c>
      <c r="Y35" s="61">
        <v>189</v>
      </c>
      <c r="Z35" s="67">
        <v>110</v>
      </c>
      <c r="AA35" s="67">
        <v>0</v>
      </c>
      <c r="AB35" s="67">
        <v>86</v>
      </c>
      <c r="AC35" s="67">
        <v>28</v>
      </c>
      <c r="AD35" s="67">
        <v>5</v>
      </c>
      <c r="AE35" s="67">
        <v>8</v>
      </c>
      <c r="AF35" s="67">
        <v>7</v>
      </c>
      <c r="AG35" s="67">
        <v>7</v>
      </c>
      <c r="AH35" s="45">
        <f t="shared" si="4"/>
        <v>213</v>
      </c>
      <c r="AI35" s="46"/>
      <c r="AJ35" s="56" t="s">
        <v>70</v>
      </c>
      <c r="AK35" s="61">
        <v>213</v>
      </c>
      <c r="AL35" s="67">
        <v>97</v>
      </c>
      <c r="AM35" s="67">
        <v>0</v>
      </c>
      <c r="AN35" s="67">
        <v>67</v>
      </c>
      <c r="AO35" s="67">
        <v>20</v>
      </c>
      <c r="AP35" s="67">
        <v>2</v>
      </c>
      <c r="AQ35" s="67">
        <v>10</v>
      </c>
      <c r="AR35" s="67">
        <v>14</v>
      </c>
      <c r="AS35" s="67">
        <v>1</v>
      </c>
      <c r="AT35" s="45">
        <f t="shared" si="6"/>
        <v>243</v>
      </c>
      <c r="AV35" s="63" t="s">
        <v>70</v>
      </c>
      <c r="AW35" s="64">
        <f t="shared" si="7"/>
        <v>148</v>
      </c>
      <c r="AX35" s="57">
        <f t="shared" si="8"/>
        <v>411</v>
      </c>
      <c r="AY35" s="64">
        <f t="shared" si="9"/>
        <v>0</v>
      </c>
      <c r="AZ35" s="57">
        <f t="shared" si="10"/>
        <v>316</v>
      </c>
      <c r="BA35" s="57">
        <f t="shared" si="11"/>
        <v>100</v>
      </c>
      <c r="BB35" s="64">
        <f t="shared" si="12"/>
        <v>11</v>
      </c>
      <c r="BC35" s="57">
        <f t="shared" si="13"/>
        <v>36</v>
      </c>
      <c r="BD35" s="64">
        <f t="shared" si="14"/>
        <v>53</v>
      </c>
      <c r="BE35" s="57">
        <f t="shared" si="15"/>
        <v>16</v>
      </c>
      <c r="BF35" s="50">
        <f t="shared" si="16"/>
        <v>243</v>
      </c>
    </row>
    <row r="36" spans="1:58" ht="12.75">
      <c r="A36" s="56" t="s">
        <v>71</v>
      </c>
      <c r="B36" s="57">
        <v>223</v>
      </c>
      <c r="C36" s="57">
        <v>85</v>
      </c>
      <c r="D36" s="57">
        <v>0</v>
      </c>
      <c r="E36" s="57">
        <v>42</v>
      </c>
      <c r="F36" s="57">
        <v>19</v>
      </c>
      <c r="G36" s="57">
        <v>0</v>
      </c>
      <c r="H36" s="57">
        <v>2</v>
      </c>
      <c r="I36" s="57">
        <v>2</v>
      </c>
      <c r="J36" s="57">
        <v>1</v>
      </c>
      <c r="K36" s="60">
        <v>266</v>
      </c>
      <c r="M36" s="56" t="s">
        <v>72</v>
      </c>
      <c r="N36" s="61">
        <v>266</v>
      </c>
      <c r="O36" s="67">
        <v>83</v>
      </c>
      <c r="P36" s="67">
        <v>0</v>
      </c>
      <c r="Q36" s="67">
        <v>54</v>
      </c>
      <c r="R36" s="67">
        <v>16</v>
      </c>
      <c r="S36" s="67">
        <v>0</v>
      </c>
      <c r="T36" s="67">
        <v>4</v>
      </c>
      <c r="U36" s="67">
        <v>2</v>
      </c>
      <c r="V36" s="67">
        <v>7</v>
      </c>
      <c r="W36" s="45">
        <f t="shared" si="2"/>
        <v>295</v>
      </c>
      <c r="X36" s="56" t="s">
        <v>72</v>
      </c>
      <c r="Y36" s="61">
        <v>295</v>
      </c>
      <c r="Z36" s="67">
        <v>84</v>
      </c>
      <c r="AA36" s="67">
        <v>0</v>
      </c>
      <c r="AB36" s="67">
        <v>123</v>
      </c>
      <c r="AC36" s="67">
        <v>30</v>
      </c>
      <c r="AD36" s="67">
        <v>17</v>
      </c>
      <c r="AE36" s="67">
        <v>2</v>
      </c>
      <c r="AF36" s="67">
        <v>6</v>
      </c>
      <c r="AG36" s="67">
        <v>29</v>
      </c>
      <c r="AH36" s="45">
        <f t="shared" si="4"/>
        <v>256</v>
      </c>
      <c r="AI36" s="46"/>
      <c r="AJ36" s="56" t="s">
        <v>72</v>
      </c>
      <c r="AK36" s="61">
        <v>256</v>
      </c>
      <c r="AL36" s="67">
        <v>97</v>
      </c>
      <c r="AM36" s="67">
        <v>0</v>
      </c>
      <c r="AN36" s="67">
        <v>162</v>
      </c>
      <c r="AO36" s="67">
        <v>32</v>
      </c>
      <c r="AP36" s="67">
        <v>5</v>
      </c>
      <c r="AQ36" s="67">
        <v>6</v>
      </c>
      <c r="AR36" s="67">
        <v>2</v>
      </c>
      <c r="AS36" s="67">
        <v>37</v>
      </c>
      <c r="AT36" s="45">
        <f t="shared" si="6"/>
        <v>191</v>
      </c>
      <c r="AV36" s="63" t="s">
        <v>72</v>
      </c>
      <c r="AW36" s="64">
        <f t="shared" si="7"/>
        <v>223</v>
      </c>
      <c r="AX36" s="57">
        <f t="shared" si="8"/>
        <v>349</v>
      </c>
      <c r="AY36" s="64">
        <f t="shared" si="9"/>
        <v>0</v>
      </c>
      <c r="AZ36" s="57">
        <f t="shared" si="10"/>
        <v>381</v>
      </c>
      <c r="BA36" s="57">
        <f t="shared" si="11"/>
        <v>97</v>
      </c>
      <c r="BB36" s="64">
        <f t="shared" si="12"/>
        <v>22</v>
      </c>
      <c r="BC36" s="57">
        <f t="shared" si="13"/>
        <v>14</v>
      </c>
      <c r="BD36" s="64">
        <f t="shared" si="14"/>
        <v>12</v>
      </c>
      <c r="BE36" s="57">
        <f t="shared" si="15"/>
        <v>74</v>
      </c>
      <c r="BF36" s="50">
        <f t="shared" si="16"/>
        <v>191</v>
      </c>
    </row>
    <row r="37" spans="1:58" ht="12.75">
      <c r="A37" s="56" t="s">
        <v>73</v>
      </c>
      <c r="B37" s="57">
        <v>38</v>
      </c>
      <c r="C37" s="57">
        <v>43</v>
      </c>
      <c r="D37" s="57">
        <v>0</v>
      </c>
      <c r="E37" s="57">
        <v>24</v>
      </c>
      <c r="F37" s="57">
        <v>9</v>
      </c>
      <c r="G37" s="57">
        <v>1</v>
      </c>
      <c r="H37" s="57">
        <v>4</v>
      </c>
      <c r="I37" s="57">
        <v>8</v>
      </c>
      <c r="J37" s="57">
        <v>0</v>
      </c>
      <c r="K37" s="60">
        <v>57</v>
      </c>
      <c r="M37" s="56" t="s">
        <v>74</v>
      </c>
      <c r="N37" s="61">
        <v>57</v>
      </c>
      <c r="O37" s="67">
        <v>70</v>
      </c>
      <c r="P37" s="67">
        <v>0</v>
      </c>
      <c r="Q37" s="67">
        <v>41</v>
      </c>
      <c r="R37" s="67">
        <v>10</v>
      </c>
      <c r="S37" s="67">
        <v>4</v>
      </c>
      <c r="T37" s="67">
        <v>5</v>
      </c>
      <c r="U37" s="67">
        <v>6</v>
      </c>
      <c r="V37" s="67">
        <v>0</v>
      </c>
      <c r="W37" s="45">
        <f t="shared" si="2"/>
        <v>86</v>
      </c>
      <c r="X37" s="56" t="s">
        <v>74</v>
      </c>
      <c r="Y37" s="61">
        <v>86</v>
      </c>
      <c r="Z37" s="67">
        <v>50</v>
      </c>
      <c r="AA37" s="67">
        <v>0</v>
      </c>
      <c r="AB37" s="67">
        <v>48</v>
      </c>
      <c r="AC37" s="67">
        <v>9</v>
      </c>
      <c r="AD37" s="67">
        <v>1</v>
      </c>
      <c r="AE37" s="67">
        <v>9</v>
      </c>
      <c r="AF37" s="67">
        <v>16</v>
      </c>
      <c r="AG37" s="67">
        <v>0</v>
      </c>
      <c r="AH37" s="45">
        <f t="shared" si="4"/>
        <v>88</v>
      </c>
      <c r="AI37" s="46"/>
      <c r="AJ37" s="56" t="s">
        <v>74</v>
      </c>
      <c r="AK37" s="61">
        <v>88</v>
      </c>
      <c r="AL37" s="67">
        <v>39</v>
      </c>
      <c r="AM37" s="67">
        <v>0</v>
      </c>
      <c r="AN37" s="67">
        <v>60</v>
      </c>
      <c r="AO37" s="67">
        <v>14</v>
      </c>
      <c r="AP37" s="67">
        <v>4</v>
      </c>
      <c r="AQ37" s="67">
        <v>14</v>
      </c>
      <c r="AR37" s="67">
        <v>28</v>
      </c>
      <c r="AS37" s="67">
        <v>0</v>
      </c>
      <c r="AT37" s="45">
        <f t="shared" si="6"/>
        <v>67</v>
      </c>
      <c r="AV37" s="63" t="s">
        <v>74</v>
      </c>
      <c r="AW37" s="64">
        <f t="shared" si="7"/>
        <v>38</v>
      </c>
      <c r="AX37" s="57">
        <f t="shared" si="8"/>
        <v>202</v>
      </c>
      <c r="AY37" s="64">
        <f t="shared" si="9"/>
        <v>0</v>
      </c>
      <c r="AZ37" s="57">
        <f t="shared" si="10"/>
        <v>173</v>
      </c>
      <c r="BA37" s="57">
        <f t="shared" si="11"/>
        <v>42</v>
      </c>
      <c r="BB37" s="64">
        <f t="shared" si="12"/>
        <v>10</v>
      </c>
      <c r="BC37" s="57">
        <f t="shared" si="13"/>
        <v>32</v>
      </c>
      <c r="BD37" s="64">
        <f t="shared" si="14"/>
        <v>58</v>
      </c>
      <c r="BE37" s="57">
        <f t="shared" si="15"/>
        <v>0</v>
      </c>
      <c r="BF37" s="50">
        <f t="shared" si="16"/>
        <v>67</v>
      </c>
    </row>
    <row r="38" spans="1:58" ht="12.75">
      <c r="A38" s="56" t="s">
        <v>75</v>
      </c>
      <c r="B38" s="57">
        <v>15</v>
      </c>
      <c r="C38" s="57">
        <v>15</v>
      </c>
      <c r="D38" s="57">
        <v>0</v>
      </c>
      <c r="E38" s="57">
        <v>14</v>
      </c>
      <c r="F38" s="57">
        <v>5</v>
      </c>
      <c r="G38" s="57">
        <v>0</v>
      </c>
      <c r="H38" s="57">
        <v>3</v>
      </c>
      <c r="I38" s="57">
        <v>5</v>
      </c>
      <c r="J38" s="57">
        <v>0</v>
      </c>
      <c r="K38" s="60">
        <v>16</v>
      </c>
      <c r="M38" s="56" t="s">
        <v>76</v>
      </c>
      <c r="N38" s="61">
        <v>16</v>
      </c>
      <c r="O38" s="67">
        <v>18</v>
      </c>
      <c r="P38" s="67">
        <v>0</v>
      </c>
      <c r="Q38" s="67">
        <v>21</v>
      </c>
      <c r="R38" s="67">
        <v>14</v>
      </c>
      <c r="S38" s="67">
        <v>1</v>
      </c>
      <c r="T38" s="67">
        <v>11</v>
      </c>
      <c r="U38" s="67">
        <v>4</v>
      </c>
      <c r="V38" s="67">
        <v>0</v>
      </c>
      <c r="W38" s="45">
        <f t="shared" si="2"/>
        <v>13</v>
      </c>
      <c r="X38" s="56" t="s">
        <v>76</v>
      </c>
      <c r="Y38" s="61">
        <v>13</v>
      </c>
      <c r="Z38" s="67">
        <v>19</v>
      </c>
      <c r="AA38" s="67">
        <v>0</v>
      </c>
      <c r="AB38" s="67">
        <v>16</v>
      </c>
      <c r="AC38" s="67">
        <v>6</v>
      </c>
      <c r="AD38" s="67">
        <v>0</v>
      </c>
      <c r="AE38" s="67">
        <v>4</v>
      </c>
      <c r="AF38" s="67">
        <v>4</v>
      </c>
      <c r="AG38" s="67">
        <v>2</v>
      </c>
      <c r="AH38" s="45">
        <f t="shared" si="4"/>
        <v>16</v>
      </c>
      <c r="AI38" s="46"/>
      <c r="AJ38" s="56" t="s">
        <v>76</v>
      </c>
      <c r="AK38" s="61">
        <v>16</v>
      </c>
      <c r="AL38" s="67">
        <v>31</v>
      </c>
      <c r="AM38" s="67">
        <v>0</v>
      </c>
      <c r="AN38" s="67">
        <v>28</v>
      </c>
      <c r="AO38" s="67">
        <v>7</v>
      </c>
      <c r="AP38" s="67">
        <v>2</v>
      </c>
      <c r="AQ38" s="67">
        <v>7</v>
      </c>
      <c r="AR38" s="67">
        <v>7</v>
      </c>
      <c r="AS38" s="67">
        <v>0</v>
      </c>
      <c r="AT38" s="45">
        <f t="shared" si="6"/>
        <v>19</v>
      </c>
      <c r="AV38" s="63" t="s">
        <v>76</v>
      </c>
      <c r="AW38" s="64">
        <f t="shared" si="7"/>
        <v>15</v>
      </c>
      <c r="AX38" s="57">
        <f t="shared" si="8"/>
        <v>83</v>
      </c>
      <c r="AY38" s="64">
        <f t="shared" si="9"/>
        <v>0</v>
      </c>
      <c r="AZ38" s="57">
        <f t="shared" si="10"/>
        <v>79</v>
      </c>
      <c r="BA38" s="57">
        <f t="shared" si="11"/>
        <v>32</v>
      </c>
      <c r="BB38" s="64">
        <f t="shared" si="12"/>
        <v>3</v>
      </c>
      <c r="BC38" s="57">
        <f t="shared" si="13"/>
        <v>25</v>
      </c>
      <c r="BD38" s="64">
        <f t="shared" si="14"/>
        <v>20</v>
      </c>
      <c r="BE38" s="57">
        <f t="shared" si="15"/>
        <v>2</v>
      </c>
      <c r="BF38" s="50">
        <f t="shared" si="16"/>
        <v>19</v>
      </c>
    </row>
    <row r="39" spans="1:58" ht="12.75">
      <c r="A39" s="56" t="s">
        <v>77</v>
      </c>
      <c r="B39" s="57">
        <v>86</v>
      </c>
      <c r="C39" s="57">
        <v>55</v>
      </c>
      <c r="D39" s="57">
        <v>0</v>
      </c>
      <c r="E39" s="57">
        <v>77</v>
      </c>
      <c r="F39" s="57">
        <v>22</v>
      </c>
      <c r="G39" s="57">
        <v>9</v>
      </c>
      <c r="H39" s="57">
        <v>21</v>
      </c>
      <c r="I39" s="57">
        <v>16</v>
      </c>
      <c r="J39" s="57">
        <v>6</v>
      </c>
      <c r="K39" s="60">
        <v>64</v>
      </c>
      <c r="M39" s="56" t="s">
        <v>78</v>
      </c>
      <c r="N39" s="61">
        <v>64</v>
      </c>
      <c r="O39" s="67">
        <v>84</v>
      </c>
      <c r="P39" s="67">
        <v>0</v>
      </c>
      <c r="Q39" s="67">
        <v>80</v>
      </c>
      <c r="R39" s="67">
        <v>34</v>
      </c>
      <c r="S39" s="67">
        <v>6</v>
      </c>
      <c r="T39" s="67">
        <v>29</v>
      </c>
      <c r="U39" s="67">
        <v>11</v>
      </c>
      <c r="V39" s="67">
        <v>5</v>
      </c>
      <c r="W39" s="45">
        <f t="shared" si="2"/>
        <v>68</v>
      </c>
      <c r="X39" s="56" t="s">
        <v>78</v>
      </c>
      <c r="Y39" s="61">
        <v>68</v>
      </c>
      <c r="Z39" s="67">
        <v>74</v>
      </c>
      <c r="AA39" s="67">
        <v>0</v>
      </c>
      <c r="AB39" s="67">
        <v>73</v>
      </c>
      <c r="AC39" s="67">
        <v>24</v>
      </c>
      <c r="AD39" s="67">
        <v>7</v>
      </c>
      <c r="AE39" s="67">
        <v>24</v>
      </c>
      <c r="AF39" s="67">
        <v>18</v>
      </c>
      <c r="AG39" s="67">
        <v>2</v>
      </c>
      <c r="AH39" s="45">
        <f t="shared" si="4"/>
        <v>69</v>
      </c>
      <c r="AI39" s="46"/>
      <c r="AJ39" s="56" t="s">
        <v>78</v>
      </c>
      <c r="AK39" s="61">
        <v>69</v>
      </c>
      <c r="AL39" s="67">
        <v>62</v>
      </c>
      <c r="AM39" s="67">
        <v>4</v>
      </c>
      <c r="AN39" s="67">
        <v>70</v>
      </c>
      <c r="AO39" s="67">
        <v>23</v>
      </c>
      <c r="AP39" s="67">
        <v>5</v>
      </c>
      <c r="AQ39" s="67">
        <v>22</v>
      </c>
      <c r="AR39" s="67">
        <v>23</v>
      </c>
      <c r="AS39" s="67">
        <v>5</v>
      </c>
      <c r="AT39" s="45">
        <f t="shared" si="6"/>
        <v>65</v>
      </c>
      <c r="AV39" s="63" t="s">
        <v>78</v>
      </c>
      <c r="AW39" s="64">
        <f t="shared" si="7"/>
        <v>86</v>
      </c>
      <c r="AX39" s="57">
        <f t="shared" si="8"/>
        <v>275</v>
      </c>
      <c r="AY39" s="64">
        <f t="shared" si="9"/>
        <v>4</v>
      </c>
      <c r="AZ39" s="57">
        <f t="shared" si="10"/>
        <v>300</v>
      </c>
      <c r="BA39" s="57">
        <f t="shared" si="11"/>
        <v>103</v>
      </c>
      <c r="BB39" s="64">
        <f t="shared" si="12"/>
        <v>27</v>
      </c>
      <c r="BC39" s="57">
        <f t="shared" si="13"/>
        <v>96</v>
      </c>
      <c r="BD39" s="64">
        <f t="shared" si="14"/>
        <v>68</v>
      </c>
      <c r="BE39" s="57">
        <f t="shared" si="15"/>
        <v>18</v>
      </c>
      <c r="BF39" s="50">
        <f t="shared" si="16"/>
        <v>65</v>
      </c>
    </row>
    <row r="40" spans="1:58" ht="12.75">
      <c r="A40" s="56" t="s">
        <v>79</v>
      </c>
      <c r="B40" s="57">
        <v>163</v>
      </c>
      <c r="C40" s="57">
        <v>61</v>
      </c>
      <c r="D40" s="57">
        <v>0</v>
      </c>
      <c r="E40" s="57">
        <v>65</v>
      </c>
      <c r="F40" s="57">
        <v>13</v>
      </c>
      <c r="G40" s="57">
        <v>4</v>
      </c>
      <c r="H40" s="57">
        <v>13</v>
      </c>
      <c r="I40" s="57">
        <v>11</v>
      </c>
      <c r="J40" s="57">
        <v>25</v>
      </c>
      <c r="K40" s="60">
        <v>159</v>
      </c>
      <c r="M40" s="56" t="s">
        <v>80</v>
      </c>
      <c r="N40" s="61">
        <v>159</v>
      </c>
      <c r="O40" s="67">
        <v>87</v>
      </c>
      <c r="P40" s="67">
        <v>0</v>
      </c>
      <c r="Q40" s="67">
        <v>86</v>
      </c>
      <c r="R40" s="67">
        <v>15</v>
      </c>
      <c r="S40" s="67">
        <v>8</v>
      </c>
      <c r="T40" s="67">
        <v>15</v>
      </c>
      <c r="U40" s="67">
        <v>11</v>
      </c>
      <c r="V40" s="67">
        <v>9</v>
      </c>
      <c r="W40" s="45">
        <f t="shared" si="2"/>
        <v>160</v>
      </c>
      <c r="X40" s="56" t="s">
        <v>80</v>
      </c>
      <c r="Y40" s="61">
        <v>160</v>
      </c>
      <c r="Z40" s="67">
        <v>52</v>
      </c>
      <c r="AA40" s="67">
        <v>0</v>
      </c>
      <c r="AB40" s="67">
        <v>112</v>
      </c>
      <c r="AC40" s="67">
        <v>8</v>
      </c>
      <c r="AD40" s="67">
        <v>2</v>
      </c>
      <c r="AE40" s="67">
        <v>6</v>
      </c>
      <c r="AF40" s="67">
        <v>18</v>
      </c>
      <c r="AG40" s="67">
        <v>19</v>
      </c>
      <c r="AH40" s="45">
        <f t="shared" si="4"/>
        <v>100</v>
      </c>
      <c r="AI40" s="46"/>
      <c r="AJ40" s="56" t="s">
        <v>80</v>
      </c>
      <c r="AK40" s="61">
        <v>100</v>
      </c>
      <c r="AL40" s="67">
        <v>42</v>
      </c>
      <c r="AM40" s="67">
        <v>0</v>
      </c>
      <c r="AN40" s="67">
        <v>72</v>
      </c>
      <c r="AO40" s="67">
        <v>6</v>
      </c>
      <c r="AP40" s="67">
        <v>3</v>
      </c>
      <c r="AQ40" s="67">
        <v>6</v>
      </c>
      <c r="AR40" s="67">
        <v>9</v>
      </c>
      <c r="AS40" s="67">
        <v>14</v>
      </c>
      <c r="AT40" s="45">
        <f t="shared" si="6"/>
        <v>70</v>
      </c>
      <c r="AV40" s="63" t="s">
        <v>80</v>
      </c>
      <c r="AW40" s="64">
        <f t="shared" si="7"/>
        <v>163</v>
      </c>
      <c r="AX40" s="57">
        <f t="shared" si="8"/>
        <v>242</v>
      </c>
      <c r="AY40" s="64">
        <f t="shared" si="9"/>
        <v>0</v>
      </c>
      <c r="AZ40" s="57">
        <f t="shared" si="10"/>
        <v>335</v>
      </c>
      <c r="BA40" s="57">
        <f t="shared" si="11"/>
        <v>42</v>
      </c>
      <c r="BB40" s="64">
        <f t="shared" si="12"/>
        <v>17</v>
      </c>
      <c r="BC40" s="57">
        <f t="shared" si="13"/>
        <v>40</v>
      </c>
      <c r="BD40" s="64">
        <f t="shared" si="14"/>
        <v>49</v>
      </c>
      <c r="BE40" s="57">
        <f t="shared" si="15"/>
        <v>67</v>
      </c>
      <c r="BF40" s="50">
        <f t="shared" si="16"/>
        <v>70</v>
      </c>
    </row>
    <row r="41" spans="1:58" ht="12.75">
      <c r="A41" s="56" t="s">
        <v>81</v>
      </c>
      <c r="B41" s="57">
        <v>118</v>
      </c>
      <c r="C41" s="57">
        <v>48</v>
      </c>
      <c r="D41" s="57">
        <v>0</v>
      </c>
      <c r="E41" s="57">
        <v>73</v>
      </c>
      <c r="F41" s="57">
        <v>22</v>
      </c>
      <c r="G41" s="57">
        <v>1</v>
      </c>
      <c r="H41" s="57">
        <v>22</v>
      </c>
      <c r="I41" s="57">
        <v>3</v>
      </c>
      <c r="J41" s="57">
        <v>34</v>
      </c>
      <c r="K41" s="60">
        <v>93</v>
      </c>
      <c r="M41" s="56" t="s">
        <v>82</v>
      </c>
      <c r="N41" s="61">
        <v>93</v>
      </c>
      <c r="O41" s="67">
        <v>66</v>
      </c>
      <c r="P41" s="67">
        <v>0</v>
      </c>
      <c r="Q41" s="67">
        <v>57</v>
      </c>
      <c r="R41" s="67">
        <v>22</v>
      </c>
      <c r="S41" s="67">
        <v>0</v>
      </c>
      <c r="T41" s="67">
        <v>22</v>
      </c>
      <c r="U41" s="67">
        <v>9</v>
      </c>
      <c r="V41" s="67">
        <v>13</v>
      </c>
      <c r="W41" s="45">
        <f aca="true" t="shared" si="25" ref="W41:W72">N41+O41+P41-Q41</f>
        <v>102</v>
      </c>
      <c r="X41" s="56" t="s">
        <v>82</v>
      </c>
      <c r="Y41" s="61">
        <v>102</v>
      </c>
      <c r="Z41" s="67">
        <v>53</v>
      </c>
      <c r="AA41" s="67">
        <v>1</v>
      </c>
      <c r="AB41" s="67">
        <v>42</v>
      </c>
      <c r="AC41" s="67">
        <v>23</v>
      </c>
      <c r="AD41" s="67">
        <v>3</v>
      </c>
      <c r="AE41" s="67">
        <v>23</v>
      </c>
      <c r="AF41" s="67">
        <v>9</v>
      </c>
      <c r="AG41" s="67">
        <v>0</v>
      </c>
      <c r="AH41" s="45">
        <f aca="true" t="shared" si="26" ref="AH41:AH72">Y41+Z41+AA41-AB41</f>
        <v>114</v>
      </c>
      <c r="AI41" s="46"/>
      <c r="AJ41" s="56" t="s">
        <v>82</v>
      </c>
      <c r="AK41" s="61">
        <v>114</v>
      </c>
      <c r="AL41" s="67">
        <v>45</v>
      </c>
      <c r="AM41" s="67">
        <v>0</v>
      </c>
      <c r="AN41" s="67">
        <v>71</v>
      </c>
      <c r="AO41" s="67">
        <v>10</v>
      </c>
      <c r="AP41" s="67">
        <v>5</v>
      </c>
      <c r="AQ41" s="67">
        <v>10</v>
      </c>
      <c r="AR41" s="67">
        <v>15</v>
      </c>
      <c r="AS41" s="67">
        <v>23</v>
      </c>
      <c r="AT41" s="45">
        <f aca="true" t="shared" si="27" ref="AT41:AT72">AK41+AL41+AM41-AN41</f>
        <v>88</v>
      </c>
      <c r="AV41" s="63" t="s">
        <v>82</v>
      </c>
      <c r="AW41" s="64">
        <f aca="true" t="shared" si="28" ref="AW41:AW72">B41</f>
        <v>118</v>
      </c>
      <c r="AX41" s="57">
        <f aca="true" t="shared" si="29" ref="AX41:AX72">+C41+O41+Z41+AL41</f>
        <v>212</v>
      </c>
      <c r="AY41" s="64">
        <f aca="true" t="shared" si="30" ref="AY41:AY72">+D41+P41+AA41+AM41</f>
        <v>1</v>
      </c>
      <c r="AZ41" s="57">
        <f aca="true" t="shared" si="31" ref="AZ41:AZ72">+E41+Q41+AB41+AN41</f>
        <v>243</v>
      </c>
      <c r="BA41" s="57">
        <f aca="true" t="shared" si="32" ref="BA41:BA72">+F41+R41+AC41+AO41</f>
        <v>77</v>
      </c>
      <c r="BB41" s="64">
        <f aca="true" t="shared" si="33" ref="BB41:BB72">+G41+S41+AD41+AP41</f>
        <v>9</v>
      </c>
      <c r="BC41" s="57">
        <f aca="true" t="shared" si="34" ref="BC41:BC72">+H41+T41+AE41+AQ41</f>
        <v>77</v>
      </c>
      <c r="BD41" s="64">
        <f aca="true" t="shared" si="35" ref="BD41:BD72">+I41+U41+AF41+AR41</f>
        <v>36</v>
      </c>
      <c r="BE41" s="57">
        <f aca="true" t="shared" si="36" ref="BE41:BE72">+J41+V41+AG41+AS41</f>
        <v>70</v>
      </c>
      <c r="BF41" s="50">
        <f aca="true" t="shared" si="37" ref="BF41:BF72">AT41</f>
        <v>88</v>
      </c>
    </row>
    <row r="42" spans="1:58" ht="12.75">
      <c r="A42" s="56" t="s">
        <v>83</v>
      </c>
      <c r="B42" s="57">
        <v>32</v>
      </c>
      <c r="C42" s="57">
        <v>38</v>
      </c>
      <c r="D42" s="57">
        <v>0</v>
      </c>
      <c r="E42" s="57">
        <v>28</v>
      </c>
      <c r="F42" s="57">
        <v>5</v>
      </c>
      <c r="G42" s="57">
        <v>3</v>
      </c>
      <c r="H42" s="57">
        <v>2</v>
      </c>
      <c r="I42" s="57">
        <v>9</v>
      </c>
      <c r="J42" s="57">
        <v>0</v>
      </c>
      <c r="K42" s="60">
        <v>42</v>
      </c>
      <c r="M42" s="56" t="s">
        <v>84</v>
      </c>
      <c r="N42" s="61">
        <v>42</v>
      </c>
      <c r="O42" s="67">
        <v>49</v>
      </c>
      <c r="P42" s="67">
        <v>2</v>
      </c>
      <c r="Q42" s="67">
        <v>58</v>
      </c>
      <c r="R42" s="67">
        <v>15</v>
      </c>
      <c r="S42" s="67">
        <v>2</v>
      </c>
      <c r="T42" s="67">
        <v>7</v>
      </c>
      <c r="U42" s="67">
        <v>12</v>
      </c>
      <c r="V42" s="67">
        <v>0</v>
      </c>
      <c r="W42" s="45">
        <f t="shared" si="25"/>
        <v>35</v>
      </c>
      <c r="X42" s="56" t="s">
        <v>84</v>
      </c>
      <c r="Y42" s="61">
        <v>35</v>
      </c>
      <c r="Z42" s="67">
        <v>52</v>
      </c>
      <c r="AA42" s="67">
        <v>0</v>
      </c>
      <c r="AB42" s="67">
        <v>65</v>
      </c>
      <c r="AC42" s="67">
        <v>27</v>
      </c>
      <c r="AD42" s="67">
        <v>10</v>
      </c>
      <c r="AE42" s="67">
        <v>19</v>
      </c>
      <c r="AF42" s="67">
        <v>11</v>
      </c>
      <c r="AG42" s="67">
        <v>0</v>
      </c>
      <c r="AH42" s="45">
        <f t="shared" si="26"/>
        <v>22</v>
      </c>
      <c r="AI42" s="46"/>
      <c r="AJ42" s="56" t="s">
        <v>84</v>
      </c>
      <c r="AK42" s="61">
        <v>22</v>
      </c>
      <c r="AL42" s="67">
        <v>52</v>
      </c>
      <c r="AM42" s="67">
        <v>0</v>
      </c>
      <c r="AN42" s="67">
        <v>58</v>
      </c>
      <c r="AO42" s="67">
        <v>13</v>
      </c>
      <c r="AP42" s="67">
        <v>9</v>
      </c>
      <c r="AQ42" s="67">
        <v>12</v>
      </c>
      <c r="AR42" s="67">
        <v>17</v>
      </c>
      <c r="AS42" s="67">
        <v>0</v>
      </c>
      <c r="AT42" s="45">
        <f t="shared" si="27"/>
        <v>16</v>
      </c>
      <c r="AV42" s="63" t="s">
        <v>84</v>
      </c>
      <c r="AW42" s="64">
        <f t="shared" si="28"/>
        <v>32</v>
      </c>
      <c r="AX42" s="57">
        <f t="shared" si="29"/>
        <v>191</v>
      </c>
      <c r="AY42" s="64">
        <f t="shared" si="30"/>
        <v>2</v>
      </c>
      <c r="AZ42" s="57">
        <f t="shared" si="31"/>
        <v>209</v>
      </c>
      <c r="BA42" s="57">
        <f t="shared" si="32"/>
        <v>60</v>
      </c>
      <c r="BB42" s="64">
        <f t="shared" si="33"/>
        <v>24</v>
      </c>
      <c r="BC42" s="57">
        <f t="shared" si="34"/>
        <v>40</v>
      </c>
      <c r="BD42" s="64">
        <f t="shared" si="35"/>
        <v>49</v>
      </c>
      <c r="BE42" s="57">
        <f t="shared" si="36"/>
        <v>0</v>
      </c>
      <c r="BF42" s="50">
        <f t="shared" si="37"/>
        <v>16</v>
      </c>
    </row>
    <row r="43" spans="1:58" ht="12.75">
      <c r="A43" s="56" t="s">
        <v>85</v>
      </c>
      <c r="B43" s="57">
        <v>100</v>
      </c>
      <c r="C43" s="57">
        <v>59</v>
      </c>
      <c r="D43" s="57">
        <v>0</v>
      </c>
      <c r="E43" s="57">
        <v>46</v>
      </c>
      <c r="F43" s="57">
        <v>11</v>
      </c>
      <c r="G43" s="57">
        <v>10</v>
      </c>
      <c r="H43" s="57">
        <v>7</v>
      </c>
      <c r="I43" s="57">
        <v>2</v>
      </c>
      <c r="J43" s="57">
        <v>0</v>
      </c>
      <c r="K43" s="60">
        <v>113</v>
      </c>
      <c r="M43" s="56" t="s">
        <v>86</v>
      </c>
      <c r="N43" s="61">
        <v>113</v>
      </c>
      <c r="O43" s="67">
        <v>89</v>
      </c>
      <c r="P43" s="67">
        <v>1</v>
      </c>
      <c r="Q43" s="67">
        <v>46</v>
      </c>
      <c r="R43" s="67">
        <v>11</v>
      </c>
      <c r="S43" s="67">
        <v>12</v>
      </c>
      <c r="T43" s="67">
        <v>5</v>
      </c>
      <c r="U43" s="67">
        <v>8</v>
      </c>
      <c r="V43" s="67">
        <v>1</v>
      </c>
      <c r="W43" s="45">
        <f t="shared" si="25"/>
        <v>157</v>
      </c>
      <c r="X43" s="56" t="s">
        <v>86</v>
      </c>
      <c r="Y43" s="61">
        <v>157</v>
      </c>
      <c r="Z43" s="67">
        <v>57</v>
      </c>
      <c r="AA43" s="67">
        <v>0</v>
      </c>
      <c r="AB43" s="67">
        <v>54</v>
      </c>
      <c r="AC43" s="67">
        <v>19</v>
      </c>
      <c r="AD43" s="67">
        <v>4</v>
      </c>
      <c r="AE43" s="67">
        <v>15</v>
      </c>
      <c r="AF43" s="67">
        <v>7</v>
      </c>
      <c r="AG43" s="67">
        <v>1</v>
      </c>
      <c r="AH43" s="45">
        <f t="shared" si="26"/>
        <v>160</v>
      </c>
      <c r="AI43" s="46"/>
      <c r="AJ43" s="56" t="s">
        <v>86</v>
      </c>
      <c r="AK43" s="61">
        <v>160</v>
      </c>
      <c r="AL43" s="67">
        <v>49</v>
      </c>
      <c r="AM43" s="67">
        <v>0</v>
      </c>
      <c r="AN43" s="67">
        <v>100</v>
      </c>
      <c r="AO43" s="67">
        <v>6</v>
      </c>
      <c r="AP43" s="67">
        <v>18</v>
      </c>
      <c r="AQ43" s="67">
        <v>3</v>
      </c>
      <c r="AR43" s="67">
        <v>3</v>
      </c>
      <c r="AS43" s="67">
        <v>12</v>
      </c>
      <c r="AT43" s="45">
        <f t="shared" si="27"/>
        <v>109</v>
      </c>
      <c r="AV43" s="63" t="s">
        <v>86</v>
      </c>
      <c r="AW43" s="64">
        <f t="shared" si="28"/>
        <v>100</v>
      </c>
      <c r="AX43" s="57">
        <f t="shared" si="29"/>
        <v>254</v>
      </c>
      <c r="AY43" s="64">
        <f t="shared" si="30"/>
        <v>1</v>
      </c>
      <c r="AZ43" s="57">
        <f t="shared" si="31"/>
        <v>246</v>
      </c>
      <c r="BA43" s="57">
        <f t="shared" si="32"/>
        <v>47</v>
      </c>
      <c r="BB43" s="64">
        <f t="shared" si="33"/>
        <v>44</v>
      </c>
      <c r="BC43" s="57">
        <f t="shared" si="34"/>
        <v>30</v>
      </c>
      <c r="BD43" s="64">
        <f t="shared" si="35"/>
        <v>20</v>
      </c>
      <c r="BE43" s="57">
        <f t="shared" si="36"/>
        <v>14</v>
      </c>
      <c r="BF43" s="50">
        <f t="shared" si="37"/>
        <v>109</v>
      </c>
    </row>
    <row r="44" spans="1:58" ht="12.75">
      <c r="A44" s="51" t="s">
        <v>87</v>
      </c>
      <c r="B44" s="52">
        <f aca="true" t="shared" si="38" ref="B44:K44">SUM(B45:B51)</f>
        <v>1923</v>
      </c>
      <c r="C44" s="52">
        <f t="shared" si="38"/>
        <v>1172</v>
      </c>
      <c r="D44" s="52">
        <f t="shared" si="38"/>
        <v>4</v>
      </c>
      <c r="E44" s="52">
        <f t="shared" si="38"/>
        <v>1095</v>
      </c>
      <c r="F44" s="52">
        <f t="shared" si="38"/>
        <v>285</v>
      </c>
      <c r="G44" s="52">
        <f t="shared" si="38"/>
        <v>43</v>
      </c>
      <c r="H44" s="52">
        <f t="shared" si="38"/>
        <v>57</v>
      </c>
      <c r="I44" s="52">
        <f t="shared" si="38"/>
        <v>163</v>
      </c>
      <c r="J44" s="52">
        <f t="shared" si="38"/>
        <v>106</v>
      </c>
      <c r="K44" s="53">
        <f t="shared" si="38"/>
        <v>2004</v>
      </c>
      <c r="M44" s="51" t="s">
        <v>87</v>
      </c>
      <c r="N44" s="66">
        <f aca="true" t="shared" si="39" ref="N44:V44">SUM(N45:N51)</f>
        <v>2004</v>
      </c>
      <c r="O44" s="66">
        <f t="shared" si="39"/>
        <v>1229</v>
      </c>
      <c r="P44" s="66">
        <f t="shared" si="39"/>
        <v>1</v>
      </c>
      <c r="Q44" s="66">
        <f t="shared" si="39"/>
        <v>1331</v>
      </c>
      <c r="R44" s="66">
        <f t="shared" si="39"/>
        <v>303</v>
      </c>
      <c r="S44" s="66">
        <f t="shared" si="39"/>
        <v>67</v>
      </c>
      <c r="T44" s="66">
        <f t="shared" si="39"/>
        <v>76</v>
      </c>
      <c r="U44" s="66">
        <f t="shared" si="39"/>
        <v>91</v>
      </c>
      <c r="V44" s="66">
        <f t="shared" si="39"/>
        <v>83</v>
      </c>
      <c r="W44" s="45">
        <f t="shared" si="25"/>
        <v>1903</v>
      </c>
      <c r="X44" s="51" t="s">
        <v>87</v>
      </c>
      <c r="Y44" s="66">
        <f aca="true" t="shared" si="40" ref="Y44:AG44">SUM(Y45:Y51)</f>
        <v>1903</v>
      </c>
      <c r="Z44" s="66">
        <f t="shared" si="40"/>
        <v>1270</v>
      </c>
      <c r="AA44" s="66">
        <f t="shared" si="40"/>
        <v>0</v>
      </c>
      <c r="AB44" s="66">
        <f t="shared" si="40"/>
        <v>1140</v>
      </c>
      <c r="AC44" s="66">
        <f t="shared" si="40"/>
        <v>333</v>
      </c>
      <c r="AD44" s="66">
        <f t="shared" si="40"/>
        <v>58</v>
      </c>
      <c r="AE44" s="66">
        <f t="shared" si="40"/>
        <v>86</v>
      </c>
      <c r="AF44" s="66">
        <f t="shared" si="40"/>
        <v>92</v>
      </c>
      <c r="AG44" s="66">
        <f t="shared" si="40"/>
        <v>91</v>
      </c>
      <c r="AH44" s="45">
        <f t="shared" si="26"/>
        <v>2033</v>
      </c>
      <c r="AI44" s="46"/>
      <c r="AJ44" s="51" t="s">
        <v>87</v>
      </c>
      <c r="AK44" s="66">
        <f aca="true" t="shared" si="41" ref="AK44:AS44">SUM(AK45:AK51)</f>
        <v>2033</v>
      </c>
      <c r="AL44" s="66">
        <f t="shared" si="41"/>
        <v>1143</v>
      </c>
      <c r="AM44" s="66">
        <f t="shared" si="41"/>
        <v>2</v>
      </c>
      <c r="AN44" s="66">
        <f t="shared" si="41"/>
        <v>1145</v>
      </c>
      <c r="AO44" s="66">
        <f t="shared" si="41"/>
        <v>272</v>
      </c>
      <c r="AP44" s="66">
        <f t="shared" si="41"/>
        <v>53</v>
      </c>
      <c r="AQ44" s="66">
        <f t="shared" si="41"/>
        <v>82</v>
      </c>
      <c r="AR44" s="66">
        <f t="shared" si="41"/>
        <v>79</v>
      </c>
      <c r="AS44" s="66">
        <f t="shared" si="41"/>
        <v>124</v>
      </c>
      <c r="AT44" s="45">
        <f t="shared" si="27"/>
        <v>2033</v>
      </c>
      <c r="AV44" s="55" t="s">
        <v>87</v>
      </c>
      <c r="AW44" s="48">
        <f t="shared" si="28"/>
        <v>1923</v>
      </c>
      <c r="AX44" s="49">
        <f t="shared" si="29"/>
        <v>4814</v>
      </c>
      <c r="AY44" s="48">
        <f t="shared" si="30"/>
        <v>7</v>
      </c>
      <c r="AZ44" s="49">
        <f t="shared" si="31"/>
        <v>4711</v>
      </c>
      <c r="BA44" s="49">
        <f t="shared" si="32"/>
        <v>1193</v>
      </c>
      <c r="BB44" s="48">
        <f t="shared" si="33"/>
        <v>221</v>
      </c>
      <c r="BC44" s="49">
        <f t="shared" si="34"/>
        <v>301</v>
      </c>
      <c r="BD44" s="48">
        <f t="shared" si="35"/>
        <v>425</v>
      </c>
      <c r="BE44" s="49">
        <f t="shared" si="36"/>
        <v>404</v>
      </c>
      <c r="BF44" s="50">
        <f t="shared" si="37"/>
        <v>2033</v>
      </c>
    </row>
    <row r="45" spans="1:58" ht="12.75">
      <c r="A45" s="56" t="s">
        <v>88</v>
      </c>
      <c r="B45" s="57">
        <v>506</v>
      </c>
      <c r="C45" s="57">
        <v>333</v>
      </c>
      <c r="D45" s="57">
        <v>1</v>
      </c>
      <c r="E45" s="57">
        <v>366</v>
      </c>
      <c r="F45" s="57">
        <v>91</v>
      </c>
      <c r="G45" s="57">
        <v>16</v>
      </c>
      <c r="H45" s="57">
        <v>10</v>
      </c>
      <c r="I45" s="57">
        <v>107</v>
      </c>
      <c r="J45" s="57">
        <v>19</v>
      </c>
      <c r="K45" s="60">
        <v>474</v>
      </c>
      <c r="M45" s="56" t="s">
        <v>89</v>
      </c>
      <c r="N45" s="61">
        <v>474</v>
      </c>
      <c r="O45" s="67">
        <v>363</v>
      </c>
      <c r="P45" s="67">
        <v>1</v>
      </c>
      <c r="Q45" s="67">
        <v>330</v>
      </c>
      <c r="R45" s="67">
        <v>69</v>
      </c>
      <c r="S45" s="67">
        <v>16</v>
      </c>
      <c r="T45" s="67">
        <v>9</v>
      </c>
      <c r="U45" s="67">
        <v>14</v>
      </c>
      <c r="V45" s="67">
        <v>17</v>
      </c>
      <c r="W45" s="45">
        <f t="shared" si="25"/>
        <v>508</v>
      </c>
      <c r="X45" s="56" t="s">
        <v>89</v>
      </c>
      <c r="Y45" s="61">
        <v>508</v>
      </c>
      <c r="Z45" s="67">
        <v>379</v>
      </c>
      <c r="AA45" s="67">
        <v>0</v>
      </c>
      <c r="AB45" s="67">
        <v>375</v>
      </c>
      <c r="AC45" s="67">
        <v>95</v>
      </c>
      <c r="AD45" s="67">
        <v>27</v>
      </c>
      <c r="AE45" s="67">
        <v>17</v>
      </c>
      <c r="AF45" s="67">
        <v>28</v>
      </c>
      <c r="AG45" s="67">
        <v>25</v>
      </c>
      <c r="AH45" s="45">
        <f t="shared" si="26"/>
        <v>512</v>
      </c>
      <c r="AI45" s="46"/>
      <c r="AJ45" s="56" t="s">
        <v>89</v>
      </c>
      <c r="AK45" s="61">
        <v>512</v>
      </c>
      <c r="AL45" s="67">
        <v>290</v>
      </c>
      <c r="AM45" s="67">
        <v>1</v>
      </c>
      <c r="AN45" s="67">
        <v>259</v>
      </c>
      <c r="AO45" s="67">
        <v>63</v>
      </c>
      <c r="AP45" s="67">
        <v>11</v>
      </c>
      <c r="AQ45" s="67">
        <v>8</v>
      </c>
      <c r="AR45" s="67">
        <v>18</v>
      </c>
      <c r="AS45" s="67">
        <v>18</v>
      </c>
      <c r="AT45" s="45">
        <f t="shared" si="27"/>
        <v>544</v>
      </c>
      <c r="AV45" s="63" t="s">
        <v>89</v>
      </c>
      <c r="AW45" s="64">
        <f t="shared" si="28"/>
        <v>506</v>
      </c>
      <c r="AX45" s="57">
        <f t="shared" si="29"/>
        <v>1365</v>
      </c>
      <c r="AY45" s="64">
        <f t="shared" si="30"/>
        <v>3</v>
      </c>
      <c r="AZ45" s="57">
        <f t="shared" si="31"/>
        <v>1330</v>
      </c>
      <c r="BA45" s="57">
        <f t="shared" si="32"/>
        <v>318</v>
      </c>
      <c r="BB45" s="64">
        <f t="shared" si="33"/>
        <v>70</v>
      </c>
      <c r="BC45" s="57">
        <f t="shared" si="34"/>
        <v>44</v>
      </c>
      <c r="BD45" s="64">
        <f t="shared" si="35"/>
        <v>167</v>
      </c>
      <c r="BE45" s="57">
        <f t="shared" si="36"/>
        <v>79</v>
      </c>
      <c r="BF45" s="50">
        <f t="shared" si="37"/>
        <v>544</v>
      </c>
    </row>
    <row r="46" spans="1:58" ht="12.75">
      <c r="A46" s="56" t="s">
        <v>90</v>
      </c>
      <c r="B46" s="57">
        <v>351</v>
      </c>
      <c r="C46" s="57">
        <v>402</v>
      </c>
      <c r="D46" s="57">
        <v>2</v>
      </c>
      <c r="E46" s="57">
        <v>314</v>
      </c>
      <c r="F46" s="57">
        <v>110</v>
      </c>
      <c r="G46" s="57">
        <v>17</v>
      </c>
      <c r="H46" s="57">
        <v>3</v>
      </c>
      <c r="I46" s="57">
        <v>12</v>
      </c>
      <c r="J46" s="57">
        <v>26</v>
      </c>
      <c r="K46" s="60">
        <v>441</v>
      </c>
      <c r="M46" s="56" t="s">
        <v>91</v>
      </c>
      <c r="N46" s="61">
        <v>441</v>
      </c>
      <c r="O46" s="67">
        <v>302</v>
      </c>
      <c r="P46" s="67">
        <v>0</v>
      </c>
      <c r="Q46" s="67">
        <v>409</v>
      </c>
      <c r="R46" s="67">
        <v>123</v>
      </c>
      <c r="S46" s="67">
        <v>23</v>
      </c>
      <c r="T46" s="67">
        <v>4</v>
      </c>
      <c r="U46" s="67">
        <v>22</v>
      </c>
      <c r="V46" s="67">
        <v>36</v>
      </c>
      <c r="W46" s="45">
        <f t="shared" si="25"/>
        <v>334</v>
      </c>
      <c r="X46" s="56" t="s">
        <v>91</v>
      </c>
      <c r="Y46" s="61">
        <v>334</v>
      </c>
      <c r="Z46" s="67">
        <v>326</v>
      </c>
      <c r="AA46" s="67">
        <v>0</v>
      </c>
      <c r="AB46" s="67">
        <v>240</v>
      </c>
      <c r="AC46" s="67">
        <v>93</v>
      </c>
      <c r="AD46" s="67">
        <v>13</v>
      </c>
      <c r="AE46" s="67">
        <v>5</v>
      </c>
      <c r="AF46" s="67">
        <v>19</v>
      </c>
      <c r="AG46" s="67">
        <v>16</v>
      </c>
      <c r="AH46" s="45">
        <f t="shared" si="26"/>
        <v>420</v>
      </c>
      <c r="AI46" s="46"/>
      <c r="AJ46" s="56" t="s">
        <v>91</v>
      </c>
      <c r="AK46" s="61">
        <v>420</v>
      </c>
      <c r="AL46" s="67">
        <v>274</v>
      </c>
      <c r="AM46" s="67">
        <v>1</v>
      </c>
      <c r="AN46" s="67">
        <v>289</v>
      </c>
      <c r="AO46" s="67">
        <v>80</v>
      </c>
      <c r="AP46" s="67">
        <v>16</v>
      </c>
      <c r="AQ46" s="67">
        <v>4</v>
      </c>
      <c r="AR46" s="67">
        <v>0</v>
      </c>
      <c r="AS46" s="67">
        <v>28</v>
      </c>
      <c r="AT46" s="45">
        <f t="shared" si="27"/>
        <v>406</v>
      </c>
      <c r="AV46" s="63" t="s">
        <v>91</v>
      </c>
      <c r="AW46" s="64">
        <f t="shared" si="28"/>
        <v>351</v>
      </c>
      <c r="AX46" s="57">
        <f t="shared" si="29"/>
        <v>1304</v>
      </c>
      <c r="AY46" s="64">
        <f t="shared" si="30"/>
        <v>3</v>
      </c>
      <c r="AZ46" s="57">
        <f t="shared" si="31"/>
        <v>1252</v>
      </c>
      <c r="BA46" s="57">
        <f t="shared" si="32"/>
        <v>406</v>
      </c>
      <c r="BB46" s="64">
        <f t="shared" si="33"/>
        <v>69</v>
      </c>
      <c r="BC46" s="57">
        <f t="shared" si="34"/>
        <v>16</v>
      </c>
      <c r="BD46" s="64">
        <f t="shared" si="35"/>
        <v>53</v>
      </c>
      <c r="BE46" s="57">
        <f t="shared" si="36"/>
        <v>106</v>
      </c>
      <c r="BF46" s="50">
        <f t="shared" si="37"/>
        <v>406</v>
      </c>
    </row>
    <row r="47" spans="1:58" ht="12.75">
      <c r="A47" s="56" t="s">
        <v>92</v>
      </c>
      <c r="B47" s="57">
        <v>499</v>
      </c>
      <c r="C47" s="57">
        <v>175</v>
      </c>
      <c r="D47" s="57">
        <v>0</v>
      </c>
      <c r="E47" s="57">
        <v>216</v>
      </c>
      <c r="F47" s="57">
        <v>23</v>
      </c>
      <c r="G47" s="57">
        <v>3</v>
      </c>
      <c r="H47" s="57">
        <v>23</v>
      </c>
      <c r="I47" s="57">
        <v>23</v>
      </c>
      <c r="J47" s="57">
        <v>25</v>
      </c>
      <c r="K47" s="60">
        <v>458</v>
      </c>
      <c r="M47" s="56" t="s">
        <v>93</v>
      </c>
      <c r="N47" s="61">
        <v>458</v>
      </c>
      <c r="O47" s="67">
        <v>162</v>
      </c>
      <c r="P47" s="67">
        <v>0</v>
      </c>
      <c r="Q47" s="67">
        <v>265</v>
      </c>
      <c r="R47" s="67">
        <v>14</v>
      </c>
      <c r="S47" s="67">
        <v>6</v>
      </c>
      <c r="T47" s="67">
        <v>10</v>
      </c>
      <c r="U47" s="67">
        <v>18</v>
      </c>
      <c r="V47" s="67">
        <v>26</v>
      </c>
      <c r="W47" s="45">
        <f t="shared" si="25"/>
        <v>355</v>
      </c>
      <c r="X47" s="56" t="s">
        <v>93</v>
      </c>
      <c r="Y47" s="61">
        <v>355</v>
      </c>
      <c r="Z47" s="67">
        <v>184</v>
      </c>
      <c r="AA47" s="67">
        <v>0</v>
      </c>
      <c r="AB47" s="67">
        <v>169</v>
      </c>
      <c r="AC47" s="67">
        <v>21</v>
      </c>
      <c r="AD47" s="67">
        <v>4</v>
      </c>
      <c r="AE47" s="67">
        <v>16</v>
      </c>
      <c r="AF47" s="67">
        <v>19</v>
      </c>
      <c r="AG47" s="67">
        <v>28</v>
      </c>
      <c r="AH47" s="45">
        <f t="shared" si="26"/>
        <v>370</v>
      </c>
      <c r="AI47" s="46"/>
      <c r="AJ47" s="56" t="s">
        <v>93</v>
      </c>
      <c r="AK47" s="61">
        <v>370</v>
      </c>
      <c r="AL47" s="67">
        <v>178</v>
      </c>
      <c r="AM47" s="67">
        <v>0</v>
      </c>
      <c r="AN47" s="67">
        <v>83</v>
      </c>
      <c r="AO47" s="67">
        <v>8</v>
      </c>
      <c r="AP47" s="67">
        <v>3</v>
      </c>
      <c r="AQ47" s="67">
        <v>7</v>
      </c>
      <c r="AR47" s="67">
        <v>13</v>
      </c>
      <c r="AS47" s="67">
        <v>0</v>
      </c>
      <c r="AT47" s="45">
        <f t="shared" si="27"/>
        <v>465</v>
      </c>
      <c r="AV47" s="63" t="s">
        <v>93</v>
      </c>
      <c r="AW47" s="64">
        <f t="shared" si="28"/>
        <v>499</v>
      </c>
      <c r="AX47" s="57">
        <f t="shared" si="29"/>
        <v>699</v>
      </c>
      <c r="AY47" s="64">
        <f t="shared" si="30"/>
        <v>0</v>
      </c>
      <c r="AZ47" s="57">
        <f t="shared" si="31"/>
        <v>733</v>
      </c>
      <c r="BA47" s="57">
        <f t="shared" si="32"/>
        <v>66</v>
      </c>
      <c r="BB47" s="64">
        <f t="shared" si="33"/>
        <v>16</v>
      </c>
      <c r="BC47" s="57">
        <f t="shared" si="34"/>
        <v>56</v>
      </c>
      <c r="BD47" s="64">
        <f t="shared" si="35"/>
        <v>73</v>
      </c>
      <c r="BE47" s="57">
        <f t="shared" si="36"/>
        <v>79</v>
      </c>
      <c r="BF47" s="50">
        <f t="shared" si="37"/>
        <v>465</v>
      </c>
    </row>
    <row r="48" spans="1:58" ht="12.75">
      <c r="A48" s="56" t="s">
        <v>94</v>
      </c>
      <c r="B48" s="57">
        <v>198</v>
      </c>
      <c r="C48" s="57">
        <v>100</v>
      </c>
      <c r="D48" s="57">
        <v>0</v>
      </c>
      <c r="E48" s="57">
        <v>92</v>
      </c>
      <c r="F48" s="57">
        <v>23</v>
      </c>
      <c r="G48" s="57">
        <v>3</v>
      </c>
      <c r="H48" s="57">
        <v>3</v>
      </c>
      <c r="I48" s="57">
        <v>2</v>
      </c>
      <c r="J48" s="57">
        <v>30</v>
      </c>
      <c r="K48" s="60">
        <v>206</v>
      </c>
      <c r="M48" s="56" t="s">
        <v>95</v>
      </c>
      <c r="N48" s="61">
        <v>206</v>
      </c>
      <c r="O48" s="67">
        <v>115</v>
      </c>
      <c r="P48" s="67">
        <v>0</v>
      </c>
      <c r="Q48" s="67">
        <v>110</v>
      </c>
      <c r="R48" s="67">
        <v>32</v>
      </c>
      <c r="S48" s="67">
        <v>7</v>
      </c>
      <c r="T48" s="67">
        <v>6</v>
      </c>
      <c r="U48" s="67">
        <v>3</v>
      </c>
      <c r="V48" s="67">
        <v>2</v>
      </c>
      <c r="W48" s="45">
        <f t="shared" si="25"/>
        <v>211</v>
      </c>
      <c r="X48" s="56" t="s">
        <v>95</v>
      </c>
      <c r="Y48" s="61">
        <v>211</v>
      </c>
      <c r="Z48" s="67">
        <v>115</v>
      </c>
      <c r="AA48" s="67">
        <v>0</v>
      </c>
      <c r="AB48" s="67">
        <v>115</v>
      </c>
      <c r="AC48" s="67">
        <v>48</v>
      </c>
      <c r="AD48" s="67">
        <v>5</v>
      </c>
      <c r="AE48" s="67">
        <v>8</v>
      </c>
      <c r="AF48" s="67">
        <v>3</v>
      </c>
      <c r="AG48" s="67">
        <v>4</v>
      </c>
      <c r="AH48" s="45">
        <f t="shared" si="26"/>
        <v>211</v>
      </c>
      <c r="AI48" s="46"/>
      <c r="AJ48" s="56" t="s">
        <v>95</v>
      </c>
      <c r="AK48" s="61">
        <v>211</v>
      </c>
      <c r="AL48" s="67">
        <v>144</v>
      </c>
      <c r="AM48" s="67">
        <v>0</v>
      </c>
      <c r="AN48" s="67">
        <v>156</v>
      </c>
      <c r="AO48" s="67">
        <v>56</v>
      </c>
      <c r="AP48" s="67">
        <v>13</v>
      </c>
      <c r="AQ48" s="67">
        <v>10</v>
      </c>
      <c r="AR48" s="67">
        <v>5</v>
      </c>
      <c r="AS48" s="67">
        <v>1</v>
      </c>
      <c r="AT48" s="45">
        <f t="shared" si="27"/>
        <v>199</v>
      </c>
      <c r="AV48" s="63" t="s">
        <v>95</v>
      </c>
      <c r="AW48" s="64">
        <f t="shared" si="28"/>
        <v>198</v>
      </c>
      <c r="AX48" s="57">
        <f t="shared" si="29"/>
        <v>474</v>
      </c>
      <c r="AY48" s="64">
        <f t="shared" si="30"/>
        <v>0</v>
      </c>
      <c r="AZ48" s="57">
        <f t="shared" si="31"/>
        <v>473</v>
      </c>
      <c r="BA48" s="57">
        <f t="shared" si="32"/>
        <v>159</v>
      </c>
      <c r="BB48" s="64">
        <f t="shared" si="33"/>
        <v>28</v>
      </c>
      <c r="BC48" s="57">
        <f t="shared" si="34"/>
        <v>27</v>
      </c>
      <c r="BD48" s="64">
        <f t="shared" si="35"/>
        <v>13</v>
      </c>
      <c r="BE48" s="57">
        <f t="shared" si="36"/>
        <v>37</v>
      </c>
      <c r="BF48" s="50">
        <f t="shared" si="37"/>
        <v>199</v>
      </c>
    </row>
    <row r="49" spans="1:58" ht="12.75">
      <c r="A49" s="56" t="s">
        <v>96</v>
      </c>
      <c r="B49" s="57">
        <v>12</v>
      </c>
      <c r="C49" s="57">
        <v>24</v>
      </c>
      <c r="D49" s="57">
        <v>0</v>
      </c>
      <c r="E49" s="57">
        <v>19</v>
      </c>
      <c r="F49" s="57">
        <v>15</v>
      </c>
      <c r="G49" s="57">
        <v>0</v>
      </c>
      <c r="H49" s="57">
        <v>4</v>
      </c>
      <c r="I49" s="57">
        <v>2</v>
      </c>
      <c r="J49" s="57">
        <v>0</v>
      </c>
      <c r="K49" s="60">
        <v>17</v>
      </c>
      <c r="M49" s="56" t="s">
        <v>97</v>
      </c>
      <c r="N49" s="61">
        <v>17</v>
      </c>
      <c r="O49" s="67">
        <v>20</v>
      </c>
      <c r="P49" s="67">
        <v>0</v>
      </c>
      <c r="Q49" s="67">
        <v>24</v>
      </c>
      <c r="R49" s="67">
        <v>11</v>
      </c>
      <c r="S49" s="67">
        <v>3</v>
      </c>
      <c r="T49" s="67">
        <v>4</v>
      </c>
      <c r="U49" s="67">
        <v>7</v>
      </c>
      <c r="V49" s="67">
        <v>0</v>
      </c>
      <c r="W49" s="45">
        <f t="shared" si="25"/>
        <v>13</v>
      </c>
      <c r="X49" s="56" t="s">
        <v>97</v>
      </c>
      <c r="Y49" s="61">
        <v>13</v>
      </c>
      <c r="Z49" s="67">
        <v>18</v>
      </c>
      <c r="AA49" s="67">
        <v>0</v>
      </c>
      <c r="AB49" s="67">
        <v>21</v>
      </c>
      <c r="AC49" s="67">
        <v>11</v>
      </c>
      <c r="AD49" s="67">
        <v>0</v>
      </c>
      <c r="AE49" s="67">
        <v>2</v>
      </c>
      <c r="AF49" s="67">
        <v>1</v>
      </c>
      <c r="AG49" s="67">
        <v>0</v>
      </c>
      <c r="AH49" s="45">
        <f t="shared" si="26"/>
        <v>10</v>
      </c>
      <c r="AI49" s="46"/>
      <c r="AJ49" s="56" t="s">
        <v>97</v>
      </c>
      <c r="AK49" s="61">
        <v>10</v>
      </c>
      <c r="AL49" s="67">
        <v>21</v>
      </c>
      <c r="AM49" s="67">
        <v>0</v>
      </c>
      <c r="AN49" s="67">
        <v>15</v>
      </c>
      <c r="AO49" s="67">
        <v>8</v>
      </c>
      <c r="AP49" s="67">
        <v>2</v>
      </c>
      <c r="AQ49" s="67">
        <v>4</v>
      </c>
      <c r="AR49" s="67">
        <v>2</v>
      </c>
      <c r="AS49" s="67">
        <v>0</v>
      </c>
      <c r="AT49" s="45">
        <f t="shared" si="27"/>
        <v>16</v>
      </c>
      <c r="AV49" s="63" t="s">
        <v>97</v>
      </c>
      <c r="AW49" s="64">
        <f t="shared" si="28"/>
        <v>12</v>
      </c>
      <c r="AX49" s="57">
        <f t="shared" si="29"/>
        <v>83</v>
      </c>
      <c r="AY49" s="64">
        <f t="shared" si="30"/>
        <v>0</v>
      </c>
      <c r="AZ49" s="57">
        <f t="shared" si="31"/>
        <v>79</v>
      </c>
      <c r="BA49" s="57">
        <f t="shared" si="32"/>
        <v>45</v>
      </c>
      <c r="BB49" s="64">
        <f t="shared" si="33"/>
        <v>5</v>
      </c>
      <c r="BC49" s="57">
        <f t="shared" si="34"/>
        <v>14</v>
      </c>
      <c r="BD49" s="64">
        <f t="shared" si="35"/>
        <v>12</v>
      </c>
      <c r="BE49" s="57">
        <f t="shared" si="36"/>
        <v>0</v>
      </c>
      <c r="BF49" s="50">
        <f t="shared" si="37"/>
        <v>16</v>
      </c>
    </row>
    <row r="50" spans="1:58" ht="12.75">
      <c r="A50" s="56" t="s">
        <v>98</v>
      </c>
      <c r="B50" s="57">
        <v>331</v>
      </c>
      <c r="C50" s="57">
        <v>111</v>
      </c>
      <c r="D50" s="57">
        <v>1</v>
      </c>
      <c r="E50" s="57">
        <v>60</v>
      </c>
      <c r="F50" s="57">
        <v>12</v>
      </c>
      <c r="G50" s="57">
        <v>3</v>
      </c>
      <c r="H50" s="57">
        <v>6</v>
      </c>
      <c r="I50" s="57">
        <v>7</v>
      </c>
      <c r="J50" s="57">
        <v>2</v>
      </c>
      <c r="K50" s="60">
        <v>383</v>
      </c>
      <c r="M50" s="56" t="s">
        <v>99</v>
      </c>
      <c r="N50" s="61">
        <v>383</v>
      </c>
      <c r="O50" s="67">
        <v>204</v>
      </c>
      <c r="P50" s="67">
        <v>0</v>
      </c>
      <c r="Q50" s="67">
        <v>133</v>
      </c>
      <c r="R50" s="67">
        <v>30</v>
      </c>
      <c r="S50" s="67">
        <v>8</v>
      </c>
      <c r="T50" s="67">
        <v>19</v>
      </c>
      <c r="U50" s="67">
        <v>8</v>
      </c>
      <c r="V50" s="67">
        <v>2</v>
      </c>
      <c r="W50" s="45">
        <f t="shared" si="25"/>
        <v>454</v>
      </c>
      <c r="X50" s="56" t="s">
        <v>99</v>
      </c>
      <c r="Y50" s="61">
        <v>454</v>
      </c>
      <c r="Z50" s="67">
        <v>189</v>
      </c>
      <c r="AA50" s="67">
        <v>0</v>
      </c>
      <c r="AB50" s="67">
        <v>178</v>
      </c>
      <c r="AC50" s="67">
        <v>46</v>
      </c>
      <c r="AD50" s="67">
        <v>6</v>
      </c>
      <c r="AE50" s="67">
        <v>19</v>
      </c>
      <c r="AF50" s="67">
        <v>9</v>
      </c>
      <c r="AG50" s="67">
        <v>18</v>
      </c>
      <c r="AH50" s="45">
        <f t="shared" si="26"/>
        <v>465</v>
      </c>
      <c r="AI50" s="46"/>
      <c r="AJ50" s="56" t="s">
        <v>99</v>
      </c>
      <c r="AK50" s="61">
        <v>465</v>
      </c>
      <c r="AL50" s="67">
        <v>185</v>
      </c>
      <c r="AM50" s="67">
        <v>0</v>
      </c>
      <c r="AN50" s="67">
        <v>290</v>
      </c>
      <c r="AO50" s="67">
        <v>38</v>
      </c>
      <c r="AP50" s="67">
        <v>7</v>
      </c>
      <c r="AQ50" s="67">
        <v>30</v>
      </c>
      <c r="AR50" s="67">
        <v>24</v>
      </c>
      <c r="AS50" s="67">
        <v>77</v>
      </c>
      <c r="AT50" s="45">
        <f t="shared" si="27"/>
        <v>360</v>
      </c>
      <c r="AV50" s="63" t="s">
        <v>99</v>
      </c>
      <c r="AW50" s="64">
        <f t="shared" si="28"/>
        <v>331</v>
      </c>
      <c r="AX50" s="57">
        <f t="shared" si="29"/>
        <v>689</v>
      </c>
      <c r="AY50" s="64">
        <f t="shared" si="30"/>
        <v>1</v>
      </c>
      <c r="AZ50" s="57">
        <f t="shared" si="31"/>
        <v>661</v>
      </c>
      <c r="BA50" s="57">
        <f t="shared" si="32"/>
        <v>126</v>
      </c>
      <c r="BB50" s="64">
        <f t="shared" si="33"/>
        <v>24</v>
      </c>
      <c r="BC50" s="57">
        <f t="shared" si="34"/>
        <v>74</v>
      </c>
      <c r="BD50" s="64">
        <f t="shared" si="35"/>
        <v>48</v>
      </c>
      <c r="BE50" s="57">
        <f t="shared" si="36"/>
        <v>99</v>
      </c>
      <c r="BF50" s="50">
        <f t="shared" si="37"/>
        <v>360</v>
      </c>
    </row>
    <row r="51" spans="1:58" ht="12.75">
      <c r="A51" s="69" t="s">
        <v>100</v>
      </c>
      <c r="B51" s="70">
        <v>26</v>
      </c>
      <c r="C51" s="70">
        <v>27</v>
      </c>
      <c r="D51" s="70">
        <v>0</v>
      </c>
      <c r="E51" s="70">
        <v>28</v>
      </c>
      <c r="F51" s="70">
        <v>11</v>
      </c>
      <c r="G51" s="70">
        <v>1</v>
      </c>
      <c r="H51" s="70">
        <v>8</v>
      </c>
      <c r="I51" s="70">
        <v>10</v>
      </c>
      <c r="J51" s="70">
        <v>4</v>
      </c>
      <c r="K51" s="71">
        <v>25</v>
      </c>
      <c r="M51" s="69" t="s">
        <v>101</v>
      </c>
      <c r="N51" s="61">
        <v>25</v>
      </c>
      <c r="O51" s="67">
        <v>63</v>
      </c>
      <c r="P51" s="67">
        <v>0</v>
      </c>
      <c r="Q51" s="67">
        <v>60</v>
      </c>
      <c r="R51" s="67">
        <v>24</v>
      </c>
      <c r="S51" s="67">
        <v>4</v>
      </c>
      <c r="T51" s="67">
        <v>24</v>
      </c>
      <c r="U51" s="67">
        <v>19</v>
      </c>
      <c r="V51" s="67">
        <v>0</v>
      </c>
      <c r="W51" s="45">
        <f t="shared" si="25"/>
        <v>28</v>
      </c>
      <c r="X51" s="69" t="s">
        <v>101</v>
      </c>
      <c r="Y51" s="61">
        <v>28</v>
      </c>
      <c r="Z51" s="67">
        <v>59</v>
      </c>
      <c r="AA51" s="67">
        <v>0</v>
      </c>
      <c r="AB51" s="67">
        <v>42</v>
      </c>
      <c r="AC51" s="67">
        <v>19</v>
      </c>
      <c r="AD51" s="67">
        <v>3</v>
      </c>
      <c r="AE51" s="67">
        <v>19</v>
      </c>
      <c r="AF51" s="67">
        <v>13</v>
      </c>
      <c r="AG51" s="67">
        <v>0</v>
      </c>
      <c r="AH51" s="45">
        <f t="shared" si="26"/>
        <v>45</v>
      </c>
      <c r="AI51" s="72"/>
      <c r="AJ51" s="69" t="s">
        <v>101</v>
      </c>
      <c r="AK51" s="61">
        <v>45</v>
      </c>
      <c r="AL51" s="67">
        <v>51</v>
      </c>
      <c r="AM51" s="67">
        <v>0</v>
      </c>
      <c r="AN51" s="67">
        <v>53</v>
      </c>
      <c r="AO51" s="67">
        <v>19</v>
      </c>
      <c r="AP51" s="67">
        <v>1</v>
      </c>
      <c r="AQ51" s="67">
        <v>19</v>
      </c>
      <c r="AR51" s="67">
        <v>17</v>
      </c>
      <c r="AS51" s="67">
        <v>0</v>
      </c>
      <c r="AT51" s="45">
        <f t="shared" si="27"/>
        <v>43</v>
      </c>
      <c r="AV51" s="63" t="s">
        <v>101</v>
      </c>
      <c r="AW51" s="64">
        <f t="shared" si="28"/>
        <v>26</v>
      </c>
      <c r="AX51" s="57">
        <f t="shared" si="29"/>
        <v>200</v>
      </c>
      <c r="AY51" s="64">
        <f t="shared" si="30"/>
        <v>0</v>
      </c>
      <c r="AZ51" s="57">
        <f t="shared" si="31"/>
        <v>183</v>
      </c>
      <c r="BA51" s="57">
        <f t="shared" si="32"/>
        <v>73</v>
      </c>
      <c r="BB51" s="64">
        <f t="shared" si="33"/>
        <v>9</v>
      </c>
      <c r="BC51" s="57">
        <f t="shared" si="34"/>
        <v>70</v>
      </c>
      <c r="BD51" s="64">
        <f t="shared" si="35"/>
        <v>59</v>
      </c>
      <c r="BE51" s="57">
        <f t="shared" si="36"/>
        <v>4</v>
      </c>
      <c r="BF51" s="50">
        <f t="shared" si="37"/>
        <v>43</v>
      </c>
    </row>
    <row r="52" spans="1:58" ht="12.75">
      <c r="A52" s="51" t="s">
        <v>102</v>
      </c>
      <c r="B52" s="52">
        <f aca="true" t="shared" si="42" ref="B52:K52">SUM(B53:B58)</f>
        <v>2585</v>
      </c>
      <c r="C52" s="52">
        <f t="shared" si="42"/>
        <v>792</v>
      </c>
      <c r="D52" s="52">
        <f t="shared" si="42"/>
        <v>1</v>
      </c>
      <c r="E52" s="52">
        <f t="shared" si="42"/>
        <v>567</v>
      </c>
      <c r="F52" s="52">
        <f t="shared" si="42"/>
        <v>137</v>
      </c>
      <c r="G52" s="52">
        <f t="shared" si="42"/>
        <v>49</v>
      </c>
      <c r="H52" s="52">
        <f t="shared" si="42"/>
        <v>58</v>
      </c>
      <c r="I52" s="52">
        <f t="shared" si="42"/>
        <v>31</v>
      </c>
      <c r="J52" s="52">
        <f t="shared" si="42"/>
        <v>35</v>
      </c>
      <c r="K52" s="53">
        <f t="shared" si="42"/>
        <v>2811</v>
      </c>
      <c r="M52" s="51" t="s">
        <v>102</v>
      </c>
      <c r="N52" s="66">
        <f aca="true" t="shared" si="43" ref="N52:V52">SUM(N53:N58)</f>
        <v>2811</v>
      </c>
      <c r="O52" s="66">
        <f t="shared" si="43"/>
        <v>1098</v>
      </c>
      <c r="P52" s="66">
        <f t="shared" si="43"/>
        <v>1</v>
      </c>
      <c r="Q52" s="66">
        <f t="shared" si="43"/>
        <v>1045</v>
      </c>
      <c r="R52" s="66">
        <f t="shared" si="43"/>
        <v>159</v>
      </c>
      <c r="S52" s="66">
        <f t="shared" si="43"/>
        <v>68</v>
      </c>
      <c r="T52" s="66">
        <f t="shared" si="43"/>
        <v>92</v>
      </c>
      <c r="U52" s="66">
        <f t="shared" si="43"/>
        <v>35</v>
      </c>
      <c r="V52" s="66">
        <f t="shared" si="43"/>
        <v>85</v>
      </c>
      <c r="W52" s="45">
        <f t="shared" si="25"/>
        <v>2865</v>
      </c>
      <c r="X52" s="51" t="s">
        <v>102</v>
      </c>
      <c r="Y52" s="66">
        <f aca="true" t="shared" si="44" ref="Y52:AG52">SUM(Y53:Y58)</f>
        <v>2865</v>
      </c>
      <c r="Z52" s="66">
        <f t="shared" si="44"/>
        <v>1029</v>
      </c>
      <c r="AA52" s="66">
        <f t="shared" si="44"/>
        <v>15</v>
      </c>
      <c r="AB52" s="66">
        <f t="shared" si="44"/>
        <v>903</v>
      </c>
      <c r="AC52" s="66">
        <f t="shared" si="44"/>
        <v>177</v>
      </c>
      <c r="AD52" s="66">
        <f t="shared" si="44"/>
        <v>82</v>
      </c>
      <c r="AE52" s="66">
        <f t="shared" si="44"/>
        <v>99</v>
      </c>
      <c r="AF52" s="66">
        <f t="shared" si="44"/>
        <v>17</v>
      </c>
      <c r="AG52" s="66">
        <f t="shared" si="44"/>
        <v>44</v>
      </c>
      <c r="AH52" s="45">
        <f t="shared" si="26"/>
        <v>3006</v>
      </c>
      <c r="AI52" s="46"/>
      <c r="AJ52" s="51" t="s">
        <v>102</v>
      </c>
      <c r="AK52" s="66">
        <f aca="true" t="shared" si="45" ref="AK52:AS52">SUM(AK53:AK58)</f>
        <v>3006</v>
      </c>
      <c r="AL52" s="66">
        <f t="shared" si="45"/>
        <v>1288</v>
      </c>
      <c r="AM52" s="66">
        <f t="shared" si="45"/>
        <v>1</v>
      </c>
      <c r="AN52" s="66">
        <f t="shared" si="45"/>
        <v>1096</v>
      </c>
      <c r="AO52" s="66">
        <f t="shared" si="45"/>
        <v>216</v>
      </c>
      <c r="AP52" s="66">
        <f t="shared" si="45"/>
        <v>80</v>
      </c>
      <c r="AQ52" s="66">
        <f t="shared" si="45"/>
        <v>107</v>
      </c>
      <c r="AR52" s="66">
        <f t="shared" si="45"/>
        <v>57</v>
      </c>
      <c r="AS52" s="66">
        <f t="shared" si="45"/>
        <v>111</v>
      </c>
      <c r="AT52" s="45">
        <f t="shared" si="27"/>
        <v>3199</v>
      </c>
      <c r="AV52" s="55" t="s">
        <v>102</v>
      </c>
      <c r="AW52" s="48">
        <f t="shared" si="28"/>
        <v>2585</v>
      </c>
      <c r="AX52" s="49">
        <f t="shared" si="29"/>
        <v>4207</v>
      </c>
      <c r="AY52" s="48">
        <f t="shared" si="30"/>
        <v>18</v>
      </c>
      <c r="AZ52" s="49">
        <f t="shared" si="31"/>
        <v>3611</v>
      </c>
      <c r="BA52" s="49">
        <f t="shared" si="32"/>
        <v>689</v>
      </c>
      <c r="BB52" s="48">
        <f t="shared" si="33"/>
        <v>279</v>
      </c>
      <c r="BC52" s="49">
        <f t="shared" si="34"/>
        <v>356</v>
      </c>
      <c r="BD52" s="48">
        <f t="shared" si="35"/>
        <v>140</v>
      </c>
      <c r="BE52" s="49">
        <f t="shared" si="36"/>
        <v>275</v>
      </c>
      <c r="BF52" s="50">
        <f t="shared" si="37"/>
        <v>3199</v>
      </c>
    </row>
    <row r="53" spans="1:58" ht="12.75">
      <c r="A53" s="56" t="s">
        <v>103</v>
      </c>
      <c r="B53" s="57">
        <v>1540</v>
      </c>
      <c r="C53" s="57">
        <v>438</v>
      </c>
      <c r="D53" s="57">
        <v>0</v>
      </c>
      <c r="E53" s="57">
        <v>217</v>
      </c>
      <c r="F53" s="57">
        <v>35</v>
      </c>
      <c r="G53" s="57">
        <v>37</v>
      </c>
      <c r="H53" s="57">
        <v>12</v>
      </c>
      <c r="I53" s="57">
        <v>6</v>
      </c>
      <c r="J53" s="57">
        <v>1</v>
      </c>
      <c r="K53" s="60">
        <v>1761</v>
      </c>
      <c r="M53" s="56" t="s">
        <v>104</v>
      </c>
      <c r="N53" s="61">
        <v>1761</v>
      </c>
      <c r="O53" s="67">
        <v>555</v>
      </c>
      <c r="P53" s="67">
        <v>0</v>
      </c>
      <c r="Q53" s="67">
        <v>641</v>
      </c>
      <c r="R53" s="67">
        <v>76</v>
      </c>
      <c r="S53" s="67">
        <v>40</v>
      </c>
      <c r="T53" s="67">
        <v>6</v>
      </c>
      <c r="U53" s="67">
        <v>31</v>
      </c>
      <c r="V53" s="67">
        <v>29</v>
      </c>
      <c r="W53" s="45">
        <f t="shared" si="25"/>
        <v>1675</v>
      </c>
      <c r="X53" s="56" t="s">
        <v>104</v>
      </c>
      <c r="Y53" s="61">
        <v>1675</v>
      </c>
      <c r="Z53" s="67">
        <v>589</v>
      </c>
      <c r="AA53" s="67">
        <v>15</v>
      </c>
      <c r="AB53" s="67">
        <v>407</v>
      </c>
      <c r="AC53" s="67">
        <v>29</v>
      </c>
      <c r="AD53" s="67">
        <v>61</v>
      </c>
      <c r="AE53" s="67">
        <v>22</v>
      </c>
      <c r="AF53" s="67">
        <v>10</v>
      </c>
      <c r="AG53" s="67">
        <v>1</v>
      </c>
      <c r="AH53" s="45">
        <f t="shared" si="26"/>
        <v>1872</v>
      </c>
      <c r="AI53" s="46"/>
      <c r="AJ53" s="56" t="s">
        <v>104</v>
      </c>
      <c r="AK53" s="61">
        <v>1872</v>
      </c>
      <c r="AL53" s="67">
        <v>699</v>
      </c>
      <c r="AM53" s="67">
        <v>0</v>
      </c>
      <c r="AN53" s="67">
        <v>548</v>
      </c>
      <c r="AO53" s="67">
        <v>57</v>
      </c>
      <c r="AP53" s="67">
        <v>43</v>
      </c>
      <c r="AQ53" s="67">
        <v>24</v>
      </c>
      <c r="AR53" s="67">
        <v>16</v>
      </c>
      <c r="AS53" s="67">
        <v>3</v>
      </c>
      <c r="AT53" s="45">
        <f t="shared" si="27"/>
        <v>2023</v>
      </c>
      <c r="AV53" s="63" t="s">
        <v>104</v>
      </c>
      <c r="AW53" s="64">
        <f t="shared" si="28"/>
        <v>1540</v>
      </c>
      <c r="AX53" s="57">
        <f t="shared" si="29"/>
        <v>2281</v>
      </c>
      <c r="AY53" s="64">
        <f t="shared" si="30"/>
        <v>15</v>
      </c>
      <c r="AZ53" s="57">
        <f t="shared" si="31"/>
        <v>1813</v>
      </c>
      <c r="BA53" s="57">
        <f t="shared" si="32"/>
        <v>197</v>
      </c>
      <c r="BB53" s="64">
        <f t="shared" si="33"/>
        <v>181</v>
      </c>
      <c r="BC53" s="57">
        <f t="shared" si="34"/>
        <v>64</v>
      </c>
      <c r="BD53" s="64">
        <f t="shared" si="35"/>
        <v>63</v>
      </c>
      <c r="BE53" s="57">
        <f t="shared" si="36"/>
        <v>34</v>
      </c>
      <c r="BF53" s="50">
        <f t="shared" si="37"/>
        <v>2023</v>
      </c>
    </row>
    <row r="54" spans="1:58" ht="12.75">
      <c r="A54" s="56" t="s">
        <v>105</v>
      </c>
      <c r="B54" s="57">
        <v>338</v>
      </c>
      <c r="C54" s="57">
        <v>72</v>
      </c>
      <c r="D54" s="57">
        <v>0</v>
      </c>
      <c r="E54" s="57">
        <v>92</v>
      </c>
      <c r="F54" s="57">
        <v>18</v>
      </c>
      <c r="G54" s="57">
        <v>1</v>
      </c>
      <c r="H54" s="57">
        <v>1</v>
      </c>
      <c r="I54" s="57">
        <v>3</v>
      </c>
      <c r="J54" s="57">
        <v>3</v>
      </c>
      <c r="K54" s="60">
        <v>318</v>
      </c>
      <c r="M54" s="56" t="s">
        <v>106</v>
      </c>
      <c r="N54" s="61">
        <v>318</v>
      </c>
      <c r="O54" s="67">
        <v>121</v>
      </c>
      <c r="P54" s="67">
        <v>0</v>
      </c>
      <c r="Q54" s="67">
        <v>172</v>
      </c>
      <c r="R54" s="67">
        <v>9</v>
      </c>
      <c r="S54" s="67">
        <v>9</v>
      </c>
      <c r="T54" s="67">
        <v>1</v>
      </c>
      <c r="U54" s="67">
        <v>0</v>
      </c>
      <c r="V54" s="67">
        <v>53</v>
      </c>
      <c r="W54" s="45">
        <f t="shared" si="25"/>
        <v>267</v>
      </c>
      <c r="X54" s="56" t="s">
        <v>106</v>
      </c>
      <c r="Y54" s="61">
        <v>267</v>
      </c>
      <c r="Z54" s="67">
        <v>72</v>
      </c>
      <c r="AA54" s="67">
        <v>0</v>
      </c>
      <c r="AB54" s="67">
        <v>109</v>
      </c>
      <c r="AC54" s="67">
        <v>16</v>
      </c>
      <c r="AD54" s="67">
        <v>2</v>
      </c>
      <c r="AE54" s="67">
        <v>7</v>
      </c>
      <c r="AF54" s="67">
        <v>2</v>
      </c>
      <c r="AG54" s="67">
        <v>27</v>
      </c>
      <c r="AH54" s="45">
        <f t="shared" si="26"/>
        <v>230</v>
      </c>
      <c r="AI54" s="46"/>
      <c r="AJ54" s="56" t="s">
        <v>106</v>
      </c>
      <c r="AK54" s="61">
        <v>230</v>
      </c>
      <c r="AL54" s="67">
        <v>115</v>
      </c>
      <c r="AM54" s="67">
        <v>1</v>
      </c>
      <c r="AN54" s="67">
        <v>92</v>
      </c>
      <c r="AO54" s="67">
        <v>35</v>
      </c>
      <c r="AP54" s="67">
        <v>7</v>
      </c>
      <c r="AQ54" s="67">
        <v>4</v>
      </c>
      <c r="AR54" s="67">
        <v>10</v>
      </c>
      <c r="AS54" s="67">
        <v>7</v>
      </c>
      <c r="AT54" s="45">
        <f t="shared" si="27"/>
        <v>254</v>
      </c>
      <c r="AV54" s="63" t="s">
        <v>106</v>
      </c>
      <c r="AW54" s="64">
        <f t="shared" si="28"/>
        <v>338</v>
      </c>
      <c r="AX54" s="57">
        <f t="shared" si="29"/>
        <v>380</v>
      </c>
      <c r="AY54" s="64">
        <f t="shared" si="30"/>
        <v>1</v>
      </c>
      <c r="AZ54" s="57">
        <f t="shared" si="31"/>
        <v>465</v>
      </c>
      <c r="BA54" s="57">
        <f t="shared" si="32"/>
        <v>78</v>
      </c>
      <c r="BB54" s="64">
        <f t="shared" si="33"/>
        <v>19</v>
      </c>
      <c r="BC54" s="57">
        <f t="shared" si="34"/>
        <v>13</v>
      </c>
      <c r="BD54" s="64">
        <f t="shared" si="35"/>
        <v>15</v>
      </c>
      <c r="BE54" s="57">
        <f t="shared" si="36"/>
        <v>90</v>
      </c>
      <c r="BF54" s="50">
        <f t="shared" si="37"/>
        <v>254</v>
      </c>
    </row>
    <row r="55" spans="1:58" ht="12.75">
      <c r="A55" s="56" t="s">
        <v>107</v>
      </c>
      <c r="B55" s="57">
        <v>153</v>
      </c>
      <c r="C55" s="57">
        <v>67</v>
      </c>
      <c r="D55" s="57">
        <v>0</v>
      </c>
      <c r="E55" s="57">
        <v>36</v>
      </c>
      <c r="F55" s="57">
        <v>6</v>
      </c>
      <c r="G55" s="57">
        <v>5</v>
      </c>
      <c r="H55" s="57">
        <v>5</v>
      </c>
      <c r="I55" s="57">
        <v>5</v>
      </c>
      <c r="J55" s="57">
        <v>6</v>
      </c>
      <c r="K55" s="60">
        <v>184</v>
      </c>
      <c r="M55" s="56" t="s">
        <v>108</v>
      </c>
      <c r="N55" s="61">
        <v>184</v>
      </c>
      <c r="O55" s="67">
        <v>73</v>
      </c>
      <c r="P55" s="67">
        <v>1</v>
      </c>
      <c r="Q55" s="67">
        <v>47</v>
      </c>
      <c r="R55" s="67">
        <v>13</v>
      </c>
      <c r="S55" s="67">
        <v>3</v>
      </c>
      <c r="T55" s="67">
        <v>12</v>
      </c>
      <c r="U55" s="67">
        <v>0</v>
      </c>
      <c r="V55" s="67">
        <v>3</v>
      </c>
      <c r="W55" s="45">
        <f t="shared" si="25"/>
        <v>211</v>
      </c>
      <c r="X55" s="56" t="s">
        <v>108</v>
      </c>
      <c r="Y55" s="61">
        <v>211</v>
      </c>
      <c r="Z55" s="67">
        <v>69</v>
      </c>
      <c r="AA55" s="67">
        <v>0</v>
      </c>
      <c r="AB55" s="67">
        <v>66</v>
      </c>
      <c r="AC55" s="67">
        <v>14</v>
      </c>
      <c r="AD55" s="67">
        <v>8</v>
      </c>
      <c r="AE55" s="67">
        <v>9</v>
      </c>
      <c r="AF55" s="67">
        <v>0</v>
      </c>
      <c r="AG55" s="67">
        <v>4</v>
      </c>
      <c r="AH55" s="45">
        <f t="shared" si="26"/>
        <v>214</v>
      </c>
      <c r="AI55" s="46"/>
      <c r="AJ55" s="56" t="s">
        <v>108</v>
      </c>
      <c r="AK55" s="61">
        <v>214</v>
      </c>
      <c r="AL55" s="67">
        <v>133</v>
      </c>
      <c r="AM55" s="67">
        <v>0</v>
      </c>
      <c r="AN55" s="67">
        <v>113</v>
      </c>
      <c r="AO55" s="67">
        <v>12</v>
      </c>
      <c r="AP55" s="67">
        <v>12</v>
      </c>
      <c r="AQ55" s="67">
        <v>8</v>
      </c>
      <c r="AR55" s="67">
        <v>6</v>
      </c>
      <c r="AS55" s="67">
        <v>41</v>
      </c>
      <c r="AT55" s="45">
        <f t="shared" si="27"/>
        <v>234</v>
      </c>
      <c r="AV55" s="63" t="s">
        <v>108</v>
      </c>
      <c r="AW55" s="64">
        <f t="shared" si="28"/>
        <v>153</v>
      </c>
      <c r="AX55" s="57">
        <f t="shared" si="29"/>
        <v>342</v>
      </c>
      <c r="AY55" s="64">
        <f t="shared" si="30"/>
        <v>1</v>
      </c>
      <c r="AZ55" s="57">
        <f t="shared" si="31"/>
        <v>262</v>
      </c>
      <c r="BA55" s="57">
        <f t="shared" si="32"/>
        <v>45</v>
      </c>
      <c r="BB55" s="64">
        <f t="shared" si="33"/>
        <v>28</v>
      </c>
      <c r="BC55" s="57">
        <f t="shared" si="34"/>
        <v>34</v>
      </c>
      <c r="BD55" s="64">
        <f t="shared" si="35"/>
        <v>11</v>
      </c>
      <c r="BE55" s="57">
        <f t="shared" si="36"/>
        <v>54</v>
      </c>
      <c r="BF55" s="50">
        <f t="shared" si="37"/>
        <v>234</v>
      </c>
    </row>
    <row r="56" spans="1:58" ht="12.75">
      <c r="A56" s="56" t="s">
        <v>109</v>
      </c>
      <c r="B56" s="57">
        <v>66</v>
      </c>
      <c r="C56" s="57">
        <v>15</v>
      </c>
      <c r="D56" s="57">
        <v>0</v>
      </c>
      <c r="E56" s="57">
        <v>16</v>
      </c>
      <c r="F56" s="57">
        <v>12</v>
      </c>
      <c r="G56" s="57">
        <v>0</v>
      </c>
      <c r="H56" s="57">
        <v>8</v>
      </c>
      <c r="I56" s="57">
        <v>0</v>
      </c>
      <c r="J56" s="57">
        <v>0</v>
      </c>
      <c r="K56" s="60">
        <v>65</v>
      </c>
      <c r="M56" s="56" t="s">
        <v>110</v>
      </c>
      <c r="N56" s="61">
        <v>65</v>
      </c>
      <c r="O56" s="67">
        <v>23</v>
      </c>
      <c r="P56" s="67">
        <v>0</v>
      </c>
      <c r="Q56" s="67">
        <v>32</v>
      </c>
      <c r="R56" s="67">
        <v>29</v>
      </c>
      <c r="S56" s="67">
        <v>0</v>
      </c>
      <c r="T56" s="67">
        <v>29</v>
      </c>
      <c r="U56" s="67">
        <v>0</v>
      </c>
      <c r="V56" s="67">
        <v>0</v>
      </c>
      <c r="W56" s="45">
        <f t="shared" si="25"/>
        <v>56</v>
      </c>
      <c r="X56" s="56" t="s">
        <v>110</v>
      </c>
      <c r="Y56" s="61">
        <v>56</v>
      </c>
      <c r="Z56" s="67">
        <v>34</v>
      </c>
      <c r="AA56" s="67">
        <v>0</v>
      </c>
      <c r="AB56" s="67">
        <v>29</v>
      </c>
      <c r="AC56" s="67">
        <v>18</v>
      </c>
      <c r="AD56" s="67">
        <v>0</v>
      </c>
      <c r="AE56" s="67">
        <v>18</v>
      </c>
      <c r="AF56" s="67">
        <v>0</v>
      </c>
      <c r="AG56" s="67">
        <v>9</v>
      </c>
      <c r="AH56" s="45">
        <f t="shared" si="26"/>
        <v>61</v>
      </c>
      <c r="AI56" s="46"/>
      <c r="AJ56" s="56" t="s">
        <v>110</v>
      </c>
      <c r="AK56" s="61">
        <v>61</v>
      </c>
      <c r="AL56" s="67">
        <v>56</v>
      </c>
      <c r="AM56" s="67">
        <v>0</v>
      </c>
      <c r="AN56" s="67">
        <v>31</v>
      </c>
      <c r="AO56" s="67">
        <v>21</v>
      </c>
      <c r="AP56" s="67">
        <v>0</v>
      </c>
      <c r="AQ56" s="67">
        <v>11</v>
      </c>
      <c r="AR56" s="67">
        <v>0</v>
      </c>
      <c r="AS56" s="67">
        <v>0</v>
      </c>
      <c r="AT56" s="45">
        <f t="shared" si="27"/>
        <v>86</v>
      </c>
      <c r="AV56" s="63" t="s">
        <v>110</v>
      </c>
      <c r="AW56" s="64">
        <f t="shared" si="28"/>
        <v>66</v>
      </c>
      <c r="AX56" s="57">
        <f t="shared" si="29"/>
        <v>128</v>
      </c>
      <c r="AY56" s="64">
        <f t="shared" si="30"/>
        <v>0</v>
      </c>
      <c r="AZ56" s="57">
        <f t="shared" si="31"/>
        <v>108</v>
      </c>
      <c r="BA56" s="57">
        <f t="shared" si="32"/>
        <v>80</v>
      </c>
      <c r="BB56" s="64">
        <f t="shared" si="33"/>
        <v>0</v>
      </c>
      <c r="BC56" s="57">
        <f t="shared" si="34"/>
        <v>66</v>
      </c>
      <c r="BD56" s="64">
        <f t="shared" si="35"/>
        <v>0</v>
      </c>
      <c r="BE56" s="57">
        <f t="shared" si="36"/>
        <v>9</v>
      </c>
      <c r="BF56" s="50">
        <f t="shared" si="37"/>
        <v>86</v>
      </c>
    </row>
    <row r="57" spans="1:58" ht="12.75">
      <c r="A57" s="56" t="s">
        <v>111</v>
      </c>
      <c r="B57" s="57">
        <v>269</v>
      </c>
      <c r="C57" s="57">
        <v>87</v>
      </c>
      <c r="D57" s="57">
        <v>1</v>
      </c>
      <c r="E57" s="57">
        <v>102</v>
      </c>
      <c r="F57" s="57">
        <v>44</v>
      </c>
      <c r="G57" s="57">
        <v>4</v>
      </c>
      <c r="H57" s="57">
        <v>20</v>
      </c>
      <c r="I57" s="57">
        <v>0</v>
      </c>
      <c r="J57" s="57">
        <v>0</v>
      </c>
      <c r="K57" s="60">
        <v>255</v>
      </c>
      <c r="M57" s="56" t="s">
        <v>112</v>
      </c>
      <c r="N57" s="61">
        <v>255</v>
      </c>
      <c r="O57" s="67">
        <v>156</v>
      </c>
      <c r="P57" s="67">
        <v>0</v>
      </c>
      <c r="Q57" s="67">
        <v>75</v>
      </c>
      <c r="R57" s="67">
        <v>13</v>
      </c>
      <c r="S57" s="67">
        <v>11</v>
      </c>
      <c r="T57" s="67">
        <v>4</v>
      </c>
      <c r="U57" s="67">
        <v>0</v>
      </c>
      <c r="V57" s="67">
        <v>0</v>
      </c>
      <c r="W57" s="45">
        <f t="shared" si="25"/>
        <v>336</v>
      </c>
      <c r="X57" s="56" t="s">
        <v>112</v>
      </c>
      <c r="Y57" s="61">
        <v>336</v>
      </c>
      <c r="Z57" s="67">
        <v>120</v>
      </c>
      <c r="AA57" s="67">
        <v>0</v>
      </c>
      <c r="AB57" s="67">
        <v>217</v>
      </c>
      <c r="AC57" s="67">
        <v>71</v>
      </c>
      <c r="AD57" s="67">
        <v>8</v>
      </c>
      <c r="AE57" s="67">
        <v>28</v>
      </c>
      <c r="AF57" s="67">
        <v>0</v>
      </c>
      <c r="AG57" s="67">
        <v>0</v>
      </c>
      <c r="AH57" s="45">
        <f t="shared" si="26"/>
        <v>239</v>
      </c>
      <c r="AI57" s="46"/>
      <c r="AJ57" s="56" t="s">
        <v>112</v>
      </c>
      <c r="AK57" s="61">
        <v>239</v>
      </c>
      <c r="AL57" s="67">
        <v>153</v>
      </c>
      <c r="AM57" s="67">
        <v>0</v>
      </c>
      <c r="AN57" s="67">
        <v>157</v>
      </c>
      <c r="AO57" s="67">
        <v>53</v>
      </c>
      <c r="AP57" s="67">
        <v>18</v>
      </c>
      <c r="AQ57" s="67">
        <v>33</v>
      </c>
      <c r="AR57" s="67">
        <v>0</v>
      </c>
      <c r="AS57" s="67">
        <v>0</v>
      </c>
      <c r="AT57" s="45">
        <f t="shared" si="27"/>
        <v>235</v>
      </c>
      <c r="AV57" s="63" t="s">
        <v>112</v>
      </c>
      <c r="AW57" s="64">
        <f t="shared" si="28"/>
        <v>269</v>
      </c>
      <c r="AX57" s="57">
        <f t="shared" si="29"/>
        <v>516</v>
      </c>
      <c r="AY57" s="64">
        <f t="shared" si="30"/>
        <v>1</v>
      </c>
      <c r="AZ57" s="57">
        <f t="shared" si="31"/>
        <v>551</v>
      </c>
      <c r="BA57" s="57">
        <f t="shared" si="32"/>
        <v>181</v>
      </c>
      <c r="BB57" s="64">
        <f t="shared" si="33"/>
        <v>41</v>
      </c>
      <c r="BC57" s="57">
        <f t="shared" si="34"/>
        <v>85</v>
      </c>
      <c r="BD57" s="64">
        <f t="shared" si="35"/>
        <v>0</v>
      </c>
      <c r="BE57" s="57">
        <f t="shared" si="36"/>
        <v>0</v>
      </c>
      <c r="BF57" s="50">
        <f t="shared" si="37"/>
        <v>235</v>
      </c>
    </row>
    <row r="58" spans="1:58" ht="12.75">
      <c r="A58" s="56" t="s">
        <v>113</v>
      </c>
      <c r="B58" s="57">
        <v>219</v>
      </c>
      <c r="C58" s="57">
        <v>113</v>
      </c>
      <c r="D58" s="57">
        <v>0</v>
      </c>
      <c r="E58" s="57">
        <v>104</v>
      </c>
      <c r="F58" s="57">
        <v>22</v>
      </c>
      <c r="G58" s="57">
        <v>2</v>
      </c>
      <c r="H58" s="57">
        <v>12</v>
      </c>
      <c r="I58" s="57">
        <v>17</v>
      </c>
      <c r="J58" s="57">
        <v>25</v>
      </c>
      <c r="K58" s="60">
        <v>228</v>
      </c>
      <c r="M58" s="56" t="s">
        <v>114</v>
      </c>
      <c r="N58" s="61">
        <v>228</v>
      </c>
      <c r="O58" s="67">
        <v>170</v>
      </c>
      <c r="P58" s="67">
        <v>0</v>
      </c>
      <c r="Q58" s="67">
        <v>78</v>
      </c>
      <c r="R58" s="67">
        <v>19</v>
      </c>
      <c r="S58" s="67">
        <v>5</v>
      </c>
      <c r="T58" s="67">
        <v>40</v>
      </c>
      <c r="U58" s="67">
        <v>4</v>
      </c>
      <c r="V58" s="67">
        <v>0</v>
      </c>
      <c r="W58" s="45">
        <f t="shared" si="25"/>
        <v>320</v>
      </c>
      <c r="X58" s="56" t="s">
        <v>114</v>
      </c>
      <c r="Y58" s="61">
        <v>320</v>
      </c>
      <c r="Z58" s="67">
        <v>145</v>
      </c>
      <c r="AA58" s="67">
        <v>0</v>
      </c>
      <c r="AB58" s="67">
        <v>75</v>
      </c>
      <c r="AC58" s="67">
        <v>29</v>
      </c>
      <c r="AD58" s="67">
        <v>3</v>
      </c>
      <c r="AE58" s="67">
        <v>15</v>
      </c>
      <c r="AF58" s="67">
        <v>5</v>
      </c>
      <c r="AG58" s="67">
        <v>3</v>
      </c>
      <c r="AH58" s="45">
        <f t="shared" si="26"/>
        <v>390</v>
      </c>
      <c r="AI58" s="46"/>
      <c r="AJ58" s="56" t="s">
        <v>114</v>
      </c>
      <c r="AK58" s="61">
        <v>390</v>
      </c>
      <c r="AL58" s="67">
        <v>132</v>
      </c>
      <c r="AM58" s="67">
        <v>0</v>
      </c>
      <c r="AN58" s="67">
        <v>155</v>
      </c>
      <c r="AO58" s="67">
        <v>38</v>
      </c>
      <c r="AP58" s="67">
        <v>0</v>
      </c>
      <c r="AQ58" s="67">
        <v>27</v>
      </c>
      <c r="AR58" s="67">
        <v>25</v>
      </c>
      <c r="AS58" s="67">
        <v>60</v>
      </c>
      <c r="AT58" s="45">
        <f t="shared" si="27"/>
        <v>367</v>
      </c>
      <c r="AV58" s="63" t="s">
        <v>114</v>
      </c>
      <c r="AW58" s="64">
        <f t="shared" si="28"/>
        <v>219</v>
      </c>
      <c r="AX58" s="57">
        <f t="shared" si="29"/>
        <v>560</v>
      </c>
      <c r="AY58" s="64">
        <f t="shared" si="30"/>
        <v>0</v>
      </c>
      <c r="AZ58" s="57">
        <f t="shared" si="31"/>
        <v>412</v>
      </c>
      <c r="BA58" s="57">
        <f t="shared" si="32"/>
        <v>108</v>
      </c>
      <c r="BB58" s="64">
        <f t="shared" si="33"/>
        <v>10</v>
      </c>
      <c r="BC58" s="57">
        <f t="shared" si="34"/>
        <v>94</v>
      </c>
      <c r="BD58" s="64">
        <f t="shared" si="35"/>
        <v>51</v>
      </c>
      <c r="BE58" s="57">
        <f t="shared" si="36"/>
        <v>88</v>
      </c>
      <c r="BF58" s="50">
        <f t="shared" si="37"/>
        <v>367</v>
      </c>
    </row>
    <row r="59" spans="1:58" ht="12.75">
      <c r="A59" s="51" t="s">
        <v>115</v>
      </c>
      <c r="B59" s="52">
        <f aca="true" t="shared" si="46" ref="B59:K59">SUM(B60:B69)</f>
        <v>2234</v>
      </c>
      <c r="C59" s="52">
        <f t="shared" si="46"/>
        <v>693</v>
      </c>
      <c r="D59" s="52">
        <f t="shared" si="46"/>
        <v>8</v>
      </c>
      <c r="E59" s="52">
        <f t="shared" si="46"/>
        <v>597</v>
      </c>
      <c r="F59" s="52">
        <f t="shared" si="46"/>
        <v>162</v>
      </c>
      <c r="G59" s="52">
        <f t="shared" si="46"/>
        <v>19</v>
      </c>
      <c r="H59" s="52">
        <f t="shared" si="46"/>
        <v>155</v>
      </c>
      <c r="I59" s="52">
        <f t="shared" si="46"/>
        <v>94</v>
      </c>
      <c r="J59" s="52">
        <f t="shared" si="46"/>
        <v>115</v>
      </c>
      <c r="K59" s="53">
        <f t="shared" si="46"/>
        <v>2338</v>
      </c>
      <c r="M59" s="51" t="s">
        <v>115</v>
      </c>
      <c r="N59" s="66">
        <f aca="true" t="shared" si="47" ref="N59:V59">SUM(N60:N69)</f>
        <v>2338</v>
      </c>
      <c r="O59" s="66">
        <f t="shared" si="47"/>
        <v>791</v>
      </c>
      <c r="P59" s="66">
        <f t="shared" si="47"/>
        <v>4</v>
      </c>
      <c r="Q59" s="66">
        <f t="shared" si="47"/>
        <v>879</v>
      </c>
      <c r="R59" s="66">
        <f t="shared" si="47"/>
        <v>212</v>
      </c>
      <c r="S59" s="66">
        <f t="shared" si="47"/>
        <v>25</v>
      </c>
      <c r="T59" s="66">
        <f t="shared" si="47"/>
        <v>194</v>
      </c>
      <c r="U59" s="66">
        <f t="shared" si="47"/>
        <v>211</v>
      </c>
      <c r="V59" s="66">
        <f t="shared" si="47"/>
        <v>65</v>
      </c>
      <c r="W59" s="45">
        <f t="shared" si="25"/>
        <v>2254</v>
      </c>
      <c r="X59" s="51" t="s">
        <v>115</v>
      </c>
      <c r="Y59" s="66">
        <f aca="true" t="shared" si="48" ref="Y59:AG59">SUM(Y60:Y69)</f>
        <v>2254</v>
      </c>
      <c r="Z59" s="66">
        <f t="shared" si="48"/>
        <v>850</v>
      </c>
      <c r="AA59" s="66">
        <f t="shared" si="48"/>
        <v>8</v>
      </c>
      <c r="AB59" s="66">
        <f t="shared" si="48"/>
        <v>946</v>
      </c>
      <c r="AC59" s="66">
        <f t="shared" si="48"/>
        <v>226</v>
      </c>
      <c r="AD59" s="66">
        <f t="shared" si="48"/>
        <v>28</v>
      </c>
      <c r="AE59" s="66">
        <f t="shared" si="48"/>
        <v>192</v>
      </c>
      <c r="AF59" s="66">
        <f t="shared" si="48"/>
        <v>183</v>
      </c>
      <c r="AG59" s="66">
        <f t="shared" si="48"/>
        <v>151</v>
      </c>
      <c r="AH59" s="45">
        <f t="shared" si="26"/>
        <v>2166</v>
      </c>
      <c r="AI59" s="46"/>
      <c r="AJ59" s="51" t="s">
        <v>115</v>
      </c>
      <c r="AK59" s="66">
        <f aca="true" t="shared" si="49" ref="AK59:AS59">SUM(AK60:AK69)</f>
        <v>2166</v>
      </c>
      <c r="AL59" s="66">
        <f t="shared" si="49"/>
        <v>777</v>
      </c>
      <c r="AM59" s="66">
        <f t="shared" si="49"/>
        <v>0</v>
      </c>
      <c r="AN59" s="66">
        <f t="shared" si="49"/>
        <v>603</v>
      </c>
      <c r="AO59" s="66">
        <f t="shared" si="49"/>
        <v>177</v>
      </c>
      <c r="AP59" s="66">
        <f t="shared" si="49"/>
        <v>26</v>
      </c>
      <c r="AQ59" s="66">
        <f t="shared" si="49"/>
        <v>167</v>
      </c>
      <c r="AR59" s="66">
        <f t="shared" si="49"/>
        <v>117</v>
      </c>
      <c r="AS59" s="66">
        <f t="shared" si="49"/>
        <v>97</v>
      </c>
      <c r="AT59" s="45">
        <f t="shared" si="27"/>
        <v>2340</v>
      </c>
      <c r="AV59" s="55" t="s">
        <v>115</v>
      </c>
      <c r="AW59" s="48">
        <f t="shared" si="28"/>
        <v>2234</v>
      </c>
      <c r="AX59" s="49">
        <f t="shared" si="29"/>
        <v>3111</v>
      </c>
      <c r="AY59" s="48">
        <f t="shared" si="30"/>
        <v>20</v>
      </c>
      <c r="AZ59" s="49">
        <f t="shared" si="31"/>
        <v>3025</v>
      </c>
      <c r="BA59" s="49">
        <f t="shared" si="32"/>
        <v>777</v>
      </c>
      <c r="BB59" s="48">
        <f t="shared" si="33"/>
        <v>98</v>
      </c>
      <c r="BC59" s="49">
        <f t="shared" si="34"/>
        <v>708</v>
      </c>
      <c r="BD59" s="48">
        <f t="shared" si="35"/>
        <v>605</v>
      </c>
      <c r="BE59" s="49">
        <f t="shared" si="36"/>
        <v>428</v>
      </c>
      <c r="BF59" s="50">
        <f t="shared" si="37"/>
        <v>2340</v>
      </c>
    </row>
    <row r="60" spans="1:58" ht="12.75">
      <c r="A60" s="56" t="s">
        <v>116</v>
      </c>
      <c r="B60" s="57">
        <v>532</v>
      </c>
      <c r="C60" s="57">
        <v>144</v>
      </c>
      <c r="D60" s="57">
        <v>2</v>
      </c>
      <c r="E60" s="57">
        <v>157</v>
      </c>
      <c r="F60" s="57">
        <v>12</v>
      </c>
      <c r="G60" s="57">
        <v>5</v>
      </c>
      <c r="H60" s="57">
        <v>12</v>
      </c>
      <c r="I60" s="57">
        <v>11</v>
      </c>
      <c r="J60" s="57">
        <v>85</v>
      </c>
      <c r="K60" s="60">
        <v>521</v>
      </c>
      <c r="M60" s="56" t="s">
        <v>117</v>
      </c>
      <c r="N60" s="61">
        <v>521</v>
      </c>
      <c r="O60" s="67">
        <v>151</v>
      </c>
      <c r="P60" s="67">
        <v>1</v>
      </c>
      <c r="Q60" s="67">
        <v>164</v>
      </c>
      <c r="R60" s="67">
        <v>41</v>
      </c>
      <c r="S60" s="67">
        <v>9</v>
      </c>
      <c r="T60" s="67">
        <v>37</v>
      </c>
      <c r="U60" s="67">
        <v>44</v>
      </c>
      <c r="V60" s="67">
        <v>22</v>
      </c>
      <c r="W60" s="45">
        <f t="shared" si="25"/>
        <v>509</v>
      </c>
      <c r="X60" s="56" t="s">
        <v>117</v>
      </c>
      <c r="Y60" s="61">
        <v>509</v>
      </c>
      <c r="Z60" s="67">
        <v>234</v>
      </c>
      <c r="AA60" s="67">
        <v>1</v>
      </c>
      <c r="AB60" s="67">
        <v>247</v>
      </c>
      <c r="AC60" s="67">
        <v>14</v>
      </c>
      <c r="AD60" s="67">
        <v>4</v>
      </c>
      <c r="AE60" s="67">
        <v>14</v>
      </c>
      <c r="AF60" s="67">
        <v>43</v>
      </c>
      <c r="AG60" s="67">
        <v>108</v>
      </c>
      <c r="AH60" s="45">
        <f t="shared" si="26"/>
        <v>497</v>
      </c>
      <c r="AI60" s="46"/>
      <c r="AJ60" s="56" t="s">
        <v>117</v>
      </c>
      <c r="AK60" s="61">
        <v>497</v>
      </c>
      <c r="AL60" s="67">
        <v>173</v>
      </c>
      <c r="AM60" s="67">
        <v>0</v>
      </c>
      <c r="AN60" s="67">
        <v>86</v>
      </c>
      <c r="AO60" s="67">
        <v>26</v>
      </c>
      <c r="AP60" s="67">
        <v>1</v>
      </c>
      <c r="AQ60" s="67">
        <v>24</v>
      </c>
      <c r="AR60" s="67">
        <v>14</v>
      </c>
      <c r="AS60" s="67">
        <v>10</v>
      </c>
      <c r="AT60" s="45">
        <f t="shared" si="27"/>
        <v>584</v>
      </c>
      <c r="AV60" s="63" t="s">
        <v>117</v>
      </c>
      <c r="AW60" s="64">
        <f t="shared" si="28"/>
        <v>532</v>
      </c>
      <c r="AX60" s="57">
        <f t="shared" si="29"/>
        <v>702</v>
      </c>
      <c r="AY60" s="64">
        <f t="shared" si="30"/>
        <v>4</v>
      </c>
      <c r="AZ60" s="57">
        <f t="shared" si="31"/>
        <v>654</v>
      </c>
      <c r="BA60" s="57">
        <f t="shared" si="32"/>
        <v>93</v>
      </c>
      <c r="BB60" s="64">
        <f t="shared" si="33"/>
        <v>19</v>
      </c>
      <c r="BC60" s="57">
        <f t="shared" si="34"/>
        <v>87</v>
      </c>
      <c r="BD60" s="64">
        <f t="shared" si="35"/>
        <v>112</v>
      </c>
      <c r="BE60" s="57">
        <f t="shared" si="36"/>
        <v>225</v>
      </c>
      <c r="BF60" s="65">
        <f t="shared" si="37"/>
        <v>584</v>
      </c>
    </row>
    <row r="61" spans="1:58" ht="12.75">
      <c r="A61" s="56" t="s">
        <v>118</v>
      </c>
      <c r="B61" s="57">
        <v>45</v>
      </c>
      <c r="C61" s="57">
        <v>51</v>
      </c>
      <c r="D61" s="57">
        <v>0</v>
      </c>
      <c r="E61" s="57">
        <v>31</v>
      </c>
      <c r="F61" s="57">
        <v>14</v>
      </c>
      <c r="G61" s="57">
        <v>2</v>
      </c>
      <c r="H61" s="57">
        <v>14</v>
      </c>
      <c r="I61" s="57">
        <v>8</v>
      </c>
      <c r="J61" s="57">
        <v>1</v>
      </c>
      <c r="K61" s="60">
        <v>65</v>
      </c>
      <c r="M61" s="56" t="s">
        <v>119</v>
      </c>
      <c r="N61" s="61">
        <v>65</v>
      </c>
      <c r="O61" s="67">
        <v>60</v>
      </c>
      <c r="P61" s="67">
        <v>0</v>
      </c>
      <c r="Q61" s="67">
        <v>55</v>
      </c>
      <c r="R61" s="67">
        <v>23</v>
      </c>
      <c r="S61" s="67">
        <v>3</v>
      </c>
      <c r="T61" s="67">
        <v>21</v>
      </c>
      <c r="U61" s="67">
        <v>13</v>
      </c>
      <c r="V61" s="67">
        <v>0</v>
      </c>
      <c r="W61" s="45">
        <f t="shared" si="25"/>
        <v>70</v>
      </c>
      <c r="X61" s="56" t="s">
        <v>119</v>
      </c>
      <c r="Y61" s="61">
        <v>70</v>
      </c>
      <c r="Z61" s="67">
        <v>54</v>
      </c>
      <c r="AA61" s="67">
        <v>0</v>
      </c>
      <c r="AB61" s="67">
        <v>57</v>
      </c>
      <c r="AC61" s="67">
        <v>21</v>
      </c>
      <c r="AD61" s="67">
        <v>6</v>
      </c>
      <c r="AE61" s="67">
        <v>19</v>
      </c>
      <c r="AF61" s="67">
        <v>24</v>
      </c>
      <c r="AG61" s="67">
        <v>0</v>
      </c>
      <c r="AH61" s="45">
        <f t="shared" si="26"/>
        <v>67</v>
      </c>
      <c r="AI61" s="46"/>
      <c r="AJ61" s="56" t="s">
        <v>119</v>
      </c>
      <c r="AK61" s="61">
        <v>67</v>
      </c>
      <c r="AL61" s="67">
        <v>46</v>
      </c>
      <c r="AM61" s="67">
        <v>0</v>
      </c>
      <c r="AN61" s="67">
        <v>45</v>
      </c>
      <c r="AO61" s="67">
        <v>5</v>
      </c>
      <c r="AP61" s="67">
        <v>0</v>
      </c>
      <c r="AQ61" s="67">
        <v>2</v>
      </c>
      <c r="AR61" s="67">
        <v>21</v>
      </c>
      <c r="AS61" s="67">
        <v>1</v>
      </c>
      <c r="AT61" s="45">
        <f t="shared" si="27"/>
        <v>68</v>
      </c>
      <c r="AV61" s="63" t="s">
        <v>119</v>
      </c>
      <c r="AW61" s="64">
        <f t="shared" si="28"/>
        <v>45</v>
      </c>
      <c r="AX61" s="57">
        <f t="shared" si="29"/>
        <v>211</v>
      </c>
      <c r="AY61" s="64">
        <f t="shared" si="30"/>
        <v>0</v>
      </c>
      <c r="AZ61" s="57">
        <f t="shared" si="31"/>
        <v>188</v>
      </c>
      <c r="BA61" s="57">
        <f t="shared" si="32"/>
        <v>63</v>
      </c>
      <c r="BB61" s="64">
        <f t="shared" si="33"/>
        <v>11</v>
      </c>
      <c r="BC61" s="57">
        <f t="shared" si="34"/>
        <v>56</v>
      </c>
      <c r="BD61" s="64">
        <f t="shared" si="35"/>
        <v>66</v>
      </c>
      <c r="BE61" s="57">
        <f t="shared" si="36"/>
        <v>2</v>
      </c>
      <c r="BF61" s="65">
        <f t="shared" si="37"/>
        <v>68</v>
      </c>
    </row>
    <row r="62" spans="1:58" ht="12.75">
      <c r="A62" s="56" t="s">
        <v>120</v>
      </c>
      <c r="B62" s="57">
        <v>103</v>
      </c>
      <c r="C62" s="57">
        <v>56</v>
      </c>
      <c r="D62" s="57">
        <v>0</v>
      </c>
      <c r="E62" s="57">
        <v>51</v>
      </c>
      <c r="F62" s="57">
        <v>8</v>
      </c>
      <c r="G62" s="57">
        <v>4</v>
      </c>
      <c r="H62" s="57">
        <v>6</v>
      </c>
      <c r="I62" s="57">
        <v>7</v>
      </c>
      <c r="J62" s="57">
        <v>3</v>
      </c>
      <c r="K62" s="60">
        <v>108</v>
      </c>
      <c r="M62" s="56" t="s">
        <v>121</v>
      </c>
      <c r="N62" s="61">
        <v>108</v>
      </c>
      <c r="O62" s="67">
        <v>57</v>
      </c>
      <c r="P62" s="67">
        <v>0</v>
      </c>
      <c r="Q62" s="67">
        <v>84</v>
      </c>
      <c r="R62" s="67">
        <v>19</v>
      </c>
      <c r="S62" s="67">
        <v>3</v>
      </c>
      <c r="T62" s="67">
        <v>19</v>
      </c>
      <c r="U62" s="67">
        <v>14</v>
      </c>
      <c r="V62" s="67">
        <v>10</v>
      </c>
      <c r="W62" s="45">
        <f t="shared" si="25"/>
        <v>81</v>
      </c>
      <c r="X62" s="56" t="s">
        <v>121</v>
      </c>
      <c r="Y62" s="61">
        <v>81</v>
      </c>
      <c r="Z62" s="67">
        <v>47</v>
      </c>
      <c r="AA62" s="67">
        <v>0</v>
      </c>
      <c r="AB62" s="67">
        <v>66</v>
      </c>
      <c r="AC62" s="67">
        <v>16</v>
      </c>
      <c r="AD62" s="67">
        <v>1</v>
      </c>
      <c r="AE62" s="67">
        <v>14</v>
      </c>
      <c r="AF62" s="67">
        <v>15</v>
      </c>
      <c r="AG62" s="67">
        <v>7</v>
      </c>
      <c r="AH62" s="45">
        <f t="shared" si="26"/>
        <v>62</v>
      </c>
      <c r="AI62" s="46"/>
      <c r="AJ62" s="56" t="s">
        <v>121</v>
      </c>
      <c r="AK62" s="61">
        <v>62</v>
      </c>
      <c r="AL62" s="67">
        <v>85</v>
      </c>
      <c r="AM62" s="67">
        <v>0</v>
      </c>
      <c r="AN62" s="67">
        <v>65</v>
      </c>
      <c r="AO62" s="67">
        <v>23</v>
      </c>
      <c r="AP62" s="67">
        <v>5</v>
      </c>
      <c r="AQ62" s="67">
        <v>21</v>
      </c>
      <c r="AR62" s="67">
        <v>13</v>
      </c>
      <c r="AS62" s="67">
        <v>3</v>
      </c>
      <c r="AT62" s="45">
        <f t="shared" si="27"/>
        <v>82</v>
      </c>
      <c r="AV62" s="63" t="s">
        <v>121</v>
      </c>
      <c r="AW62" s="64">
        <f t="shared" si="28"/>
        <v>103</v>
      </c>
      <c r="AX62" s="57">
        <f t="shared" si="29"/>
        <v>245</v>
      </c>
      <c r="AY62" s="64">
        <f t="shared" si="30"/>
        <v>0</v>
      </c>
      <c r="AZ62" s="57">
        <f t="shared" si="31"/>
        <v>266</v>
      </c>
      <c r="BA62" s="57">
        <f t="shared" si="32"/>
        <v>66</v>
      </c>
      <c r="BB62" s="64">
        <f t="shared" si="33"/>
        <v>13</v>
      </c>
      <c r="BC62" s="57">
        <f t="shared" si="34"/>
        <v>60</v>
      </c>
      <c r="BD62" s="64">
        <f t="shared" si="35"/>
        <v>49</v>
      </c>
      <c r="BE62" s="57">
        <f t="shared" si="36"/>
        <v>23</v>
      </c>
      <c r="BF62" s="65">
        <f t="shared" si="37"/>
        <v>82</v>
      </c>
    </row>
    <row r="63" spans="1:58" ht="12.75">
      <c r="A63" s="56" t="s">
        <v>122</v>
      </c>
      <c r="B63" s="57">
        <v>146</v>
      </c>
      <c r="C63" s="57">
        <v>60</v>
      </c>
      <c r="D63" s="57">
        <v>0</v>
      </c>
      <c r="E63" s="57">
        <v>56</v>
      </c>
      <c r="F63" s="57">
        <v>19</v>
      </c>
      <c r="G63" s="57">
        <v>1</v>
      </c>
      <c r="H63" s="57">
        <v>19</v>
      </c>
      <c r="I63" s="57">
        <v>11</v>
      </c>
      <c r="J63" s="57">
        <v>1</v>
      </c>
      <c r="K63" s="60">
        <v>150</v>
      </c>
      <c r="M63" s="56" t="s">
        <v>123</v>
      </c>
      <c r="N63" s="61">
        <v>150</v>
      </c>
      <c r="O63" s="67">
        <v>77</v>
      </c>
      <c r="P63" s="67">
        <v>2</v>
      </c>
      <c r="Q63" s="67">
        <v>73</v>
      </c>
      <c r="R63" s="67">
        <v>21</v>
      </c>
      <c r="S63" s="67">
        <v>2</v>
      </c>
      <c r="T63" s="67">
        <v>21</v>
      </c>
      <c r="U63" s="67">
        <v>5</v>
      </c>
      <c r="V63" s="67">
        <v>13</v>
      </c>
      <c r="W63" s="45">
        <f t="shared" si="25"/>
        <v>156</v>
      </c>
      <c r="X63" s="56" t="s">
        <v>123</v>
      </c>
      <c r="Y63" s="61">
        <v>156</v>
      </c>
      <c r="Z63" s="67">
        <v>56</v>
      </c>
      <c r="AA63" s="67">
        <v>4</v>
      </c>
      <c r="AB63" s="67">
        <v>113</v>
      </c>
      <c r="AC63" s="67">
        <v>29</v>
      </c>
      <c r="AD63" s="67">
        <v>2</v>
      </c>
      <c r="AE63" s="67">
        <v>29</v>
      </c>
      <c r="AF63" s="67">
        <v>0</v>
      </c>
      <c r="AG63" s="67">
        <v>28</v>
      </c>
      <c r="AH63" s="45">
        <f t="shared" si="26"/>
        <v>103</v>
      </c>
      <c r="AI63" s="46"/>
      <c r="AJ63" s="56" t="s">
        <v>123</v>
      </c>
      <c r="AK63" s="61">
        <v>103</v>
      </c>
      <c r="AL63" s="67">
        <v>83</v>
      </c>
      <c r="AM63" s="67">
        <v>0</v>
      </c>
      <c r="AN63" s="67">
        <v>52</v>
      </c>
      <c r="AO63" s="67">
        <v>24</v>
      </c>
      <c r="AP63" s="67">
        <v>2</v>
      </c>
      <c r="AQ63" s="67">
        <v>24</v>
      </c>
      <c r="AR63" s="67">
        <v>4</v>
      </c>
      <c r="AS63" s="67">
        <v>1</v>
      </c>
      <c r="AT63" s="45">
        <f t="shared" si="27"/>
        <v>134</v>
      </c>
      <c r="AV63" s="63" t="s">
        <v>123</v>
      </c>
      <c r="AW63" s="64">
        <f t="shared" si="28"/>
        <v>146</v>
      </c>
      <c r="AX63" s="57">
        <f t="shared" si="29"/>
        <v>276</v>
      </c>
      <c r="AY63" s="64">
        <f t="shared" si="30"/>
        <v>6</v>
      </c>
      <c r="AZ63" s="57">
        <f t="shared" si="31"/>
        <v>294</v>
      </c>
      <c r="BA63" s="57">
        <f t="shared" si="32"/>
        <v>93</v>
      </c>
      <c r="BB63" s="64">
        <f t="shared" si="33"/>
        <v>7</v>
      </c>
      <c r="BC63" s="57">
        <f t="shared" si="34"/>
        <v>93</v>
      </c>
      <c r="BD63" s="64">
        <f t="shared" si="35"/>
        <v>20</v>
      </c>
      <c r="BE63" s="57">
        <f t="shared" si="36"/>
        <v>43</v>
      </c>
      <c r="BF63" s="65">
        <f t="shared" si="37"/>
        <v>134</v>
      </c>
    </row>
    <row r="64" spans="1:58" ht="12.75">
      <c r="A64" s="56" t="s">
        <v>124</v>
      </c>
      <c r="B64" s="57">
        <v>15</v>
      </c>
      <c r="C64" s="57">
        <v>19</v>
      </c>
      <c r="D64" s="57">
        <v>0</v>
      </c>
      <c r="E64" s="57">
        <v>17</v>
      </c>
      <c r="F64" s="57">
        <v>11</v>
      </c>
      <c r="G64" s="57">
        <v>0</v>
      </c>
      <c r="H64" s="57">
        <v>6</v>
      </c>
      <c r="I64" s="57">
        <v>0</v>
      </c>
      <c r="J64" s="57">
        <v>0</v>
      </c>
      <c r="K64" s="60">
        <v>17</v>
      </c>
      <c r="M64" s="56" t="s">
        <v>125</v>
      </c>
      <c r="N64" s="61">
        <v>17</v>
      </c>
      <c r="O64" s="67">
        <v>23</v>
      </c>
      <c r="P64" s="67">
        <v>0</v>
      </c>
      <c r="Q64" s="67">
        <v>31</v>
      </c>
      <c r="R64" s="67">
        <v>19</v>
      </c>
      <c r="S64" s="67">
        <v>0</v>
      </c>
      <c r="T64" s="67">
        <v>9</v>
      </c>
      <c r="U64" s="67">
        <v>0</v>
      </c>
      <c r="V64" s="67">
        <v>0</v>
      </c>
      <c r="W64" s="45">
        <f t="shared" si="25"/>
        <v>9</v>
      </c>
      <c r="X64" s="56" t="s">
        <v>125</v>
      </c>
      <c r="Y64" s="61">
        <v>9</v>
      </c>
      <c r="Z64" s="67">
        <v>17</v>
      </c>
      <c r="AA64" s="67">
        <v>0</v>
      </c>
      <c r="AB64" s="67">
        <v>14</v>
      </c>
      <c r="AC64" s="67">
        <v>8</v>
      </c>
      <c r="AD64" s="67">
        <v>1</v>
      </c>
      <c r="AE64" s="67">
        <v>8</v>
      </c>
      <c r="AF64" s="67">
        <v>0</v>
      </c>
      <c r="AG64" s="67">
        <v>0</v>
      </c>
      <c r="AH64" s="45">
        <f t="shared" si="26"/>
        <v>12</v>
      </c>
      <c r="AI64" s="46"/>
      <c r="AJ64" s="56" t="s">
        <v>125</v>
      </c>
      <c r="AK64" s="61">
        <v>12</v>
      </c>
      <c r="AL64" s="67">
        <v>17</v>
      </c>
      <c r="AM64" s="67">
        <v>0</v>
      </c>
      <c r="AN64" s="67">
        <v>10</v>
      </c>
      <c r="AO64" s="67">
        <v>2</v>
      </c>
      <c r="AP64" s="67">
        <v>0</v>
      </c>
      <c r="AQ64" s="67">
        <v>0</v>
      </c>
      <c r="AR64" s="67">
        <v>0</v>
      </c>
      <c r="AS64" s="67">
        <v>2</v>
      </c>
      <c r="AT64" s="45">
        <f t="shared" si="27"/>
        <v>19</v>
      </c>
      <c r="AV64" s="63" t="s">
        <v>125</v>
      </c>
      <c r="AW64" s="64">
        <f t="shared" si="28"/>
        <v>15</v>
      </c>
      <c r="AX64" s="57">
        <f t="shared" si="29"/>
        <v>76</v>
      </c>
      <c r="AY64" s="64">
        <f t="shared" si="30"/>
        <v>0</v>
      </c>
      <c r="AZ64" s="57">
        <f t="shared" si="31"/>
        <v>72</v>
      </c>
      <c r="BA64" s="57">
        <f t="shared" si="32"/>
        <v>40</v>
      </c>
      <c r="BB64" s="64">
        <f t="shared" si="33"/>
        <v>1</v>
      </c>
      <c r="BC64" s="57">
        <f t="shared" si="34"/>
        <v>23</v>
      </c>
      <c r="BD64" s="64">
        <f t="shared" si="35"/>
        <v>0</v>
      </c>
      <c r="BE64" s="57">
        <f t="shared" si="36"/>
        <v>2</v>
      </c>
      <c r="BF64" s="65">
        <f t="shared" si="37"/>
        <v>19</v>
      </c>
    </row>
    <row r="65" spans="1:58" ht="12.75">
      <c r="A65" s="56" t="s">
        <v>126</v>
      </c>
      <c r="B65" s="57">
        <v>74</v>
      </c>
      <c r="C65" s="57">
        <v>24</v>
      </c>
      <c r="D65" s="57">
        <v>0</v>
      </c>
      <c r="E65" s="57">
        <v>19</v>
      </c>
      <c r="F65" s="57">
        <v>1</v>
      </c>
      <c r="G65" s="57">
        <v>0</v>
      </c>
      <c r="H65" s="57">
        <v>1</v>
      </c>
      <c r="I65" s="57">
        <v>0</v>
      </c>
      <c r="J65" s="57">
        <v>4</v>
      </c>
      <c r="K65" s="60">
        <v>79</v>
      </c>
      <c r="M65" s="56" t="s">
        <v>127</v>
      </c>
      <c r="N65" s="61">
        <v>79</v>
      </c>
      <c r="O65" s="67">
        <v>52</v>
      </c>
      <c r="P65" s="67">
        <v>0</v>
      </c>
      <c r="Q65" s="67">
        <v>37</v>
      </c>
      <c r="R65" s="67">
        <v>9</v>
      </c>
      <c r="S65" s="67">
        <v>0</v>
      </c>
      <c r="T65" s="67">
        <v>9</v>
      </c>
      <c r="U65" s="67">
        <v>9</v>
      </c>
      <c r="V65" s="67">
        <v>8</v>
      </c>
      <c r="W65" s="45">
        <f t="shared" si="25"/>
        <v>94</v>
      </c>
      <c r="X65" s="56" t="s">
        <v>127</v>
      </c>
      <c r="Y65" s="61">
        <v>94</v>
      </c>
      <c r="Z65" s="67">
        <v>21</v>
      </c>
      <c r="AA65" s="67">
        <v>0</v>
      </c>
      <c r="AB65" s="67">
        <v>41</v>
      </c>
      <c r="AC65" s="67">
        <v>13</v>
      </c>
      <c r="AD65" s="67">
        <v>1</v>
      </c>
      <c r="AE65" s="67">
        <v>13</v>
      </c>
      <c r="AF65" s="67">
        <v>0</v>
      </c>
      <c r="AG65" s="67">
        <v>0</v>
      </c>
      <c r="AH65" s="45">
        <f t="shared" si="26"/>
        <v>74</v>
      </c>
      <c r="AI65" s="46"/>
      <c r="AJ65" s="56" t="s">
        <v>127</v>
      </c>
      <c r="AK65" s="61">
        <v>74</v>
      </c>
      <c r="AL65" s="67">
        <v>15</v>
      </c>
      <c r="AM65" s="67">
        <v>0</v>
      </c>
      <c r="AN65" s="67">
        <v>20</v>
      </c>
      <c r="AO65" s="67">
        <v>8</v>
      </c>
      <c r="AP65" s="67">
        <v>2</v>
      </c>
      <c r="AQ65" s="67">
        <v>8</v>
      </c>
      <c r="AR65" s="67">
        <v>0</v>
      </c>
      <c r="AS65" s="67">
        <v>2</v>
      </c>
      <c r="AT65" s="45">
        <f t="shared" si="27"/>
        <v>69</v>
      </c>
      <c r="AV65" s="63" t="s">
        <v>127</v>
      </c>
      <c r="AW65" s="64">
        <f t="shared" si="28"/>
        <v>74</v>
      </c>
      <c r="AX65" s="57">
        <f t="shared" si="29"/>
        <v>112</v>
      </c>
      <c r="AY65" s="64">
        <f t="shared" si="30"/>
        <v>0</v>
      </c>
      <c r="AZ65" s="57">
        <f t="shared" si="31"/>
        <v>117</v>
      </c>
      <c r="BA65" s="57">
        <f t="shared" si="32"/>
        <v>31</v>
      </c>
      <c r="BB65" s="64">
        <f t="shared" si="33"/>
        <v>3</v>
      </c>
      <c r="BC65" s="57">
        <f t="shared" si="34"/>
        <v>31</v>
      </c>
      <c r="BD65" s="64">
        <f t="shared" si="35"/>
        <v>9</v>
      </c>
      <c r="BE65" s="57">
        <f t="shared" si="36"/>
        <v>14</v>
      </c>
      <c r="BF65" s="65">
        <f t="shared" si="37"/>
        <v>69</v>
      </c>
    </row>
    <row r="66" spans="1:58" ht="12.75">
      <c r="A66" s="56" t="s">
        <v>128</v>
      </c>
      <c r="B66" s="57">
        <v>735</v>
      </c>
      <c r="C66" s="57">
        <v>94</v>
      </c>
      <c r="D66" s="57">
        <v>0</v>
      </c>
      <c r="E66" s="57">
        <v>64</v>
      </c>
      <c r="F66" s="57">
        <v>22</v>
      </c>
      <c r="G66" s="57">
        <v>0</v>
      </c>
      <c r="H66" s="57">
        <v>22</v>
      </c>
      <c r="I66" s="57">
        <v>2</v>
      </c>
      <c r="J66" s="57">
        <v>11</v>
      </c>
      <c r="K66" s="60">
        <v>765</v>
      </c>
      <c r="M66" s="56" t="s">
        <v>129</v>
      </c>
      <c r="N66" s="61">
        <v>765</v>
      </c>
      <c r="O66" s="67">
        <v>112</v>
      </c>
      <c r="P66" s="67">
        <v>0</v>
      </c>
      <c r="Q66" s="67">
        <v>185</v>
      </c>
      <c r="R66" s="67">
        <v>25</v>
      </c>
      <c r="S66" s="67">
        <v>4</v>
      </c>
      <c r="T66" s="67">
        <v>25</v>
      </c>
      <c r="U66" s="67">
        <v>38</v>
      </c>
      <c r="V66" s="67">
        <v>6</v>
      </c>
      <c r="W66" s="45">
        <f t="shared" si="25"/>
        <v>692</v>
      </c>
      <c r="X66" s="56" t="s">
        <v>129</v>
      </c>
      <c r="Y66" s="61">
        <v>692</v>
      </c>
      <c r="Z66" s="67">
        <v>137</v>
      </c>
      <c r="AA66" s="67">
        <v>0</v>
      </c>
      <c r="AB66" s="67">
        <v>184</v>
      </c>
      <c r="AC66" s="67">
        <v>57</v>
      </c>
      <c r="AD66" s="67">
        <v>3</v>
      </c>
      <c r="AE66" s="67">
        <v>27</v>
      </c>
      <c r="AF66" s="67">
        <v>20</v>
      </c>
      <c r="AG66" s="67">
        <v>8</v>
      </c>
      <c r="AH66" s="45">
        <f t="shared" si="26"/>
        <v>645</v>
      </c>
      <c r="AI66" s="46"/>
      <c r="AJ66" s="56" t="s">
        <v>129</v>
      </c>
      <c r="AK66" s="61">
        <v>645</v>
      </c>
      <c r="AL66" s="67">
        <v>145</v>
      </c>
      <c r="AM66" s="67">
        <v>0</v>
      </c>
      <c r="AN66" s="67">
        <v>84</v>
      </c>
      <c r="AO66" s="67">
        <v>16</v>
      </c>
      <c r="AP66" s="67">
        <v>6</v>
      </c>
      <c r="AQ66" s="67">
        <v>16</v>
      </c>
      <c r="AR66" s="67">
        <v>21</v>
      </c>
      <c r="AS66" s="67">
        <v>9</v>
      </c>
      <c r="AT66" s="45">
        <f t="shared" si="27"/>
        <v>706</v>
      </c>
      <c r="AV66" s="63" t="s">
        <v>129</v>
      </c>
      <c r="AW66" s="64">
        <f t="shared" si="28"/>
        <v>735</v>
      </c>
      <c r="AX66" s="57">
        <f t="shared" si="29"/>
        <v>488</v>
      </c>
      <c r="AY66" s="64">
        <f t="shared" si="30"/>
        <v>0</v>
      </c>
      <c r="AZ66" s="57">
        <f t="shared" si="31"/>
        <v>517</v>
      </c>
      <c r="BA66" s="57">
        <f t="shared" si="32"/>
        <v>120</v>
      </c>
      <c r="BB66" s="64">
        <f t="shared" si="33"/>
        <v>13</v>
      </c>
      <c r="BC66" s="57">
        <f t="shared" si="34"/>
        <v>90</v>
      </c>
      <c r="BD66" s="64">
        <f t="shared" si="35"/>
        <v>81</v>
      </c>
      <c r="BE66" s="57">
        <f t="shared" si="36"/>
        <v>34</v>
      </c>
      <c r="BF66" s="65">
        <f t="shared" si="37"/>
        <v>706</v>
      </c>
    </row>
    <row r="67" spans="1:58" ht="12.75">
      <c r="A67" s="56" t="s">
        <v>130</v>
      </c>
      <c r="B67" s="57">
        <v>11</v>
      </c>
      <c r="C67" s="57">
        <v>20</v>
      </c>
      <c r="D67" s="57">
        <v>0</v>
      </c>
      <c r="E67" s="57">
        <v>16</v>
      </c>
      <c r="F67" s="57">
        <v>6</v>
      </c>
      <c r="G67" s="57">
        <v>1</v>
      </c>
      <c r="H67" s="57">
        <v>6</v>
      </c>
      <c r="I67" s="57">
        <v>3</v>
      </c>
      <c r="J67" s="57">
        <v>0</v>
      </c>
      <c r="K67" s="60">
        <v>15</v>
      </c>
      <c r="M67" s="56" t="s">
        <v>131</v>
      </c>
      <c r="N67" s="61">
        <v>15</v>
      </c>
      <c r="O67" s="67">
        <v>39</v>
      </c>
      <c r="P67" s="67">
        <v>0</v>
      </c>
      <c r="Q67" s="67">
        <v>26</v>
      </c>
      <c r="R67" s="67">
        <v>10</v>
      </c>
      <c r="S67" s="67">
        <v>2</v>
      </c>
      <c r="T67" s="67">
        <v>8</v>
      </c>
      <c r="U67" s="67">
        <v>4</v>
      </c>
      <c r="V67" s="67">
        <v>0</v>
      </c>
      <c r="W67" s="45">
        <f t="shared" si="25"/>
        <v>28</v>
      </c>
      <c r="X67" s="56" t="s">
        <v>131</v>
      </c>
      <c r="Y67" s="61">
        <v>28</v>
      </c>
      <c r="Z67" s="67">
        <v>34</v>
      </c>
      <c r="AA67" s="67">
        <v>2</v>
      </c>
      <c r="AB67" s="67">
        <v>46</v>
      </c>
      <c r="AC67" s="67">
        <v>16</v>
      </c>
      <c r="AD67" s="67">
        <v>4</v>
      </c>
      <c r="AE67" s="67">
        <v>16</v>
      </c>
      <c r="AF67" s="67">
        <v>16</v>
      </c>
      <c r="AG67" s="67">
        <v>0</v>
      </c>
      <c r="AH67" s="45">
        <f t="shared" si="26"/>
        <v>18</v>
      </c>
      <c r="AI67" s="46"/>
      <c r="AJ67" s="56" t="s">
        <v>131</v>
      </c>
      <c r="AK67" s="61">
        <v>18</v>
      </c>
      <c r="AL67" s="67">
        <v>27</v>
      </c>
      <c r="AM67" s="67">
        <v>0</v>
      </c>
      <c r="AN67" s="67">
        <v>21</v>
      </c>
      <c r="AO67" s="67">
        <v>3</v>
      </c>
      <c r="AP67" s="67">
        <v>3</v>
      </c>
      <c r="AQ67" s="67">
        <v>3</v>
      </c>
      <c r="AR67" s="67">
        <v>4</v>
      </c>
      <c r="AS67" s="67">
        <v>2</v>
      </c>
      <c r="AT67" s="45">
        <f t="shared" si="27"/>
        <v>24</v>
      </c>
      <c r="AV67" s="63" t="s">
        <v>131</v>
      </c>
      <c r="AW67" s="64">
        <f t="shared" si="28"/>
        <v>11</v>
      </c>
      <c r="AX67" s="57">
        <f t="shared" si="29"/>
        <v>120</v>
      </c>
      <c r="AY67" s="64">
        <f t="shared" si="30"/>
        <v>2</v>
      </c>
      <c r="AZ67" s="57">
        <f t="shared" si="31"/>
        <v>109</v>
      </c>
      <c r="BA67" s="57">
        <f t="shared" si="32"/>
        <v>35</v>
      </c>
      <c r="BB67" s="64">
        <f t="shared" si="33"/>
        <v>10</v>
      </c>
      <c r="BC67" s="57">
        <f t="shared" si="34"/>
        <v>33</v>
      </c>
      <c r="BD67" s="64">
        <f t="shared" si="35"/>
        <v>27</v>
      </c>
      <c r="BE67" s="57">
        <f t="shared" si="36"/>
        <v>2</v>
      </c>
      <c r="BF67" s="65">
        <f t="shared" si="37"/>
        <v>24</v>
      </c>
    </row>
    <row r="68" spans="1:58" ht="12.75">
      <c r="A68" s="56" t="s">
        <v>132</v>
      </c>
      <c r="B68" s="57">
        <v>242</v>
      </c>
      <c r="C68" s="57">
        <v>137</v>
      </c>
      <c r="D68" s="57">
        <v>5</v>
      </c>
      <c r="E68" s="57">
        <v>98</v>
      </c>
      <c r="F68" s="57">
        <v>17</v>
      </c>
      <c r="G68" s="57">
        <v>2</v>
      </c>
      <c r="H68" s="57">
        <v>17</v>
      </c>
      <c r="I68" s="57">
        <v>37</v>
      </c>
      <c r="J68" s="57">
        <v>2</v>
      </c>
      <c r="K68" s="60">
        <v>286</v>
      </c>
      <c r="M68" s="56" t="s">
        <v>133</v>
      </c>
      <c r="N68" s="61">
        <v>286</v>
      </c>
      <c r="O68" s="67">
        <v>135</v>
      </c>
      <c r="P68" s="67">
        <v>1</v>
      </c>
      <c r="Q68" s="67">
        <v>169</v>
      </c>
      <c r="R68" s="67">
        <v>22</v>
      </c>
      <c r="S68" s="67">
        <v>1</v>
      </c>
      <c r="T68" s="67">
        <v>22</v>
      </c>
      <c r="U68" s="67">
        <v>62</v>
      </c>
      <c r="V68" s="67">
        <v>6</v>
      </c>
      <c r="W68" s="45">
        <f t="shared" si="25"/>
        <v>253</v>
      </c>
      <c r="X68" s="56" t="s">
        <v>133</v>
      </c>
      <c r="Y68" s="61">
        <v>253</v>
      </c>
      <c r="Z68" s="67">
        <v>129</v>
      </c>
      <c r="AA68" s="67">
        <v>1</v>
      </c>
      <c r="AB68" s="67">
        <v>98</v>
      </c>
      <c r="AC68" s="67">
        <v>27</v>
      </c>
      <c r="AD68" s="67">
        <v>5</v>
      </c>
      <c r="AE68" s="67">
        <v>27</v>
      </c>
      <c r="AF68" s="67">
        <v>43</v>
      </c>
      <c r="AG68" s="67">
        <v>0</v>
      </c>
      <c r="AH68" s="45">
        <f t="shared" si="26"/>
        <v>285</v>
      </c>
      <c r="AI68" s="46"/>
      <c r="AJ68" s="56" t="s">
        <v>133</v>
      </c>
      <c r="AK68" s="61">
        <v>285</v>
      </c>
      <c r="AL68" s="67">
        <v>84</v>
      </c>
      <c r="AM68" s="67">
        <v>0</v>
      </c>
      <c r="AN68" s="67">
        <v>80</v>
      </c>
      <c r="AO68" s="67">
        <v>35</v>
      </c>
      <c r="AP68" s="67">
        <v>2</v>
      </c>
      <c r="AQ68" s="67">
        <v>34</v>
      </c>
      <c r="AR68" s="67">
        <v>21</v>
      </c>
      <c r="AS68" s="67">
        <v>2</v>
      </c>
      <c r="AT68" s="45">
        <f t="shared" si="27"/>
        <v>289</v>
      </c>
      <c r="AV68" s="63" t="s">
        <v>133</v>
      </c>
      <c r="AW68" s="64">
        <f t="shared" si="28"/>
        <v>242</v>
      </c>
      <c r="AX68" s="57">
        <f t="shared" si="29"/>
        <v>485</v>
      </c>
      <c r="AY68" s="64">
        <f t="shared" si="30"/>
        <v>7</v>
      </c>
      <c r="AZ68" s="57">
        <f t="shared" si="31"/>
        <v>445</v>
      </c>
      <c r="BA68" s="57">
        <f t="shared" si="32"/>
        <v>101</v>
      </c>
      <c r="BB68" s="64">
        <f t="shared" si="33"/>
        <v>10</v>
      </c>
      <c r="BC68" s="57">
        <f t="shared" si="34"/>
        <v>100</v>
      </c>
      <c r="BD68" s="64">
        <f t="shared" si="35"/>
        <v>163</v>
      </c>
      <c r="BE68" s="57">
        <f t="shared" si="36"/>
        <v>10</v>
      </c>
      <c r="BF68" s="65">
        <f t="shared" si="37"/>
        <v>289</v>
      </c>
    </row>
    <row r="69" spans="1:58" ht="12.75">
      <c r="A69" s="56" t="s">
        <v>134</v>
      </c>
      <c r="B69" s="57">
        <v>331</v>
      </c>
      <c r="C69" s="57">
        <v>88</v>
      </c>
      <c r="D69" s="57">
        <v>1</v>
      </c>
      <c r="E69" s="57">
        <v>88</v>
      </c>
      <c r="F69" s="57">
        <v>52</v>
      </c>
      <c r="G69" s="57">
        <v>4</v>
      </c>
      <c r="H69" s="57">
        <v>52</v>
      </c>
      <c r="I69" s="57">
        <v>15</v>
      </c>
      <c r="J69" s="57">
        <v>8</v>
      </c>
      <c r="K69" s="60">
        <v>332</v>
      </c>
      <c r="M69" s="56" t="s">
        <v>135</v>
      </c>
      <c r="N69" s="61">
        <v>332</v>
      </c>
      <c r="O69" s="67">
        <v>85</v>
      </c>
      <c r="P69" s="67">
        <v>0</v>
      </c>
      <c r="Q69" s="67">
        <v>55</v>
      </c>
      <c r="R69" s="67">
        <v>23</v>
      </c>
      <c r="S69" s="67">
        <v>1</v>
      </c>
      <c r="T69" s="67">
        <v>23</v>
      </c>
      <c r="U69" s="67">
        <v>22</v>
      </c>
      <c r="V69" s="67">
        <v>0</v>
      </c>
      <c r="W69" s="45">
        <f t="shared" si="25"/>
        <v>362</v>
      </c>
      <c r="X69" s="56" t="s">
        <v>135</v>
      </c>
      <c r="Y69" s="61">
        <v>362</v>
      </c>
      <c r="Z69" s="67">
        <v>121</v>
      </c>
      <c r="AA69" s="67">
        <v>0</v>
      </c>
      <c r="AB69" s="67">
        <v>80</v>
      </c>
      <c r="AC69" s="67">
        <v>25</v>
      </c>
      <c r="AD69" s="67">
        <v>1</v>
      </c>
      <c r="AE69" s="67">
        <v>25</v>
      </c>
      <c r="AF69" s="67">
        <v>22</v>
      </c>
      <c r="AG69" s="67">
        <v>0</v>
      </c>
      <c r="AH69" s="45">
        <f t="shared" si="26"/>
        <v>403</v>
      </c>
      <c r="AI69" s="46"/>
      <c r="AJ69" s="56" t="s">
        <v>135</v>
      </c>
      <c r="AK69" s="61">
        <v>403</v>
      </c>
      <c r="AL69" s="67">
        <v>102</v>
      </c>
      <c r="AM69" s="67">
        <v>0</v>
      </c>
      <c r="AN69" s="67">
        <v>140</v>
      </c>
      <c r="AO69" s="67">
        <v>35</v>
      </c>
      <c r="AP69" s="67">
        <v>5</v>
      </c>
      <c r="AQ69" s="67">
        <v>35</v>
      </c>
      <c r="AR69" s="67">
        <v>19</v>
      </c>
      <c r="AS69" s="67">
        <v>65</v>
      </c>
      <c r="AT69" s="45">
        <f t="shared" si="27"/>
        <v>365</v>
      </c>
      <c r="AV69" s="63" t="s">
        <v>135</v>
      </c>
      <c r="AW69" s="64">
        <f t="shared" si="28"/>
        <v>331</v>
      </c>
      <c r="AX69" s="57">
        <f t="shared" si="29"/>
        <v>396</v>
      </c>
      <c r="AY69" s="64">
        <f t="shared" si="30"/>
        <v>1</v>
      </c>
      <c r="AZ69" s="57">
        <f t="shared" si="31"/>
        <v>363</v>
      </c>
      <c r="BA69" s="57">
        <f t="shared" si="32"/>
        <v>135</v>
      </c>
      <c r="BB69" s="64">
        <f t="shared" si="33"/>
        <v>11</v>
      </c>
      <c r="BC69" s="57">
        <f t="shared" si="34"/>
        <v>135</v>
      </c>
      <c r="BD69" s="64">
        <f t="shared" si="35"/>
        <v>78</v>
      </c>
      <c r="BE69" s="57">
        <f t="shared" si="36"/>
        <v>73</v>
      </c>
      <c r="BF69" s="65">
        <f t="shared" si="37"/>
        <v>365</v>
      </c>
    </row>
    <row r="70" spans="1:58" ht="12.75">
      <c r="A70" s="51" t="s">
        <v>136</v>
      </c>
      <c r="B70" s="52">
        <f aca="true" t="shared" si="50" ref="B70:K70">SUM(B71:B83)</f>
        <v>2378</v>
      </c>
      <c r="C70" s="52">
        <f t="shared" si="50"/>
        <v>1287</v>
      </c>
      <c r="D70" s="52">
        <f t="shared" si="50"/>
        <v>2</v>
      </c>
      <c r="E70" s="52">
        <f t="shared" si="50"/>
        <v>1224</v>
      </c>
      <c r="F70" s="52">
        <f t="shared" si="50"/>
        <v>305</v>
      </c>
      <c r="G70" s="52">
        <f t="shared" si="50"/>
        <v>70</v>
      </c>
      <c r="H70" s="52">
        <f t="shared" si="50"/>
        <v>166</v>
      </c>
      <c r="I70" s="52">
        <f t="shared" si="50"/>
        <v>124</v>
      </c>
      <c r="J70" s="52">
        <f t="shared" si="50"/>
        <v>168</v>
      </c>
      <c r="K70" s="53">
        <f t="shared" si="50"/>
        <v>2443</v>
      </c>
      <c r="M70" s="51" t="s">
        <v>136</v>
      </c>
      <c r="N70" s="66">
        <f aca="true" t="shared" si="51" ref="N70:V70">SUM(N71:N83)</f>
        <v>2443</v>
      </c>
      <c r="O70" s="66">
        <f t="shared" si="51"/>
        <v>1751</v>
      </c>
      <c r="P70" s="66">
        <f t="shared" si="51"/>
        <v>1</v>
      </c>
      <c r="Q70" s="66">
        <f t="shared" si="51"/>
        <v>1653</v>
      </c>
      <c r="R70" s="66">
        <f t="shared" si="51"/>
        <v>405</v>
      </c>
      <c r="S70" s="66">
        <f t="shared" si="51"/>
        <v>100</v>
      </c>
      <c r="T70" s="66">
        <f t="shared" si="51"/>
        <v>192</v>
      </c>
      <c r="U70" s="66">
        <f t="shared" si="51"/>
        <v>109</v>
      </c>
      <c r="V70" s="66">
        <f t="shared" si="51"/>
        <v>167</v>
      </c>
      <c r="W70" s="45">
        <f t="shared" si="25"/>
        <v>2542</v>
      </c>
      <c r="X70" s="51" t="s">
        <v>136</v>
      </c>
      <c r="Y70" s="66">
        <f aca="true" t="shared" si="52" ref="Y70:AG70">SUM(Y71:Y83)</f>
        <v>2542</v>
      </c>
      <c r="Z70" s="66">
        <f t="shared" si="52"/>
        <v>1742</v>
      </c>
      <c r="AA70" s="66">
        <f t="shared" si="52"/>
        <v>8</v>
      </c>
      <c r="AB70" s="66">
        <f t="shared" si="52"/>
        <v>1722</v>
      </c>
      <c r="AC70" s="66">
        <f t="shared" si="52"/>
        <v>492</v>
      </c>
      <c r="AD70" s="66">
        <f t="shared" si="52"/>
        <v>98</v>
      </c>
      <c r="AE70" s="66">
        <f t="shared" si="52"/>
        <v>185</v>
      </c>
      <c r="AF70" s="66">
        <f t="shared" si="52"/>
        <v>165</v>
      </c>
      <c r="AG70" s="66">
        <f t="shared" si="52"/>
        <v>116</v>
      </c>
      <c r="AH70" s="45">
        <f t="shared" si="26"/>
        <v>2570</v>
      </c>
      <c r="AI70" s="46"/>
      <c r="AJ70" s="51" t="s">
        <v>136</v>
      </c>
      <c r="AK70" s="66">
        <f aca="true" t="shared" si="53" ref="AK70:AS70">SUM(AK71:AK83)</f>
        <v>2570</v>
      </c>
      <c r="AL70" s="66">
        <f t="shared" si="53"/>
        <v>1464</v>
      </c>
      <c r="AM70" s="66">
        <f t="shared" si="53"/>
        <v>1</v>
      </c>
      <c r="AN70" s="66">
        <f t="shared" si="53"/>
        <v>1469</v>
      </c>
      <c r="AO70" s="66">
        <f t="shared" si="53"/>
        <v>322</v>
      </c>
      <c r="AP70" s="66">
        <f t="shared" si="53"/>
        <v>104</v>
      </c>
      <c r="AQ70" s="66">
        <f t="shared" si="53"/>
        <v>170</v>
      </c>
      <c r="AR70" s="66">
        <f t="shared" si="53"/>
        <v>123</v>
      </c>
      <c r="AS70" s="66">
        <f t="shared" si="53"/>
        <v>120</v>
      </c>
      <c r="AT70" s="45">
        <f t="shared" si="27"/>
        <v>2566</v>
      </c>
      <c r="AV70" s="55" t="s">
        <v>136</v>
      </c>
      <c r="AW70" s="48">
        <f t="shared" si="28"/>
        <v>2378</v>
      </c>
      <c r="AX70" s="49">
        <f t="shared" si="29"/>
        <v>6244</v>
      </c>
      <c r="AY70" s="48">
        <f t="shared" si="30"/>
        <v>12</v>
      </c>
      <c r="AZ70" s="49">
        <f t="shared" si="31"/>
        <v>6068</v>
      </c>
      <c r="BA70" s="49">
        <f t="shared" si="32"/>
        <v>1524</v>
      </c>
      <c r="BB70" s="48">
        <f t="shared" si="33"/>
        <v>372</v>
      </c>
      <c r="BC70" s="49">
        <f t="shared" si="34"/>
        <v>713</v>
      </c>
      <c r="BD70" s="48">
        <f t="shared" si="35"/>
        <v>521</v>
      </c>
      <c r="BE70" s="49">
        <f t="shared" si="36"/>
        <v>571</v>
      </c>
      <c r="BF70" s="50">
        <f t="shared" si="37"/>
        <v>2566</v>
      </c>
    </row>
    <row r="71" spans="1:58" ht="12.75">
      <c r="A71" s="56" t="s">
        <v>137</v>
      </c>
      <c r="B71" s="57">
        <v>397</v>
      </c>
      <c r="C71" s="57">
        <v>205</v>
      </c>
      <c r="D71" s="57">
        <v>0</v>
      </c>
      <c r="E71" s="57">
        <v>137</v>
      </c>
      <c r="F71" s="57">
        <v>13</v>
      </c>
      <c r="G71" s="57">
        <v>16</v>
      </c>
      <c r="H71" s="57">
        <v>5</v>
      </c>
      <c r="I71" s="57">
        <v>9</v>
      </c>
      <c r="J71" s="57">
        <v>22</v>
      </c>
      <c r="K71" s="73">
        <v>465</v>
      </c>
      <c r="M71" s="56" t="s">
        <v>138</v>
      </c>
      <c r="N71" s="61">
        <v>465</v>
      </c>
      <c r="O71" s="67">
        <v>232</v>
      </c>
      <c r="P71" s="67">
        <v>0</v>
      </c>
      <c r="Q71" s="67">
        <v>272</v>
      </c>
      <c r="R71" s="67">
        <v>48</v>
      </c>
      <c r="S71" s="67">
        <v>19</v>
      </c>
      <c r="T71" s="67">
        <v>22</v>
      </c>
      <c r="U71" s="67">
        <v>10</v>
      </c>
      <c r="V71" s="67">
        <v>33</v>
      </c>
      <c r="W71" s="45">
        <f t="shared" si="25"/>
        <v>425</v>
      </c>
      <c r="X71" s="56" t="s">
        <v>138</v>
      </c>
      <c r="Y71" s="61">
        <v>425</v>
      </c>
      <c r="Z71" s="67">
        <v>230</v>
      </c>
      <c r="AA71" s="67">
        <v>0</v>
      </c>
      <c r="AB71" s="67">
        <v>238</v>
      </c>
      <c r="AC71" s="67">
        <v>58</v>
      </c>
      <c r="AD71" s="67">
        <v>15</v>
      </c>
      <c r="AE71" s="67">
        <v>20</v>
      </c>
      <c r="AF71" s="67">
        <v>12</v>
      </c>
      <c r="AG71" s="67">
        <v>28</v>
      </c>
      <c r="AH71" s="45">
        <f t="shared" si="26"/>
        <v>417</v>
      </c>
      <c r="AI71" s="46"/>
      <c r="AJ71" s="56" t="s">
        <v>138</v>
      </c>
      <c r="AK71" s="61">
        <v>417</v>
      </c>
      <c r="AL71" s="67">
        <v>182</v>
      </c>
      <c r="AM71" s="67">
        <v>0</v>
      </c>
      <c r="AN71" s="67">
        <v>206</v>
      </c>
      <c r="AO71" s="67">
        <v>32</v>
      </c>
      <c r="AP71" s="67">
        <v>20</v>
      </c>
      <c r="AQ71" s="67">
        <v>15</v>
      </c>
      <c r="AR71" s="67">
        <v>14</v>
      </c>
      <c r="AS71" s="67">
        <v>9</v>
      </c>
      <c r="AT71" s="45">
        <f t="shared" si="27"/>
        <v>393</v>
      </c>
      <c r="AV71" s="63" t="s">
        <v>138</v>
      </c>
      <c r="AW71" s="64">
        <f t="shared" si="28"/>
        <v>397</v>
      </c>
      <c r="AX71" s="57">
        <f t="shared" si="29"/>
        <v>849</v>
      </c>
      <c r="AY71" s="64">
        <f t="shared" si="30"/>
        <v>0</v>
      </c>
      <c r="AZ71" s="57">
        <f t="shared" si="31"/>
        <v>853</v>
      </c>
      <c r="BA71" s="57">
        <f t="shared" si="32"/>
        <v>151</v>
      </c>
      <c r="BB71" s="64">
        <f t="shared" si="33"/>
        <v>70</v>
      </c>
      <c r="BC71" s="57">
        <f t="shared" si="34"/>
        <v>62</v>
      </c>
      <c r="BD71" s="64">
        <f t="shared" si="35"/>
        <v>45</v>
      </c>
      <c r="BE71" s="57">
        <f t="shared" si="36"/>
        <v>92</v>
      </c>
      <c r="BF71" s="50">
        <f t="shared" si="37"/>
        <v>393</v>
      </c>
    </row>
    <row r="72" spans="1:58" ht="12.75">
      <c r="A72" s="56" t="s">
        <v>139</v>
      </c>
      <c r="B72" s="57">
        <v>197</v>
      </c>
      <c r="C72" s="57">
        <v>195</v>
      </c>
      <c r="D72" s="57">
        <v>0</v>
      </c>
      <c r="E72" s="57">
        <v>171</v>
      </c>
      <c r="F72" s="57">
        <v>46</v>
      </c>
      <c r="G72" s="57">
        <v>4</v>
      </c>
      <c r="H72" s="57">
        <v>14</v>
      </c>
      <c r="I72" s="57">
        <v>1</v>
      </c>
      <c r="J72" s="57">
        <v>3</v>
      </c>
      <c r="K72" s="73">
        <v>221</v>
      </c>
      <c r="M72" s="56" t="s">
        <v>140</v>
      </c>
      <c r="N72" s="61">
        <v>221</v>
      </c>
      <c r="O72" s="67">
        <v>274</v>
      </c>
      <c r="P72" s="67">
        <v>0</v>
      </c>
      <c r="Q72" s="67">
        <v>306</v>
      </c>
      <c r="R72" s="67">
        <v>70</v>
      </c>
      <c r="S72" s="67">
        <v>10</v>
      </c>
      <c r="T72" s="67">
        <v>34</v>
      </c>
      <c r="U72" s="67">
        <v>7</v>
      </c>
      <c r="V72" s="67">
        <v>8</v>
      </c>
      <c r="W72" s="45">
        <f t="shared" si="25"/>
        <v>189</v>
      </c>
      <c r="X72" s="56" t="s">
        <v>140</v>
      </c>
      <c r="Y72" s="61">
        <v>189</v>
      </c>
      <c r="Z72" s="67">
        <v>212</v>
      </c>
      <c r="AA72" s="67">
        <v>4</v>
      </c>
      <c r="AB72" s="67">
        <v>201</v>
      </c>
      <c r="AC72" s="67">
        <v>58</v>
      </c>
      <c r="AD72" s="67">
        <v>11</v>
      </c>
      <c r="AE72" s="67">
        <v>19</v>
      </c>
      <c r="AF72" s="67">
        <v>7</v>
      </c>
      <c r="AG72" s="67">
        <v>2</v>
      </c>
      <c r="AH72" s="45">
        <f t="shared" si="26"/>
        <v>204</v>
      </c>
      <c r="AI72" s="46"/>
      <c r="AJ72" s="56" t="s">
        <v>140</v>
      </c>
      <c r="AK72" s="61">
        <v>204</v>
      </c>
      <c r="AL72" s="67">
        <v>191</v>
      </c>
      <c r="AM72" s="67">
        <v>0</v>
      </c>
      <c r="AN72" s="67">
        <v>213</v>
      </c>
      <c r="AO72" s="67">
        <v>35</v>
      </c>
      <c r="AP72" s="67">
        <v>6</v>
      </c>
      <c r="AQ72" s="67">
        <v>17</v>
      </c>
      <c r="AR72" s="67">
        <v>11</v>
      </c>
      <c r="AS72" s="67">
        <v>2</v>
      </c>
      <c r="AT72" s="45">
        <f t="shared" si="27"/>
        <v>182</v>
      </c>
      <c r="AV72" s="63" t="s">
        <v>140</v>
      </c>
      <c r="AW72" s="64">
        <f t="shared" si="28"/>
        <v>197</v>
      </c>
      <c r="AX72" s="57">
        <f t="shared" si="29"/>
        <v>872</v>
      </c>
      <c r="AY72" s="64">
        <f t="shared" si="30"/>
        <v>4</v>
      </c>
      <c r="AZ72" s="57">
        <f t="shared" si="31"/>
        <v>891</v>
      </c>
      <c r="BA72" s="57">
        <f t="shared" si="32"/>
        <v>209</v>
      </c>
      <c r="BB72" s="64">
        <f t="shared" si="33"/>
        <v>31</v>
      </c>
      <c r="BC72" s="57">
        <f t="shared" si="34"/>
        <v>84</v>
      </c>
      <c r="BD72" s="64">
        <f t="shared" si="35"/>
        <v>26</v>
      </c>
      <c r="BE72" s="57">
        <f t="shared" si="36"/>
        <v>15</v>
      </c>
      <c r="BF72" s="50">
        <f t="shared" si="37"/>
        <v>182</v>
      </c>
    </row>
    <row r="73" spans="1:58" ht="12.75">
      <c r="A73" s="56" t="s">
        <v>141</v>
      </c>
      <c r="B73" s="57">
        <v>93</v>
      </c>
      <c r="C73" s="57">
        <v>94</v>
      </c>
      <c r="D73" s="57">
        <v>0</v>
      </c>
      <c r="E73" s="57">
        <v>93</v>
      </c>
      <c r="F73" s="57">
        <v>14</v>
      </c>
      <c r="G73" s="57">
        <v>10</v>
      </c>
      <c r="H73" s="57">
        <v>10</v>
      </c>
      <c r="I73" s="57">
        <v>7</v>
      </c>
      <c r="J73" s="57">
        <v>1</v>
      </c>
      <c r="K73" s="73">
        <v>94</v>
      </c>
      <c r="M73" s="56" t="s">
        <v>142</v>
      </c>
      <c r="N73" s="61">
        <v>94</v>
      </c>
      <c r="O73" s="67">
        <v>103</v>
      </c>
      <c r="P73" s="67">
        <v>0</v>
      </c>
      <c r="Q73" s="67">
        <v>115</v>
      </c>
      <c r="R73" s="67">
        <v>24</v>
      </c>
      <c r="S73" s="67">
        <v>15</v>
      </c>
      <c r="T73" s="67">
        <v>13</v>
      </c>
      <c r="U73" s="67">
        <v>16</v>
      </c>
      <c r="V73" s="67">
        <v>0</v>
      </c>
      <c r="W73" s="45">
        <f aca="true" t="shared" si="54" ref="W73:W90">N73+O73+P73-Q73</f>
        <v>82</v>
      </c>
      <c r="X73" s="56" t="s">
        <v>142</v>
      </c>
      <c r="Y73" s="61">
        <v>82</v>
      </c>
      <c r="Z73" s="67">
        <v>95</v>
      </c>
      <c r="AA73" s="67">
        <v>0</v>
      </c>
      <c r="AB73" s="67">
        <v>99</v>
      </c>
      <c r="AC73" s="67">
        <v>20</v>
      </c>
      <c r="AD73" s="67">
        <v>8</v>
      </c>
      <c r="AE73" s="67">
        <v>17</v>
      </c>
      <c r="AF73" s="67">
        <v>10</v>
      </c>
      <c r="AG73" s="67">
        <v>4</v>
      </c>
      <c r="AH73" s="45">
        <f aca="true" t="shared" si="55" ref="AH73:AH90">Y73+Z73+AA73-AB73</f>
        <v>78</v>
      </c>
      <c r="AI73" s="46"/>
      <c r="AJ73" s="56" t="s">
        <v>142</v>
      </c>
      <c r="AK73" s="61">
        <v>78</v>
      </c>
      <c r="AL73" s="67">
        <v>115</v>
      </c>
      <c r="AM73" s="67">
        <v>0</v>
      </c>
      <c r="AN73" s="67">
        <v>108</v>
      </c>
      <c r="AO73" s="67">
        <v>20</v>
      </c>
      <c r="AP73" s="67">
        <v>11</v>
      </c>
      <c r="AQ73" s="67">
        <v>17</v>
      </c>
      <c r="AR73" s="67">
        <v>4</v>
      </c>
      <c r="AS73" s="67">
        <v>0</v>
      </c>
      <c r="AT73" s="45">
        <f aca="true" t="shared" si="56" ref="AT73:AT90">AK73+AL73+AM73-AN73</f>
        <v>85</v>
      </c>
      <c r="AV73" s="63" t="s">
        <v>142</v>
      </c>
      <c r="AW73" s="64">
        <f aca="true" t="shared" si="57" ref="AW73:AW90">B73</f>
        <v>93</v>
      </c>
      <c r="AX73" s="57">
        <f aca="true" t="shared" si="58" ref="AX73:AX90">+C73+O73+Z73+AL73</f>
        <v>407</v>
      </c>
      <c r="AY73" s="64">
        <f aca="true" t="shared" si="59" ref="AY73:AY90">+D73+P73+AA73+AM73</f>
        <v>0</v>
      </c>
      <c r="AZ73" s="57">
        <f aca="true" t="shared" si="60" ref="AZ73:AZ90">+E73+Q73+AB73+AN73</f>
        <v>415</v>
      </c>
      <c r="BA73" s="57">
        <f aca="true" t="shared" si="61" ref="BA73:BA90">+F73+R73+AC73+AO73</f>
        <v>78</v>
      </c>
      <c r="BB73" s="64">
        <f aca="true" t="shared" si="62" ref="BB73:BB90">+G73+S73+AD73+AP73</f>
        <v>44</v>
      </c>
      <c r="BC73" s="57">
        <f aca="true" t="shared" si="63" ref="BC73:BC90">+H73+T73+AE73+AQ73</f>
        <v>57</v>
      </c>
      <c r="BD73" s="64">
        <f aca="true" t="shared" si="64" ref="BD73:BD90">+I73+U73+AF73+AR73</f>
        <v>37</v>
      </c>
      <c r="BE73" s="57">
        <f aca="true" t="shared" si="65" ref="BE73:BE90">+J73+V73+AG73+AS73</f>
        <v>5</v>
      </c>
      <c r="BF73" s="50">
        <f aca="true" t="shared" si="66" ref="BF73:BF90">AT73</f>
        <v>85</v>
      </c>
    </row>
    <row r="74" spans="1:58" ht="12.75">
      <c r="A74" s="56" t="s">
        <v>143</v>
      </c>
      <c r="B74" s="57">
        <v>26</v>
      </c>
      <c r="C74" s="57">
        <v>52</v>
      </c>
      <c r="D74" s="57">
        <v>0</v>
      </c>
      <c r="E74" s="57">
        <v>43</v>
      </c>
      <c r="F74" s="57">
        <v>13</v>
      </c>
      <c r="G74" s="57">
        <v>2</v>
      </c>
      <c r="H74" s="57">
        <v>13</v>
      </c>
      <c r="I74" s="57">
        <v>9</v>
      </c>
      <c r="J74" s="57">
        <v>0</v>
      </c>
      <c r="K74" s="73">
        <v>35</v>
      </c>
      <c r="M74" s="56" t="s">
        <v>144</v>
      </c>
      <c r="N74" s="61">
        <v>35</v>
      </c>
      <c r="O74" s="67">
        <v>45</v>
      </c>
      <c r="P74" s="67">
        <v>0</v>
      </c>
      <c r="Q74" s="67">
        <v>55</v>
      </c>
      <c r="R74" s="67">
        <v>15</v>
      </c>
      <c r="S74" s="67">
        <v>4</v>
      </c>
      <c r="T74" s="67">
        <v>8</v>
      </c>
      <c r="U74" s="67">
        <v>11</v>
      </c>
      <c r="V74" s="67">
        <v>0</v>
      </c>
      <c r="W74" s="45">
        <f t="shared" si="54"/>
        <v>25</v>
      </c>
      <c r="X74" s="56" t="s">
        <v>144</v>
      </c>
      <c r="Y74" s="61">
        <v>25</v>
      </c>
      <c r="Z74" s="67">
        <v>60</v>
      </c>
      <c r="AA74" s="67">
        <v>0</v>
      </c>
      <c r="AB74" s="67">
        <v>56</v>
      </c>
      <c r="AC74" s="67">
        <v>14</v>
      </c>
      <c r="AD74" s="67">
        <v>3</v>
      </c>
      <c r="AE74" s="67">
        <v>11</v>
      </c>
      <c r="AF74" s="67">
        <v>9</v>
      </c>
      <c r="AG74" s="67">
        <v>0</v>
      </c>
      <c r="AH74" s="45">
        <f t="shared" si="55"/>
        <v>29</v>
      </c>
      <c r="AI74" s="46"/>
      <c r="AJ74" s="56" t="s">
        <v>144</v>
      </c>
      <c r="AK74" s="61">
        <v>29</v>
      </c>
      <c r="AL74" s="67">
        <v>30</v>
      </c>
      <c r="AM74" s="67">
        <v>1</v>
      </c>
      <c r="AN74" s="67">
        <v>29</v>
      </c>
      <c r="AO74" s="67">
        <v>8</v>
      </c>
      <c r="AP74" s="67">
        <v>0</v>
      </c>
      <c r="AQ74" s="67">
        <v>8</v>
      </c>
      <c r="AR74" s="67">
        <v>3</v>
      </c>
      <c r="AS74" s="67">
        <v>0</v>
      </c>
      <c r="AT74" s="45">
        <f t="shared" si="56"/>
        <v>31</v>
      </c>
      <c r="AV74" s="63" t="s">
        <v>144</v>
      </c>
      <c r="AW74" s="64">
        <f t="shared" si="57"/>
        <v>26</v>
      </c>
      <c r="AX74" s="57">
        <f t="shared" si="58"/>
        <v>187</v>
      </c>
      <c r="AY74" s="64">
        <f t="shared" si="59"/>
        <v>1</v>
      </c>
      <c r="AZ74" s="57">
        <f t="shared" si="60"/>
        <v>183</v>
      </c>
      <c r="BA74" s="57">
        <f t="shared" si="61"/>
        <v>50</v>
      </c>
      <c r="BB74" s="64">
        <f t="shared" si="62"/>
        <v>9</v>
      </c>
      <c r="BC74" s="57">
        <f t="shared" si="63"/>
        <v>40</v>
      </c>
      <c r="BD74" s="64">
        <f t="shared" si="64"/>
        <v>32</v>
      </c>
      <c r="BE74" s="57">
        <f t="shared" si="65"/>
        <v>0</v>
      </c>
      <c r="BF74" s="50">
        <f t="shared" si="66"/>
        <v>31</v>
      </c>
    </row>
    <row r="75" spans="1:58" ht="12.75">
      <c r="A75" s="56" t="s">
        <v>145</v>
      </c>
      <c r="B75" s="57">
        <v>127</v>
      </c>
      <c r="C75" s="57">
        <v>69</v>
      </c>
      <c r="D75" s="57">
        <v>0</v>
      </c>
      <c r="E75" s="57">
        <v>57</v>
      </c>
      <c r="F75" s="57">
        <v>18</v>
      </c>
      <c r="G75" s="57">
        <v>14</v>
      </c>
      <c r="H75" s="57">
        <v>18</v>
      </c>
      <c r="I75" s="57">
        <v>7</v>
      </c>
      <c r="J75" s="57">
        <v>1</v>
      </c>
      <c r="K75" s="73">
        <v>139</v>
      </c>
      <c r="M75" s="56" t="s">
        <v>146</v>
      </c>
      <c r="N75" s="61">
        <v>139</v>
      </c>
      <c r="O75" s="67">
        <v>82</v>
      </c>
      <c r="P75" s="67">
        <v>0</v>
      </c>
      <c r="Q75" s="67">
        <v>43</v>
      </c>
      <c r="R75" s="67">
        <v>8</v>
      </c>
      <c r="S75" s="67">
        <v>0</v>
      </c>
      <c r="T75" s="67">
        <v>8</v>
      </c>
      <c r="U75" s="67">
        <v>0</v>
      </c>
      <c r="V75" s="67">
        <v>0</v>
      </c>
      <c r="W75" s="45">
        <f t="shared" si="54"/>
        <v>178</v>
      </c>
      <c r="X75" s="56" t="s">
        <v>146</v>
      </c>
      <c r="Y75" s="61">
        <v>178</v>
      </c>
      <c r="Z75" s="67">
        <v>122</v>
      </c>
      <c r="AA75" s="67">
        <v>1</v>
      </c>
      <c r="AB75" s="67">
        <v>32</v>
      </c>
      <c r="AC75" s="67">
        <v>6</v>
      </c>
      <c r="AD75" s="67">
        <v>20</v>
      </c>
      <c r="AE75" s="67">
        <v>6</v>
      </c>
      <c r="AF75" s="67">
        <v>0</v>
      </c>
      <c r="AG75" s="67">
        <v>0</v>
      </c>
      <c r="AH75" s="45">
        <f t="shared" si="55"/>
        <v>269</v>
      </c>
      <c r="AI75" s="46"/>
      <c r="AJ75" s="56" t="s">
        <v>146</v>
      </c>
      <c r="AK75" s="61">
        <v>269</v>
      </c>
      <c r="AL75" s="67">
        <v>65</v>
      </c>
      <c r="AM75" s="67">
        <v>0</v>
      </c>
      <c r="AN75" s="67">
        <v>61</v>
      </c>
      <c r="AO75" s="67">
        <v>0</v>
      </c>
      <c r="AP75" s="67">
        <v>21</v>
      </c>
      <c r="AQ75" s="67">
        <v>0</v>
      </c>
      <c r="AR75" s="67">
        <v>0</v>
      </c>
      <c r="AS75" s="67">
        <v>0</v>
      </c>
      <c r="AT75" s="45">
        <f t="shared" si="56"/>
        <v>273</v>
      </c>
      <c r="AV75" s="63" t="s">
        <v>146</v>
      </c>
      <c r="AW75" s="64">
        <f t="shared" si="57"/>
        <v>127</v>
      </c>
      <c r="AX75" s="57">
        <f t="shared" si="58"/>
        <v>338</v>
      </c>
      <c r="AY75" s="64">
        <f t="shared" si="59"/>
        <v>1</v>
      </c>
      <c r="AZ75" s="57">
        <f t="shared" si="60"/>
        <v>193</v>
      </c>
      <c r="BA75" s="57">
        <f t="shared" si="61"/>
        <v>32</v>
      </c>
      <c r="BB75" s="64">
        <f t="shared" si="62"/>
        <v>55</v>
      </c>
      <c r="BC75" s="57">
        <f t="shared" si="63"/>
        <v>32</v>
      </c>
      <c r="BD75" s="64">
        <f t="shared" si="64"/>
        <v>7</v>
      </c>
      <c r="BE75" s="57">
        <f t="shared" si="65"/>
        <v>1</v>
      </c>
      <c r="BF75" s="50">
        <f t="shared" si="66"/>
        <v>273</v>
      </c>
    </row>
    <row r="76" spans="1:58" ht="12.75">
      <c r="A76" s="56" t="s">
        <v>147</v>
      </c>
      <c r="B76" s="57">
        <v>20</v>
      </c>
      <c r="C76" s="57">
        <v>16</v>
      </c>
      <c r="D76" s="57">
        <v>0</v>
      </c>
      <c r="E76" s="57">
        <v>13</v>
      </c>
      <c r="F76" s="57">
        <v>3</v>
      </c>
      <c r="G76" s="57">
        <v>0</v>
      </c>
      <c r="H76" s="57">
        <v>0</v>
      </c>
      <c r="I76" s="57">
        <v>6</v>
      </c>
      <c r="J76" s="57">
        <v>0</v>
      </c>
      <c r="K76" s="73">
        <v>23</v>
      </c>
      <c r="M76" s="56" t="s">
        <v>148</v>
      </c>
      <c r="N76" s="61">
        <v>23</v>
      </c>
      <c r="O76" s="67">
        <v>43</v>
      </c>
      <c r="P76" s="67">
        <v>0</v>
      </c>
      <c r="Q76" s="67">
        <v>34</v>
      </c>
      <c r="R76" s="67">
        <v>10</v>
      </c>
      <c r="S76" s="67">
        <v>1</v>
      </c>
      <c r="T76" s="67">
        <v>4</v>
      </c>
      <c r="U76" s="67">
        <v>8</v>
      </c>
      <c r="V76" s="67">
        <v>0</v>
      </c>
      <c r="W76" s="45">
        <f t="shared" si="54"/>
        <v>32</v>
      </c>
      <c r="X76" s="56" t="s">
        <v>148</v>
      </c>
      <c r="Y76" s="61">
        <v>32</v>
      </c>
      <c r="Z76" s="67">
        <v>43</v>
      </c>
      <c r="AA76" s="67">
        <v>2</v>
      </c>
      <c r="AB76" s="67">
        <v>52</v>
      </c>
      <c r="AC76" s="67">
        <v>11</v>
      </c>
      <c r="AD76" s="67">
        <v>2</v>
      </c>
      <c r="AE76" s="67">
        <v>3</v>
      </c>
      <c r="AF76" s="67">
        <v>29</v>
      </c>
      <c r="AG76" s="67">
        <v>0</v>
      </c>
      <c r="AH76" s="45">
        <f t="shared" si="55"/>
        <v>25</v>
      </c>
      <c r="AI76" s="46"/>
      <c r="AJ76" s="56" t="s">
        <v>148</v>
      </c>
      <c r="AK76" s="61">
        <v>25</v>
      </c>
      <c r="AL76" s="67">
        <v>42</v>
      </c>
      <c r="AM76" s="67">
        <v>0</v>
      </c>
      <c r="AN76" s="67">
        <v>35</v>
      </c>
      <c r="AO76" s="67">
        <v>14</v>
      </c>
      <c r="AP76" s="67">
        <v>3</v>
      </c>
      <c r="AQ76" s="67">
        <v>10</v>
      </c>
      <c r="AR76" s="67">
        <v>11</v>
      </c>
      <c r="AS76" s="67">
        <v>0</v>
      </c>
      <c r="AT76" s="45">
        <f t="shared" si="56"/>
        <v>32</v>
      </c>
      <c r="AV76" s="63" t="s">
        <v>148</v>
      </c>
      <c r="AW76" s="64">
        <f t="shared" si="57"/>
        <v>20</v>
      </c>
      <c r="AX76" s="57">
        <f t="shared" si="58"/>
        <v>144</v>
      </c>
      <c r="AY76" s="64">
        <f t="shared" si="59"/>
        <v>2</v>
      </c>
      <c r="AZ76" s="57">
        <f t="shared" si="60"/>
        <v>134</v>
      </c>
      <c r="BA76" s="57">
        <f t="shared" si="61"/>
        <v>38</v>
      </c>
      <c r="BB76" s="64">
        <f t="shared" si="62"/>
        <v>6</v>
      </c>
      <c r="BC76" s="57">
        <f t="shared" si="63"/>
        <v>17</v>
      </c>
      <c r="BD76" s="64">
        <f t="shared" si="64"/>
        <v>54</v>
      </c>
      <c r="BE76" s="57">
        <f t="shared" si="65"/>
        <v>0</v>
      </c>
      <c r="BF76" s="50">
        <f t="shared" si="66"/>
        <v>32</v>
      </c>
    </row>
    <row r="77" spans="1:58" ht="12.75">
      <c r="A77" s="56" t="s">
        <v>149</v>
      </c>
      <c r="B77" s="57">
        <v>95</v>
      </c>
      <c r="C77" s="57">
        <v>35</v>
      </c>
      <c r="D77" s="57">
        <v>0</v>
      </c>
      <c r="E77" s="57">
        <v>48</v>
      </c>
      <c r="F77" s="57">
        <v>13</v>
      </c>
      <c r="G77" s="57">
        <v>3</v>
      </c>
      <c r="H77" s="57">
        <v>13</v>
      </c>
      <c r="I77" s="57">
        <v>8</v>
      </c>
      <c r="J77" s="57">
        <v>0</v>
      </c>
      <c r="K77" s="73">
        <v>82</v>
      </c>
      <c r="M77" s="56" t="s">
        <v>150</v>
      </c>
      <c r="N77" s="61">
        <v>82</v>
      </c>
      <c r="O77" s="67">
        <v>38</v>
      </c>
      <c r="P77" s="67">
        <v>0</v>
      </c>
      <c r="Q77" s="67">
        <v>49</v>
      </c>
      <c r="R77" s="67">
        <v>18</v>
      </c>
      <c r="S77" s="67">
        <v>4</v>
      </c>
      <c r="T77" s="67">
        <v>11</v>
      </c>
      <c r="U77" s="67">
        <v>3</v>
      </c>
      <c r="V77" s="67">
        <v>10</v>
      </c>
      <c r="W77" s="45">
        <f t="shared" si="54"/>
        <v>71</v>
      </c>
      <c r="X77" s="56" t="s">
        <v>150</v>
      </c>
      <c r="Y77" s="61">
        <v>71</v>
      </c>
      <c r="Z77" s="67">
        <v>33</v>
      </c>
      <c r="AA77" s="67">
        <v>0</v>
      </c>
      <c r="AB77" s="67">
        <v>30</v>
      </c>
      <c r="AC77" s="67">
        <v>13</v>
      </c>
      <c r="AD77" s="67">
        <v>0</v>
      </c>
      <c r="AE77" s="67">
        <v>13</v>
      </c>
      <c r="AF77" s="67">
        <v>6</v>
      </c>
      <c r="AG77" s="67">
        <v>0</v>
      </c>
      <c r="AH77" s="45">
        <f t="shared" si="55"/>
        <v>74</v>
      </c>
      <c r="AI77" s="46"/>
      <c r="AJ77" s="56" t="s">
        <v>150</v>
      </c>
      <c r="AK77" s="61">
        <v>74</v>
      </c>
      <c r="AL77" s="67">
        <v>35</v>
      </c>
      <c r="AM77" s="67">
        <v>0</v>
      </c>
      <c r="AN77" s="67">
        <v>57</v>
      </c>
      <c r="AO77" s="67">
        <v>13</v>
      </c>
      <c r="AP77" s="67">
        <v>2</v>
      </c>
      <c r="AQ77" s="67">
        <v>13</v>
      </c>
      <c r="AR77" s="67">
        <v>6</v>
      </c>
      <c r="AS77" s="67">
        <v>20</v>
      </c>
      <c r="AT77" s="45">
        <f t="shared" si="56"/>
        <v>52</v>
      </c>
      <c r="AV77" s="63" t="s">
        <v>150</v>
      </c>
      <c r="AW77" s="64">
        <f t="shared" si="57"/>
        <v>95</v>
      </c>
      <c r="AX77" s="57">
        <f t="shared" si="58"/>
        <v>141</v>
      </c>
      <c r="AY77" s="64">
        <f t="shared" si="59"/>
        <v>0</v>
      </c>
      <c r="AZ77" s="57">
        <f t="shared" si="60"/>
        <v>184</v>
      </c>
      <c r="BA77" s="57">
        <f t="shared" si="61"/>
        <v>57</v>
      </c>
      <c r="BB77" s="64">
        <f t="shared" si="62"/>
        <v>9</v>
      </c>
      <c r="BC77" s="57">
        <f t="shared" si="63"/>
        <v>50</v>
      </c>
      <c r="BD77" s="64">
        <f t="shared" si="64"/>
        <v>23</v>
      </c>
      <c r="BE77" s="57">
        <f t="shared" si="65"/>
        <v>30</v>
      </c>
      <c r="BF77" s="50">
        <f t="shared" si="66"/>
        <v>52</v>
      </c>
    </row>
    <row r="78" spans="1:58" ht="12.75">
      <c r="A78" s="56" t="s">
        <v>151</v>
      </c>
      <c r="B78" s="57">
        <v>378</v>
      </c>
      <c r="C78" s="57">
        <v>126</v>
      </c>
      <c r="D78" s="57">
        <v>0</v>
      </c>
      <c r="E78" s="57">
        <v>97</v>
      </c>
      <c r="F78" s="57">
        <v>16</v>
      </c>
      <c r="G78" s="57">
        <v>0</v>
      </c>
      <c r="H78" s="57">
        <v>7</v>
      </c>
      <c r="I78" s="57">
        <v>5</v>
      </c>
      <c r="J78" s="57">
        <v>10</v>
      </c>
      <c r="K78" s="73">
        <v>407</v>
      </c>
      <c r="M78" s="56" t="s">
        <v>152</v>
      </c>
      <c r="N78" s="61">
        <v>407</v>
      </c>
      <c r="O78" s="67">
        <v>153</v>
      </c>
      <c r="P78" s="67">
        <v>0</v>
      </c>
      <c r="Q78" s="67">
        <v>188</v>
      </c>
      <c r="R78" s="67">
        <v>54</v>
      </c>
      <c r="S78" s="67">
        <v>7</v>
      </c>
      <c r="T78" s="67">
        <v>31</v>
      </c>
      <c r="U78" s="67">
        <v>10</v>
      </c>
      <c r="V78" s="67">
        <v>15</v>
      </c>
      <c r="W78" s="45">
        <f t="shared" si="54"/>
        <v>372</v>
      </c>
      <c r="X78" s="56" t="s">
        <v>152</v>
      </c>
      <c r="Y78" s="61">
        <v>372</v>
      </c>
      <c r="Z78" s="67">
        <v>162</v>
      </c>
      <c r="AA78" s="67">
        <v>0</v>
      </c>
      <c r="AB78" s="67">
        <v>216</v>
      </c>
      <c r="AC78" s="67">
        <v>34</v>
      </c>
      <c r="AD78" s="67">
        <v>2</v>
      </c>
      <c r="AE78" s="67">
        <v>18</v>
      </c>
      <c r="AF78" s="67">
        <v>7</v>
      </c>
      <c r="AG78" s="67">
        <v>44</v>
      </c>
      <c r="AH78" s="45">
        <f t="shared" si="55"/>
        <v>318</v>
      </c>
      <c r="AI78" s="46"/>
      <c r="AJ78" s="56" t="s">
        <v>152</v>
      </c>
      <c r="AK78" s="61">
        <v>318</v>
      </c>
      <c r="AL78" s="67">
        <v>158</v>
      </c>
      <c r="AM78" s="67">
        <v>0</v>
      </c>
      <c r="AN78" s="67">
        <v>169</v>
      </c>
      <c r="AO78" s="67">
        <v>22</v>
      </c>
      <c r="AP78" s="67">
        <v>6</v>
      </c>
      <c r="AQ78" s="67">
        <v>14</v>
      </c>
      <c r="AR78" s="67">
        <v>8</v>
      </c>
      <c r="AS78" s="67">
        <v>24</v>
      </c>
      <c r="AT78" s="45">
        <f t="shared" si="56"/>
        <v>307</v>
      </c>
      <c r="AV78" s="63" t="s">
        <v>152</v>
      </c>
      <c r="AW78" s="64">
        <f t="shared" si="57"/>
        <v>378</v>
      </c>
      <c r="AX78" s="57">
        <f t="shared" si="58"/>
        <v>599</v>
      </c>
      <c r="AY78" s="64">
        <f t="shared" si="59"/>
        <v>0</v>
      </c>
      <c r="AZ78" s="57">
        <f t="shared" si="60"/>
        <v>670</v>
      </c>
      <c r="BA78" s="57">
        <f t="shared" si="61"/>
        <v>126</v>
      </c>
      <c r="BB78" s="64">
        <f t="shared" si="62"/>
        <v>15</v>
      </c>
      <c r="BC78" s="57">
        <f t="shared" si="63"/>
        <v>70</v>
      </c>
      <c r="BD78" s="64">
        <f t="shared" si="64"/>
        <v>30</v>
      </c>
      <c r="BE78" s="57">
        <f t="shared" si="65"/>
        <v>93</v>
      </c>
      <c r="BF78" s="50">
        <f t="shared" si="66"/>
        <v>307</v>
      </c>
    </row>
    <row r="79" spans="1:58" ht="12.75">
      <c r="A79" s="56" t="s">
        <v>153</v>
      </c>
      <c r="B79" s="57">
        <v>328</v>
      </c>
      <c r="C79" s="57">
        <v>153</v>
      </c>
      <c r="D79" s="57">
        <v>0</v>
      </c>
      <c r="E79" s="57">
        <v>253</v>
      </c>
      <c r="F79" s="57">
        <v>83</v>
      </c>
      <c r="G79" s="57">
        <v>0</v>
      </c>
      <c r="H79" s="57">
        <v>38</v>
      </c>
      <c r="I79" s="57">
        <v>7</v>
      </c>
      <c r="J79" s="57">
        <v>111</v>
      </c>
      <c r="K79" s="73">
        <v>228</v>
      </c>
      <c r="M79" s="56" t="s">
        <v>154</v>
      </c>
      <c r="N79" s="61">
        <v>228</v>
      </c>
      <c r="O79" s="67">
        <v>205</v>
      </c>
      <c r="P79" s="67">
        <v>0</v>
      </c>
      <c r="Q79" s="67">
        <v>167</v>
      </c>
      <c r="R79" s="67">
        <v>48</v>
      </c>
      <c r="S79" s="67">
        <v>1</v>
      </c>
      <c r="T79" s="67">
        <v>23</v>
      </c>
      <c r="U79" s="67">
        <v>3</v>
      </c>
      <c r="V79" s="67">
        <v>94</v>
      </c>
      <c r="W79" s="45">
        <f t="shared" si="54"/>
        <v>266</v>
      </c>
      <c r="X79" s="56" t="s">
        <v>154</v>
      </c>
      <c r="Y79" s="61">
        <v>266</v>
      </c>
      <c r="Z79" s="67">
        <v>185</v>
      </c>
      <c r="AA79" s="67">
        <v>0</v>
      </c>
      <c r="AB79" s="67">
        <v>225</v>
      </c>
      <c r="AC79" s="67">
        <v>116</v>
      </c>
      <c r="AD79" s="67">
        <v>1</v>
      </c>
      <c r="AE79" s="67">
        <v>22</v>
      </c>
      <c r="AF79" s="67">
        <v>2</v>
      </c>
      <c r="AG79" s="67">
        <v>31</v>
      </c>
      <c r="AH79" s="45">
        <f t="shared" si="55"/>
        <v>226</v>
      </c>
      <c r="AI79" s="46"/>
      <c r="AJ79" s="56" t="s">
        <v>154</v>
      </c>
      <c r="AK79" s="61">
        <v>226</v>
      </c>
      <c r="AL79" s="67">
        <v>197</v>
      </c>
      <c r="AM79" s="67">
        <v>0</v>
      </c>
      <c r="AN79" s="67">
        <v>171</v>
      </c>
      <c r="AO79" s="67">
        <v>85</v>
      </c>
      <c r="AP79" s="67">
        <v>0</v>
      </c>
      <c r="AQ79" s="67">
        <v>46</v>
      </c>
      <c r="AR79" s="67">
        <v>13</v>
      </c>
      <c r="AS79" s="67">
        <v>50</v>
      </c>
      <c r="AT79" s="45">
        <f t="shared" si="56"/>
        <v>252</v>
      </c>
      <c r="AV79" s="63" t="s">
        <v>154</v>
      </c>
      <c r="AW79" s="64">
        <f t="shared" si="57"/>
        <v>328</v>
      </c>
      <c r="AX79" s="57">
        <f t="shared" si="58"/>
        <v>740</v>
      </c>
      <c r="AY79" s="64">
        <f t="shared" si="59"/>
        <v>0</v>
      </c>
      <c r="AZ79" s="57">
        <f t="shared" si="60"/>
        <v>816</v>
      </c>
      <c r="BA79" s="57">
        <f t="shared" si="61"/>
        <v>332</v>
      </c>
      <c r="BB79" s="64">
        <f t="shared" si="62"/>
        <v>2</v>
      </c>
      <c r="BC79" s="57">
        <f t="shared" si="63"/>
        <v>129</v>
      </c>
      <c r="BD79" s="64">
        <f t="shared" si="64"/>
        <v>25</v>
      </c>
      <c r="BE79" s="57">
        <f t="shared" si="65"/>
        <v>286</v>
      </c>
      <c r="BF79" s="50">
        <f t="shared" si="66"/>
        <v>252</v>
      </c>
    </row>
    <row r="80" spans="1:58" ht="12.75">
      <c r="A80" s="56" t="s">
        <v>155</v>
      </c>
      <c r="B80" s="57">
        <v>60</v>
      </c>
      <c r="C80" s="57">
        <v>74</v>
      </c>
      <c r="D80" s="57">
        <v>1</v>
      </c>
      <c r="E80" s="57">
        <v>73</v>
      </c>
      <c r="F80" s="57">
        <v>8</v>
      </c>
      <c r="G80" s="57">
        <v>7</v>
      </c>
      <c r="H80" s="57">
        <v>5</v>
      </c>
      <c r="I80" s="57">
        <v>12</v>
      </c>
      <c r="J80" s="57">
        <v>2</v>
      </c>
      <c r="K80" s="73">
        <v>62</v>
      </c>
      <c r="M80" s="56" t="s">
        <v>156</v>
      </c>
      <c r="N80" s="61">
        <v>62</v>
      </c>
      <c r="O80" s="67">
        <v>85</v>
      </c>
      <c r="P80" s="67">
        <v>1</v>
      </c>
      <c r="Q80" s="67">
        <v>87</v>
      </c>
      <c r="R80" s="67">
        <v>13</v>
      </c>
      <c r="S80" s="67">
        <v>10</v>
      </c>
      <c r="T80" s="67">
        <v>7</v>
      </c>
      <c r="U80" s="67">
        <v>11</v>
      </c>
      <c r="V80" s="67">
        <v>1</v>
      </c>
      <c r="W80" s="45">
        <f t="shared" si="54"/>
        <v>61</v>
      </c>
      <c r="X80" s="56" t="s">
        <v>156</v>
      </c>
      <c r="Y80" s="61">
        <v>61</v>
      </c>
      <c r="Z80" s="67">
        <v>99</v>
      </c>
      <c r="AA80" s="67">
        <v>0</v>
      </c>
      <c r="AB80" s="67">
        <v>94</v>
      </c>
      <c r="AC80" s="67">
        <v>15</v>
      </c>
      <c r="AD80" s="67">
        <v>9</v>
      </c>
      <c r="AE80" s="67">
        <v>14</v>
      </c>
      <c r="AF80" s="67">
        <v>26</v>
      </c>
      <c r="AG80" s="67">
        <v>0</v>
      </c>
      <c r="AH80" s="45">
        <f t="shared" si="55"/>
        <v>66</v>
      </c>
      <c r="AI80" s="46"/>
      <c r="AJ80" s="56" t="s">
        <v>156</v>
      </c>
      <c r="AK80" s="61">
        <v>66</v>
      </c>
      <c r="AL80" s="67">
        <v>94</v>
      </c>
      <c r="AM80" s="67">
        <v>0</v>
      </c>
      <c r="AN80" s="67">
        <v>71</v>
      </c>
      <c r="AO80" s="67">
        <v>8</v>
      </c>
      <c r="AP80" s="67">
        <v>2</v>
      </c>
      <c r="AQ80" s="67">
        <v>4</v>
      </c>
      <c r="AR80" s="67">
        <v>16</v>
      </c>
      <c r="AS80" s="67">
        <v>0</v>
      </c>
      <c r="AT80" s="45">
        <f t="shared" si="56"/>
        <v>89</v>
      </c>
      <c r="AV80" s="63" t="s">
        <v>156</v>
      </c>
      <c r="AW80" s="64">
        <f t="shared" si="57"/>
        <v>60</v>
      </c>
      <c r="AX80" s="57">
        <f t="shared" si="58"/>
        <v>352</v>
      </c>
      <c r="AY80" s="64">
        <f t="shared" si="59"/>
        <v>2</v>
      </c>
      <c r="AZ80" s="57">
        <f t="shared" si="60"/>
        <v>325</v>
      </c>
      <c r="BA80" s="57">
        <f t="shared" si="61"/>
        <v>44</v>
      </c>
      <c r="BB80" s="64">
        <f t="shared" si="62"/>
        <v>28</v>
      </c>
      <c r="BC80" s="57">
        <f t="shared" si="63"/>
        <v>30</v>
      </c>
      <c r="BD80" s="64">
        <f t="shared" si="64"/>
        <v>65</v>
      </c>
      <c r="BE80" s="57">
        <f t="shared" si="65"/>
        <v>3</v>
      </c>
      <c r="BF80" s="50">
        <f t="shared" si="66"/>
        <v>89</v>
      </c>
    </row>
    <row r="81" spans="1:58" ht="12.75">
      <c r="A81" s="56" t="s">
        <v>157</v>
      </c>
      <c r="B81" s="57">
        <v>376</v>
      </c>
      <c r="C81" s="57">
        <v>109</v>
      </c>
      <c r="D81" s="57">
        <v>1</v>
      </c>
      <c r="E81" s="57">
        <v>74</v>
      </c>
      <c r="F81" s="57">
        <v>22</v>
      </c>
      <c r="G81" s="57">
        <v>4</v>
      </c>
      <c r="H81" s="57">
        <v>15</v>
      </c>
      <c r="I81" s="57">
        <v>22</v>
      </c>
      <c r="J81" s="57">
        <v>0</v>
      </c>
      <c r="K81" s="73">
        <v>412</v>
      </c>
      <c r="M81" s="56" t="s">
        <v>158</v>
      </c>
      <c r="N81" s="61">
        <v>412</v>
      </c>
      <c r="O81" s="67">
        <v>230</v>
      </c>
      <c r="P81" s="67">
        <v>0</v>
      </c>
      <c r="Q81" s="67">
        <v>105</v>
      </c>
      <c r="R81" s="67">
        <v>27</v>
      </c>
      <c r="S81" s="67">
        <v>7</v>
      </c>
      <c r="T81" s="67">
        <v>9</v>
      </c>
      <c r="U81" s="67">
        <v>10</v>
      </c>
      <c r="V81" s="67">
        <v>0</v>
      </c>
      <c r="W81" s="45">
        <f t="shared" si="54"/>
        <v>537</v>
      </c>
      <c r="X81" s="56" t="s">
        <v>158</v>
      </c>
      <c r="Y81" s="61">
        <v>537</v>
      </c>
      <c r="Z81" s="67">
        <v>268</v>
      </c>
      <c r="AA81" s="67">
        <v>0</v>
      </c>
      <c r="AB81" s="67">
        <v>259</v>
      </c>
      <c r="AC81" s="67">
        <v>64</v>
      </c>
      <c r="AD81" s="67">
        <v>19</v>
      </c>
      <c r="AE81" s="67">
        <v>11</v>
      </c>
      <c r="AF81" s="67">
        <v>14</v>
      </c>
      <c r="AG81" s="67">
        <v>0</v>
      </c>
      <c r="AH81" s="45">
        <f t="shared" si="55"/>
        <v>546</v>
      </c>
      <c r="AI81" s="46"/>
      <c r="AJ81" s="56" t="s">
        <v>158</v>
      </c>
      <c r="AK81" s="61">
        <v>546</v>
      </c>
      <c r="AL81" s="67">
        <v>182</v>
      </c>
      <c r="AM81" s="67">
        <v>0</v>
      </c>
      <c r="AN81" s="67">
        <v>185</v>
      </c>
      <c r="AO81" s="67">
        <v>48</v>
      </c>
      <c r="AP81" s="67">
        <v>11</v>
      </c>
      <c r="AQ81" s="67">
        <v>6</v>
      </c>
      <c r="AR81" s="67">
        <v>16</v>
      </c>
      <c r="AS81" s="67">
        <v>1</v>
      </c>
      <c r="AT81" s="45">
        <f t="shared" si="56"/>
        <v>543</v>
      </c>
      <c r="AV81" s="63" t="s">
        <v>158</v>
      </c>
      <c r="AW81" s="64">
        <f t="shared" si="57"/>
        <v>376</v>
      </c>
      <c r="AX81" s="57">
        <f t="shared" si="58"/>
        <v>789</v>
      </c>
      <c r="AY81" s="64">
        <f t="shared" si="59"/>
        <v>1</v>
      </c>
      <c r="AZ81" s="57">
        <f t="shared" si="60"/>
        <v>623</v>
      </c>
      <c r="BA81" s="57">
        <f t="shared" si="61"/>
        <v>161</v>
      </c>
      <c r="BB81" s="64">
        <f t="shared" si="62"/>
        <v>41</v>
      </c>
      <c r="BC81" s="57">
        <f t="shared" si="63"/>
        <v>41</v>
      </c>
      <c r="BD81" s="64">
        <f t="shared" si="64"/>
        <v>62</v>
      </c>
      <c r="BE81" s="57">
        <f t="shared" si="65"/>
        <v>1</v>
      </c>
      <c r="BF81" s="50">
        <f t="shared" si="66"/>
        <v>543</v>
      </c>
    </row>
    <row r="82" spans="1:58" ht="12.75">
      <c r="A82" s="56" t="s">
        <v>159</v>
      </c>
      <c r="B82" s="57">
        <v>173</v>
      </c>
      <c r="C82" s="57">
        <v>90</v>
      </c>
      <c r="D82" s="57">
        <v>0</v>
      </c>
      <c r="E82" s="57">
        <v>79</v>
      </c>
      <c r="F82" s="57">
        <v>26</v>
      </c>
      <c r="G82" s="57">
        <v>5</v>
      </c>
      <c r="H82" s="57">
        <v>6</v>
      </c>
      <c r="I82" s="57">
        <v>15</v>
      </c>
      <c r="J82" s="57">
        <v>1</v>
      </c>
      <c r="K82" s="73">
        <v>184</v>
      </c>
      <c r="M82" s="56" t="s">
        <v>160</v>
      </c>
      <c r="N82" s="61">
        <v>184</v>
      </c>
      <c r="O82" s="67">
        <v>128</v>
      </c>
      <c r="P82" s="67">
        <v>0</v>
      </c>
      <c r="Q82" s="67">
        <v>101</v>
      </c>
      <c r="R82" s="67">
        <v>34</v>
      </c>
      <c r="S82" s="67">
        <v>7</v>
      </c>
      <c r="T82" s="67">
        <v>7</v>
      </c>
      <c r="U82" s="67">
        <v>14</v>
      </c>
      <c r="V82" s="67">
        <v>0</v>
      </c>
      <c r="W82" s="45">
        <f t="shared" si="54"/>
        <v>211</v>
      </c>
      <c r="X82" s="56" t="s">
        <v>160</v>
      </c>
      <c r="Y82" s="61">
        <v>211</v>
      </c>
      <c r="Z82" s="67">
        <v>115</v>
      </c>
      <c r="AA82" s="67">
        <v>0</v>
      </c>
      <c r="AB82" s="67">
        <v>129</v>
      </c>
      <c r="AC82" s="67">
        <v>46</v>
      </c>
      <c r="AD82" s="67">
        <v>2</v>
      </c>
      <c r="AE82" s="67">
        <v>15</v>
      </c>
      <c r="AF82" s="67">
        <v>33</v>
      </c>
      <c r="AG82" s="67">
        <v>2</v>
      </c>
      <c r="AH82" s="45">
        <f t="shared" si="55"/>
        <v>197</v>
      </c>
      <c r="AI82" s="46"/>
      <c r="AJ82" s="56" t="s">
        <v>160</v>
      </c>
      <c r="AK82" s="61">
        <v>197</v>
      </c>
      <c r="AL82" s="67">
        <v>54</v>
      </c>
      <c r="AM82" s="67">
        <v>0</v>
      </c>
      <c r="AN82" s="67">
        <v>78</v>
      </c>
      <c r="AO82" s="67">
        <v>22</v>
      </c>
      <c r="AP82" s="67">
        <v>2</v>
      </c>
      <c r="AQ82" s="67">
        <v>6</v>
      </c>
      <c r="AR82" s="67">
        <v>16</v>
      </c>
      <c r="AS82" s="67">
        <v>4</v>
      </c>
      <c r="AT82" s="45">
        <f t="shared" si="56"/>
        <v>173</v>
      </c>
      <c r="AV82" s="63" t="s">
        <v>160</v>
      </c>
      <c r="AW82" s="64">
        <f t="shared" si="57"/>
        <v>173</v>
      </c>
      <c r="AX82" s="57">
        <f t="shared" si="58"/>
        <v>387</v>
      </c>
      <c r="AY82" s="64">
        <f t="shared" si="59"/>
        <v>0</v>
      </c>
      <c r="AZ82" s="57">
        <f t="shared" si="60"/>
        <v>387</v>
      </c>
      <c r="BA82" s="57">
        <f t="shared" si="61"/>
        <v>128</v>
      </c>
      <c r="BB82" s="64">
        <f t="shared" si="62"/>
        <v>16</v>
      </c>
      <c r="BC82" s="57">
        <f t="shared" si="63"/>
        <v>34</v>
      </c>
      <c r="BD82" s="64">
        <f t="shared" si="64"/>
        <v>78</v>
      </c>
      <c r="BE82" s="57">
        <f t="shared" si="65"/>
        <v>7</v>
      </c>
      <c r="BF82" s="50">
        <f t="shared" si="66"/>
        <v>173</v>
      </c>
    </row>
    <row r="83" spans="1:58" ht="12.75">
      <c r="A83" s="56" t="s">
        <v>161</v>
      </c>
      <c r="B83" s="57">
        <v>108</v>
      </c>
      <c r="C83" s="57">
        <v>69</v>
      </c>
      <c r="D83" s="57">
        <v>0</v>
      </c>
      <c r="E83" s="57">
        <v>86</v>
      </c>
      <c r="F83" s="57">
        <v>30</v>
      </c>
      <c r="G83" s="57">
        <v>5</v>
      </c>
      <c r="H83" s="57">
        <v>22</v>
      </c>
      <c r="I83" s="57">
        <v>16</v>
      </c>
      <c r="J83" s="57">
        <v>17</v>
      </c>
      <c r="K83" s="73">
        <v>91</v>
      </c>
      <c r="M83" s="56" t="s">
        <v>162</v>
      </c>
      <c r="N83" s="61">
        <v>91</v>
      </c>
      <c r="O83" s="67">
        <v>133</v>
      </c>
      <c r="P83" s="67">
        <v>0</v>
      </c>
      <c r="Q83" s="67">
        <v>131</v>
      </c>
      <c r="R83" s="67">
        <v>36</v>
      </c>
      <c r="S83" s="67">
        <v>15</v>
      </c>
      <c r="T83" s="67">
        <v>15</v>
      </c>
      <c r="U83" s="67">
        <v>6</v>
      </c>
      <c r="V83" s="67">
        <v>6</v>
      </c>
      <c r="W83" s="45">
        <f t="shared" si="54"/>
        <v>93</v>
      </c>
      <c r="X83" s="56" t="s">
        <v>162</v>
      </c>
      <c r="Y83" s="61">
        <v>93</v>
      </c>
      <c r="Z83" s="67">
        <v>118</v>
      </c>
      <c r="AA83" s="67">
        <v>1</v>
      </c>
      <c r="AB83" s="67">
        <v>91</v>
      </c>
      <c r="AC83" s="67">
        <v>37</v>
      </c>
      <c r="AD83" s="67">
        <v>6</v>
      </c>
      <c r="AE83" s="67">
        <v>16</v>
      </c>
      <c r="AF83" s="67">
        <v>10</v>
      </c>
      <c r="AG83" s="67">
        <v>5</v>
      </c>
      <c r="AH83" s="45">
        <f t="shared" si="55"/>
        <v>121</v>
      </c>
      <c r="AI83" s="46"/>
      <c r="AJ83" s="56" t="s">
        <v>162</v>
      </c>
      <c r="AK83" s="61">
        <v>121</v>
      </c>
      <c r="AL83" s="67">
        <v>119</v>
      </c>
      <c r="AM83" s="67">
        <v>0</v>
      </c>
      <c r="AN83" s="67">
        <v>86</v>
      </c>
      <c r="AO83" s="67">
        <v>15</v>
      </c>
      <c r="AP83" s="67">
        <v>20</v>
      </c>
      <c r="AQ83" s="67">
        <v>14</v>
      </c>
      <c r="AR83" s="67">
        <v>5</v>
      </c>
      <c r="AS83" s="67">
        <v>10</v>
      </c>
      <c r="AT83" s="45">
        <f t="shared" si="56"/>
        <v>154</v>
      </c>
      <c r="AV83" s="63" t="s">
        <v>162</v>
      </c>
      <c r="AW83" s="64">
        <f t="shared" si="57"/>
        <v>108</v>
      </c>
      <c r="AX83" s="57">
        <f t="shared" si="58"/>
        <v>439</v>
      </c>
      <c r="AY83" s="64">
        <f t="shared" si="59"/>
        <v>1</v>
      </c>
      <c r="AZ83" s="57">
        <f t="shared" si="60"/>
        <v>394</v>
      </c>
      <c r="BA83" s="57">
        <f t="shared" si="61"/>
        <v>118</v>
      </c>
      <c r="BB83" s="64">
        <f t="shared" si="62"/>
        <v>46</v>
      </c>
      <c r="BC83" s="57">
        <f t="shared" si="63"/>
        <v>67</v>
      </c>
      <c r="BD83" s="64">
        <f t="shared" si="64"/>
        <v>37</v>
      </c>
      <c r="BE83" s="57">
        <f t="shared" si="65"/>
        <v>38</v>
      </c>
      <c r="BF83" s="50">
        <f t="shared" si="66"/>
        <v>154</v>
      </c>
    </row>
    <row r="84" spans="1:58" ht="12.75">
      <c r="A84" s="51" t="s">
        <v>163</v>
      </c>
      <c r="B84" s="52">
        <f aca="true" t="shared" si="67" ref="B84:K84">SUM(B85:B90)</f>
        <v>2488</v>
      </c>
      <c r="C84" s="52">
        <f t="shared" si="67"/>
        <v>779</v>
      </c>
      <c r="D84" s="52">
        <f t="shared" si="67"/>
        <v>0</v>
      </c>
      <c r="E84" s="52">
        <f t="shared" si="67"/>
        <v>811</v>
      </c>
      <c r="F84" s="52">
        <f t="shared" si="67"/>
        <v>178</v>
      </c>
      <c r="G84" s="52">
        <f t="shared" si="67"/>
        <v>33</v>
      </c>
      <c r="H84" s="52">
        <f t="shared" si="67"/>
        <v>40</v>
      </c>
      <c r="I84" s="52">
        <f t="shared" si="67"/>
        <v>56</v>
      </c>
      <c r="J84" s="52">
        <f t="shared" si="67"/>
        <v>312</v>
      </c>
      <c r="K84" s="53">
        <f t="shared" si="67"/>
        <v>2456</v>
      </c>
      <c r="M84" s="51" t="s">
        <v>163</v>
      </c>
      <c r="N84" s="66">
        <f aca="true" t="shared" si="68" ref="N84:V84">SUM(N85:N90)</f>
        <v>2456</v>
      </c>
      <c r="O84" s="66">
        <f t="shared" si="68"/>
        <v>1028</v>
      </c>
      <c r="P84" s="66">
        <f t="shared" si="68"/>
        <v>0</v>
      </c>
      <c r="Q84" s="66">
        <f t="shared" si="68"/>
        <v>842</v>
      </c>
      <c r="R84" s="66">
        <f t="shared" si="68"/>
        <v>174</v>
      </c>
      <c r="S84" s="66">
        <f t="shared" si="68"/>
        <v>25</v>
      </c>
      <c r="T84" s="66">
        <f t="shared" si="68"/>
        <v>62</v>
      </c>
      <c r="U84" s="66">
        <f t="shared" si="68"/>
        <v>47</v>
      </c>
      <c r="V84" s="66">
        <f t="shared" si="68"/>
        <v>280</v>
      </c>
      <c r="W84" s="45">
        <f t="shared" si="54"/>
        <v>2642</v>
      </c>
      <c r="X84" s="51" t="s">
        <v>163</v>
      </c>
      <c r="Y84" s="66">
        <f aca="true" t="shared" si="69" ref="Y84:AG84">SUM(Y85:Y90)</f>
        <v>2642</v>
      </c>
      <c r="Z84" s="66">
        <f t="shared" si="69"/>
        <v>930</v>
      </c>
      <c r="AA84" s="66">
        <f t="shared" si="69"/>
        <v>0</v>
      </c>
      <c r="AB84" s="66">
        <f t="shared" si="69"/>
        <v>752</v>
      </c>
      <c r="AC84" s="66">
        <f t="shared" si="69"/>
        <v>265</v>
      </c>
      <c r="AD84" s="66">
        <f t="shared" si="69"/>
        <v>39</v>
      </c>
      <c r="AE84" s="66">
        <f t="shared" si="69"/>
        <v>100</v>
      </c>
      <c r="AF84" s="66">
        <f t="shared" si="69"/>
        <v>63</v>
      </c>
      <c r="AG84" s="66">
        <f t="shared" si="69"/>
        <v>122</v>
      </c>
      <c r="AH84" s="45">
        <f t="shared" si="55"/>
        <v>2820</v>
      </c>
      <c r="AI84" s="46"/>
      <c r="AJ84" s="51" t="s">
        <v>163</v>
      </c>
      <c r="AK84" s="66">
        <f aca="true" t="shared" si="70" ref="AK84:AS84">SUM(AK85:AK90)</f>
        <v>2820</v>
      </c>
      <c r="AL84" s="66">
        <f t="shared" si="70"/>
        <v>892</v>
      </c>
      <c r="AM84" s="66">
        <f t="shared" si="70"/>
        <v>1</v>
      </c>
      <c r="AN84" s="66">
        <f t="shared" si="70"/>
        <v>1014</v>
      </c>
      <c r="AO84" s="66">
        <f t="shared" si="70"/>
        <v>180</v>
      </c>
      <c r="AP84" s="66">
        <f t="shared" si="70"/>
        <v>52</v>
      </c>
      <c r="AQ84" s="66">
        <f t="shared" si="70"/>
        <v>74</v>
      </c>
      <c r="AR84" s="66">
        <f t="shared" si="70"/>
        <v>78</v>
      </c>
      <c r="AS84" s="66">
        <f t="shared" si="70"/>
        <v>201</v>
      </c>
      <c r="AT84" s="45">
        <f t="shared" si="56"/>
        <v>2699</v>
      </c>
      <c r="AV84" s="55" t="s">
        <v>163</v>
      </c>
      <c r="AW84" s="48">
        <f t="shared" si="57"/>
        <v>2488</v>
      </c>
      <c r="AX84" s="49">
        <f t="shared" si="58"/>
        <v>3629</v>
      </c>
      <c r="AY84" s="48">
        <f t="shared" si="59"/>
        <v>1</v>
      </c>
      <c r="AZ84" s="49">
        <f t="shared" si="60"/>
        <v>3419</v>
      </c>
      <c r="BA84" s="49">
        <f t="shared" si="61"/>
        <v>797</v>
      </c>
      <c r="BB84" s="48">
        <f t="shared" si="62"/>
        <v>149</v>
      </c>
      <c r="BC84" s="49">
        <f t="shared" si="63"/>
        <v>276</v>
      </c>
      <c r="BD84" s="48">
        <f t="shared" si="64"/>
        <v>244</v>
      </c>
      <c r="BE84" s="49">
        <f t="shared" si="65"/>
        <v>915</v>
      </c>
      <c r="BF84" s="65">
        <f t="shared" si="66"/>
        <v>2699</v>
      </c>
    </row>
    <row r="85" spans="1:58" ht="12.75">
      <c r="A85" s="56" t="s">
        <v>164</v>
      </c>
      <c r="B85" s="57">
        <v>760</v>
      </c>
      <c r="C85" s="57">
        <v>285</v>
      </c>
      <c r="D85" s="57">
        <v>0</v>
      </c>
      <c r="E85" s="57">
        <v>279</v>
      </c>
      <c r="F85" s="57">
        <v>42</v>
      </c>
      <c r="G85" s="57">
        <v>15</v>
      </c>
      <c r="H85" s="57">
        <v>13</v>
      </c>
      <c r="I85" s="57">
        <v>11</v>
      </c>
      <c r="J85" s="57">
        <v>94</v>
      </c>
      <c r="K85" s="60">
        <v>766</v>
      </c>
      <c r="M85" s="56" t="s">
        <v>165</v>
      </c>
      <c r="N85" s="61">
        <v>766</v>
      </c>
      <c r="O85" s="67">
        <v>415</v>
      </c>
      <c r="P85" s="67">
        <v>0</v>
      </c>
      <c r="Q85" s="67">
        <v>326</v>
      </c>
      <c r="R85" s="67">
        <v>52</v>
      </c>
      <c r="S85" s="67">
        <v>12</v>
      </c>
      <c r="T85" s="67">
        <v>27</v>
      </c>
      <c r="U85" s="67">
        <v>13</v>
      </c>
      <c r="V85" s="67">
        <v>101</v>
      </c>
      <c r="W85" s="45">
        <f t="shared" si="54"/>
        <v>855</v>
      </c>
      <c r="X85" s="56" t="s">
        <v>165</v>
      </c>
      <c r="Y85" s="61">
        <v>855</v>
      </c>
      <c r="Z85" s="67">
        <v>325</v>
      </c>
      <c r="AA85" s="67">
        <v>0</v>
      </c>
      <c r="AB85" s="67">
        <v>175</v>
      </c>
      <c r="AC85" s="67">
        <v>66</v>
      </c>
      <c r="AD85" s="67">
        <v>12</v>
      </c>
      <c r="AE85" s="67">
        <v>42</v>
      </c>
      <c r="AF85" s="67">
        <v>26</v>
      </c>
      <c r="AG85" s="67">
        <v>7</v>
      </c>
      <c r="AH85" s="45">
        <f t="shared" si="55"/>
        <v>1005</v>
      </c>
      <c r="AI85" s="46"/>
      <c r="AJ85" s="56" t="s">
        <v>165</v>
      </c>
      <c r="AK85" s="61">
        <v>1005</v>
      </c>
      <c r="AL85" s="67">
        <v>267</v>
      </c>
      <c r="AM85" s="67">
        <v>0</v>
      </c>
      <c r="AN85" s="67">
        <v>297</v>
      </c>
      <c r="AO85" s="67">
        <v>56</v>
      </c>
      <c r="AP85" s="67">
        <v>21</v>
      </c>
      <c r="AQ85" s="67">
        <v>39</v>
      </c>
      <c r="AR85" s="67">
        <v>20</v>
      </c>
      <c r="AS85" s="67">
        <v>6</v>
      </c>
      <c r="AT85" s="45">
        <f t="shared" si="56"/>
        <v>975</v>
      </c>
      <c r="AV85" s="63" t="s">
        <v>165</v>
      </c>
      <c r="AW85" s="64">
        <f t="shared" si="57"/>
        <v>760</v>
      </c>
      <c r="AX85" s="57">
        <f t="shared" si="58"/>
        <v>1292</v>
      </c>
      <c r="AY85" s="64">
        <f t="shared" si="59"/>
        <v>0</v>
      </c>
      <c r="AZ85" s="57">
        <f t="shared" si="60"/>
        <v>1077</v>
      </c>
      <c r="BA85" s="57">
        <f t="shared" si="61"/>
        <v>216</v>
      </c>
      <c r="BB85" s="64">
        <f t="shared" si="62"/>
        <v>60</v>
      </c>
      <c r="BC85" s="57">
        <f t="shared" si="63"/>
        <v>121</v>
      </c>
      <c r="BD85" s="64">
        <f t="shared" si="64"/>
        <v>70</v>
      </c>
      <c r="BE85" s="57">
        <f t="shared" si="65"/>
        <v>208</v>
      </c>
      <c r="BF85" s="65">
        <f t="shared" si="66"/>
        <v>975</v>
      </c>
    </row>
    <row r="86" spans="1:58" ht="12.75">
      <c r="A86" s="56" t="s">
        <v>166</v>
      </c>
      <c r="B86" s="57">
        <v>221</v>
      </c>
      <c r="C86" s="57">
        <v>136</v>
      </c>
      <c r="D86" s="57">
        <v>0</v>
      </c>
      <c r="E86" s="57">
        <v>143</v>
      </c>
      <c r="F86" s="57">
        <v>73</v>
      </c>
      <c r="G86" s="57">
        <v>5</v>
      </c>
      <c r="H86" s="57">
        <v>6</v>
      </c>
      <c r="I86" s="57">
        <v>2</v>
      </c>
      <c r="J86" s="57">
        <v>44</v>
      </c>
      <c r="K86" s="60">
        <v>214</v>
      </c>
      <c r="M86" s="56" t="s">
        <v>167</v>
      </c>
      <c r="N86" s="61">
        <v>214</v>
      </c>
      <c r="O86" s="67">
        <v>131</v>
      </c>
      <c r="P86" s="67">
        <v>0</v>
      </c>
      <c r="Q86" s="67">
        <v>163</v>
      </c>
      <c r="R86" s="67">
        <v>50</v>
      </c>
      <c r="S86" s="67">
        <v>4</v>
      </c>
      <c r="T86" s="67">
        <v>3</v>
      </c>
      <c r="U86" s="67">
        <v>0</v>
      </c>
      <c r="V86" s="67">
        <v>21</v>
      </c>
      <c r="W86" s="45">
        <f t="shared" si="54"/>
        <v>182</v>
      </c>
      <c r="X86" s="56" t="s">
        <v>167</v>
      </c>
      <c r="Y86" s="61">
        <v>182</v>
      </c>
      <c r="Z86" s="67">
        <v>171</v>
      </c>
      <c r="AA86" s="67">
        <v>0</v>
      </c>
      <c r="AB86" s="67">
        <v>167</v>
      </c>
      <c r="AC86" s="67">
        <v>87</v>
      </c>
      <c r="AD86" s="67">
        <v>14</v>
      </c>
      <c r="AE86" s="67">
        <v>8</v>
      </c>
      <c r="AF86" s="67">
        <v>1</v>
      </c>
      <c r="AG86" s="67">
        <v>23</v>
      </c>
      <c r="AH86" s="45">
        <f t="shared" si="55"/>
        <v>186</v>
      </c>
      <c r="AI86" s="46"/>
      <c r="AJ86" s="56" t="s">
        <v>167</v>
      </c>
      <c r="AK86" s="61">
        <v>186</v>
      </c>
      <c r="AL86" s="67">
        <v>147</v>
      </c>
      <c r="AM86" s="67">
        <v>0</v>
      </c>
      <c r="AN86" s="67">
        <v>143</v>
      </c>
      <c r="AO86" s="67">
        <v>50</v>
      </c>
      <c r="AP86" s="67">
        <v>3</v>
      </c>
      <c r="AQ86" s="67">
        <v>5</v>
      </c>
      <c r="AR86" s="67">
        <v>6</v>
      </c>
      <c r="AS86" s="67">
        <v>20</v>
      </c>
      <c r="AT86" s="45">
        <f t="shared" si="56"/>
        <v>190</v>
      </c>
      <c r="AV86" s="63" t="s">
        <v>167</v>
      </c>
      <c r="AW86" s="64">
        <f t="shared" si="57"/>
        <v>221</v>
      </c>
      <c r="AX86" s="57">
        <f t="shared" si="58"/>
        <v>585</v>
      </c>
      <c r="AY86" s="64">
        <f t="shared" si="59"/>
        <v>0</v>
      </c>
      <c r="AZ86" s="57">
        <f t="shared" si="60"/>
        <v>616</v>
      </c>
      <c r="BA86" s="57">
        <f t="shared" si="61"/>
        <v>260</v>
      </c>
      <c r="BB86" s="64">
        <f t="shared" si="62"/>
        <v>26</v>
      </c>
      <c r="BC86" s="57">
        <f t="shared" si="63"/>
        <v>22</v>
      </c>
      <c r="BD86" s="64">
        <f t="shared" si="64"/>
        <v>9</v>
      </c>
      <c r="BE86" s="57">
        <f t="shared" si="65"/>
        <v>108</v>
      </c>
      <c r="BF86" s="65">
        <f t="shared" si="66"/>
        <v>190</v>
      </c>
    </row>
    <row r="87" spans="1:58" ht="12.75">
      <c r="A87" s="56" t="s">
        <v>168</v>
      </c>
      <c r="B87" s="57">
        <v>227</v>
      </c>
      <c r="C87" s="57">
        <v>82</v>
      </c>
      <c r="D87" s="57">
        <v>0</v>
      </c>
      <c r="E87" s="57">
        <v>73</v>
      </c>
      <c r="F87" s="57">
        <v>9</v>
      </c>
      <c r="G87" s="57">
        <v>2</v>
      </c>
      <c r="H87" s="57">
        <v>5</v>
      </c>
      <c r="I87" s="57">
        <v>2</v>
      </c>
      <c r="J87" s="57">
        <v>36</v>
      </c>
      <c r="K87" s="60">
        <v>236</v>
      </c>
      <c r="M87" s="56" t="s">
        <v>169</v>
      </c>
      <c r="N87" s="61">
        <v>236</v>
      </c>
      <c r="O87" s="67">
        <v>69</v>
      </c>
      <c r="P87" s="67">
        <v>0</v>
      </c>
      <c r="Q87" s="67">
        <v>64</v>
      </c>
      <c r="R87" s="67">
        <v>8</v>
      </c>
      <c r="S87" s="67">
        <v>2</v>
      </c>
      <c r="T87" s="67">
        <v>1</v>
      </c>
      <c r="U87" s="67">
        <v>12</v>
      </c>
      <c r="V87" s="67">
        <v>29</v>
      </c>
      <c r="W87" s="45">
        <f t="shared" si="54"/>
        <v>241</v>
      </c>
      <c r="X87" s="56" t="s">
        <v>169</v>
      </c>
      <c r="Y87" s="61">
        <v>241</v>
      </c>
      <c r="Z87" s="67">
        <v>78</v>
      </c>
      <c r="AA87" s="67">
        <v>0</v>
      </c>
      <c r="AB87" s="67">
        <v>40</v>
      </c>
      <c r="AC87" s="67">
        <v>16</v>
      </c>
      <c r="AD87" s="67">
        <v>1</v>
      </c>
      <c r="AE87" s="67">
        <v>13</v>
      </c>
      <c r="AF87" s="67">
        <v>8</v>
      </c>
      <c r="AG87" s="67">
        <v>11</v>
      </c>
      <c r="AH87" s="45">
        <f t="shared" si="55"/>
        <v>279</v>
      </c>
      <c r="AI87" s="46"/>
      <c r="AJ87" s="56" t="s">
        <v>169</v>
      </c>
      <c r="AK87" s="61">
        <v>279</v>
      </c>
      <c r="AL87" s="67">
        <v>83</v>
      </c>
      <c r="AM87" s="67">
        <v>0</v>
      </c>
      <c r="AN87" s="67">
        <v>109</v>
      </c>
      <c r="AO87" s="67">
        <v>8</v>
      </c>
      <c r="AP87" s="67">
        <v>3</v>
      </c>
      <c r="AQ87" s="67">
        <v>6</v>
      </c>
      <c r="AR87" s="67">
        <v>15</v>
      </c>
      <c r="AS87" s="67">
        <v>50</v>
      </c>
      <c r="AT87" s="45">
        <f t="shared" si="56"/>
        <v>253</v>
      </c>
      <c r="AV87" s="63" t="s">
        <v>169</v>
      </c>
      <c r="AW87" s="64">
        <f t="shared" si="57"/>
        <v>227</v>
      </c>
      <c r="AX87" s="57">
        <f t="shared" si="58"/>
        <v>312</v>
      </c>
      <c r="AY87" s="64">
        <f t="shared" si="59"/>
        <v>0</v>
      </c>
      <c r="AZ87" s="57">
        <f t="shared" si="60"/>
        <v>286</v>
      </c>
      <c r="BA87" s="57">
        <f t="shared" si="61"/>
        <v>41</v>
      </c>
      <c r="BB87" s="64">
        <f t="shared" si="62"/>
        <v>8</v>
      </c>
      <c r="BC87" s="57">
        <f t="shared" si="63"/>
        <v>25</v>
      </c>
      <c r="BD87" s="64">
        <f t="shared" si="64"/>
        <v>37</v>
      </c>
      <c r="BE87" s="57">
        <f t="shared" si="65"/>
        <v>126</v>
      </c>
      <c r="BF87" s="65">
        <f t="shared" si="66"/>
        <v>253</v>
      </c>
    </row>
    <row r="88" spans="1:58" ht="12.75">
      <c r="A88" s="56" t="s">
        <v>170</v>
      </c>
      <c r="B88" s="57">
        <v>801</v>
      </c>
      <c r="C88" s="57">
        <v>119</v>
      </c>
      <c r="D88" s="57">
        <v>0</v>
      </c>
      <c r="E88" s="57">
        <v>165</v>
      </c>
      <c r="F88" s="57">
        <v>9</v>
      </c>
      <c r="G88" s="57">
        <v>7</v>
      </c>
      <c r="H88" s="57">
        <v>2</v>
      </c>
      <c r="I88" s="57">
        <v>6</v>
      </c>
      <c r="J88" s="57">
        <v>101</v>
      </c>
      <c r="K88" s="60">
        <v>755</v>
      </c>
      <c r="M88" s="56" t="s">
        <v>171</v>
      </c>
      <c r="N88" s="61">
        <v>755</v>
      </c>
      <c r="O88" s="67">
        <v>188</v>
      </c>
      <c r="P88" s="67">
        <v>0</v>
      </c>
      <c r="Q88" s="67">
        <v>99</v>
      </c>
      <c r="R88" s="67">
        <v>9</v>
      </c>
      <c r="S88" s="67">
        <v>2</v>
      </c>
      <c r="T88" s="67">
        <v>9</v>
      </c>
      <c r="U88" s="67">
        <v>6</v>
      </c>
      <c r="V88" s="67">
        <v>71</v>
      </c>
      <c r="W88" s="45">
        <f t="shared" si="54"/>
        <v>844</v>
      </c>
      <c r="X88" s="56" t="s">
        <v>171</v>
      </c>
      <c r="Y88" s="61">
        <v>844</v>
      </c>
      <c r="Z88" s="67">
        <v>146</v>
      </c>
      <c r="AA88" s="67">
        <v>0</v>
      </c>
      <c r="AB88" s="67">
        <v>200</v>
      </c>
      <c r="AC88" s="67">
        <v>22</v>
      </c>
      <c r="AD88" s="67">
        <v>3</v>
      </c>
      <c r="AE88" s="67">
        <v>13</v>
      </c>
      <c r="AF88" s="67">
        <v>13</v>
      </c>
      <c r="AG88" s="67">
        <v>45</v>
      </c>
      <c r="AH88" s="45">
        <f t="shared" si="55"/>
        <v>790</v>
      </c>
      <c r="AI88" s="46"/>
      <c r="AJ88" s="56" t="s">
        <v>172</v>
      </c>
      <c r="AK88" s="61">
        <v>790</v>
      </c>
      <c r="AL88" s="67">
        <v>160</v>
      </c>
      <c r="AM88" s="67">
        <v>1</v>
      </c>
      <c r="AN88" s="67">
        <v>246</v>
      </c>
      <c r="AO88" s="67">
        <v>8</v>
      </c>
      <c r="AP88" s="67">
        <v>7</v>
      </c>
      <c r="AQ88" s="67">
        <v>2</v>
      </c>
      <c r="AR88" s="67">
        <v>4</v>
      </c>
      <c r="AS88" s="67">
        <v>65</v>
      </c>
      <c r="AT88" s="45">
        <f t="shared" si="56"/>
        <v>705</v>
      </c>
      <c r="AV88" s="63" t="s">
        <v>172</v>
      </c>
      <c r="AW88" s="64">
        <f t="shared" si="57"/>
        <v>801</v>
      </c>
      <c r="AX88" s="57">
        <f t="shared" si="58"/>
        <v>613</v>
      </c>
      <c r="AY88" s="64">
        <f t="shared" si="59"/>
        <v>1</v>
      </c>
      <c r="AZ88" s="57">
        <f t="shared" si="60"/>
        <v>710</v>
      </c>
      <c r="BA88" s="57">
        <f t="shared" si="61"/>
        <v>48</v>
      </c>
      <c r="BB88" s="64">
        <f t="shared" si="62"/>
        <v>19</v>
      </c>
      <c r="BC88" s="57">
        <f t="shared" si="63"/>
        <v>26</v>
      </c>
      <c r="BD88" s="64">
        <f t="shared" si="64"/>
        <v>29</v>
      </c>
      <c r="BE88" s="57">
        <f t="shared" si="65"/>
        <v>282</v>
      </c>
      <c r="BF88" s="65">
        <f t="shared" si="66"/>
        <v>705</v>
      </c>
    </row>
    <row r="89" spans="1:58" ht="12.75">
      <c r="A89" s="56" t="s">
        <v>173</v>
      </c>
      <c r="B89" s="57">
        <v>152</v>
      </c>
      <c r="C89" s="57">
        <v>42</v>
      </c>
      <c r="D89" s="57">
        <v>0</v>
      </c>
      <c r="E89" s="57">
        <v>24</v>
      </c>
      <c r="F89" s="57">
        <v>7</v>
      </c>
      <c r="G89" s="57">
        <v>1</v>
      </c>
      <c r="H89" s="57">
        <v>5</v>
      </c>
      <c r="I89" s="57">
        <v>9</v>
      </c>
      <c r="J89" s="57">
        <v>4</v>
      </c>
      <c r="K89" s="60">
        <v>170</v>
      </c>
      <c r="M89" s="56" t="s">
        <v>174</v>
      </c>
      <c r="N89" s="61">
        <v>170</v>
      </c>
      <c r="O89" s="67">
        <v>75</v>
      </c>
      <c r="P89" s="67">
        <v>0</v>
      </c>
      <c r="Q89" s="67">
        <v>52</v>
      </c>
      <c r="R89" s="67">
        <v>18</v>
      </c>
      <c r="S89" s="67">
        <v>2</v>
      </c>
      <c r="T89" s="67">
        <v>12</v>
      </c>
      <c r="U89" s="67">
        <v>3</v>
      </c>
      <c r="V89" s="67">
        <v>9</v>
      </c>
      <c r="W89" s="45">
        <f t="shared" si="54"/>
        <v>193</v>
      </c>
      <c r="X89" s="56" t="s">
        <v>174</v>
      </c>
      <c r="Y89" s="61">
        <v>193</v>
      </c>
      <c r="Z89" s="67">
        <v>71</v>
      </c>
      <c r="AA89" s="67">
        <v>0</v>
      </c>
      <c r="AB89" s="67">
        <v>42</v>
      </c>
      <c r="AC89" s="67">
        <v>23</v>
      </c>
      <c r="AD89" s="67">
        <v>6</v>
      </c>
      <c r="AE89" s="67">
        <v>12</v>
      </c>
      <c r="AF89" s="67">
        <v>7</v>
      </c>
      <c r="AG89" s="67">
        <v>0</v>
      </c>
      <c r="AH89" s="45">
        <f t="shared" si="55"/>
        <v>222</v>
      </c>
      <c r="AI89" s="46"/>
      <c r="AJ89" s="56" t="s">
        <v>174</v>
      </c>
      <c r="AK89" s="61">
        <v>222</v>
      </c>
      <c r="AL89" s="67">
        <v>66</v>
      </c>
      <c r="AM89" s="67">
        <v>0</v>
      </c>
      <c r="AN89" s="67">
        <v>49</v>
      </c>
      <c r="AO89" s="67">
        <v>20</v>
      </c>
      <c r="AP89" s="67">
        <v>2</v>
      </c>
      <c r="AQ89" s="67">
        <v>3</v>
      </c>
      <c r="AR89" s="67">
        <v>10</v>
      </c>
      <c r="AS89" s="67">
        <v>9</v>
      </c>
      <c r="AT89" s="45">
        <f t="shared" si="56"/>
        <v>239</v>
      </c>
      <c r="AV89" s="63" t="s">
        <v>174</v>
      </c>
      <c r="AW89" s="64">
        <f t="shared" si="57"/>
        <v>152</v>
      </c>
      <c r="AX89" s="57">
        <f t="shared" si="58"/>
        <v>254</v>
      </c>
      <c r="AY89" s="64">
        <f t="shared" si="59"/>
        <v>0</v>
      </c>
      <c r="AZ89" s="57">
        <f t="shared" si="60"/>
        <v>167</v>
      </c>
      <c r="BA89" s="57">
        <f t="shared" si="61"/>
        <v>68</v>
      </c>
      <c r="BB89" s="64">
        <f t="shared" si="62"/>
        <v>11</v>
      </c>
      <c r="BC89" s="57">
        <f t="shared" si="63"/>
        <v>32</v>
      </c>
      <c r="BD89" s="64">
        <f t="shared" si="64"/>
        <v>29</v>
      </c>
      <c r="BE89" s="57">
        <f t="shared" si="65"/>
        <v>22</v>
      </c>
      <c r="BF89" s="65">
        <f t="shared" si="66"/>
        <v>239</v>
      </c>
    </row>
    <row r="90" spans="1:58" ht="12.75">
      <c r="A90" s="69" t="s">
        <v>175</v>
      </c>
      <c r="B90" s="70">
        <v>327</v>
      </c>
      <c r="C90" s="70">
        <v>115</v>
      </c>
      <c r="D90" s="70">
        <v>0</v>
      </c>
      <c r="E90" s="70">
        <v>127</v>
      </c>
      <c r="F90" s="70">
        <v>38</v>
      </c>
      <c r="G90" s="70">
        <v>3</v>
      </c>
      <c r="H90" s="70">
        <v>9</v>
      </c>
      <c r="I90" s="70">
        <v>26</v>
      </c>
      <c r="J90" s="70">
        <v>33</v>
      </c>
      <c r="K90" s="71">
        <v>315</v>
      </c>
      <c r="M90" s="69" t="s">
        <v>176</v>
      </c>
      <c r="N90" s="62">
        <v>315</v>
      </c>
      <c r="O90" s="67">
        <v>150</v>
      </c>
      <c r="P90" s="67">
        <v>0</v>
      </c>
      <c r="Q90" s="67">
        <v>138</v>
      </c>
      <c r="R90" s="67">
        <v>37</v>
      </c>
      <c r="S90" s="67">
        <v>3</v>
      </c>
      <c r="T90" s="67">
        <v>10</v>
      </c>
      <c r="U90" s="67">
        <v>13</v>
      </c>
      <c r="V90" s="67">
        <v>49</v>
      </c>
      <c r="W90" s="45">
        <f t="shared" si="54"/>
        <v>327</v>
      </c>
      <c r="X90" s="69" t="s">
        <v>176</v>
      </c>
      <c r="Y90" s="62">
        <v>327</v>
      </c>
      <c r="Z90" s="67">
        <v>139</v>
      </c>
      <c r="AA90" s="67">
        <v>0</v>
      </c>
      <c r="AB90" s="67">
        <v>128</v>
      </c>
      <c r="AC90" s="67">
        <v>51</v>
      </c>
      <c r="AD90" s="67">
        <v>3</v>
      </c>
      <c r="AE90" s="67">
        <v>12</v>
      </c>
      <c r="AF90" s="67">
        <v>8</v>
      </c>
      <c r="AG90" s="67">
        <v>36</v>
      </c>
      <c r="AH90" s="45">
        <f t="shared" si="55"/>
        <v>338</v>
      </c>
      <c r="AI90" s="72"/>
      <c r="AJ90" s="69" t="s">
        <v>176</v>
      </c>
      <c r="AK90" s="62">
        <v>338</v>
      </c>
      <c r="AL90" s="67">
        <v>169</v>
      </c>
      <c r="AM90" s="67">
        <v>0</v>
      </c>
      <c r="AN90" s="67">
        <v>170</v>
      </c>
      <c r="AO90" s="67">
        <v>38</v>
      </c>
      <c r="AP90" s="67">
        <v>16</v>
      </c>
      <c r="AQ90" s="67">
        <v>19</v>
      </c>
      <c r="AR90" s="67">
        <v>23</v>
      </c>
      <c r="AS90" s="67">
        <v>51</v>
      </c>
      <c r="AT90" s="45">
        <f t="shared" si="56"/>
        <v>337</v>
      </c>
      <c r="AV90" s="63" t="s">
        <v>176</v>
      </c>
      <c r="AW90" s="64">
        <f t="shared" si="57"/>
        <v>327</v>
      </c>
      <c r="AX90" s="57">
        <f t="shared" si="58"/>
        <v>573</v>
      </c>
      <c r="AY90" s="64">
        <f t="shared" si="59"/>
        <v>0</v>
      </c>
      <c r="AZ90" s="57">
        <f t="shared" si="60"/>
        <v>563</v>
      </c>
      <c r="BA90" s="57">
        <f t="shared" si="61"/>
        <v>164</v>
      </c>
      <c r="BB90" s="64">
        <f t="shared" si="62"/>
        <v>25</v>
      </c>
      <c r="BC90" s="57">
        <f t="shared" si="63"/>
        <v>50</v>
      </c>
      <c r="BD90" s="64">
        <f t="shared" si="64"/>
        <v>70</v>
      </c>
      <c r="BE90" s="57">
        <f t="shared" si="65"/>
        <v>169</v>
      </c>
      <c r="BF90" s="65">
        <f t="shared" si="66"/>
        <v>337</v>
      </c>
    </row>
    <row r="91" ht="12.75">
      <c r="AV91" s="25"/>
    </row>
  </sheetData>
  <mergeCells count="4">
    <mergeCell ref="M3:W3"/>
    <mergeCell ref="X3:AH3"/>
    <mergeCell ref="AJ3:AT3"/>
    <mergeCell ref="AV3:BF3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1">
      <selection activeCell="A22" sqref="A22"/>
    </sheetView>
  </sheetViews>
  <sheetFormatPr defaultColWidth="11.421875" defaultRowHeight="12.75"/>
  <cols>
    <col min="1" max="1" width="50.8515625" style="133" customWidth="1"/>
  </cols>
  <sheetData>
    <row r="2" spans="1:11" ht="12.75">
      <c r="A2" s="206" t="s">
        <v>261</v>
      </c>
      <c r="B2" s="209" t="s">
        <v>178</v>
      </c>
      <c r="C2" s="200" t="s">
        <v>179</v>
      </c>
      <c r="D2" s="200" t="s">
        <v>180</v>
      </c>
      <c r="E2" s="200" t="s">
        <v>181</v>
      </c>
      <c r="F2" s="200" t="s">
        <v>182</v>
      </c>
      <c r="G2" s="200" t="s">
        <v>183</v>
      </c>
      <c r="H2" s="200" t="s">
        <v>184</v>
      </c>
      <c r="I2" s="203" t="s">
        <v>185</v>
      </c>
      <c r="J2" s="200" t="s">
        <v>186</v>
      </c>
      <c r="K2" s="200" t="s">
        <v>187</v>
      </c>
    </row>
    <row r="3" spans="1:11" ht="12.75">
      <c r="A3" s="207"/>
      <c r="B3" s="210"/>
      <c r="C3" s="201"/>
      <c r="D3" s="201"/>
      <c r="E3" s="201"/>
      <c r="F3" s="201"/>
      <c r="G3" s="201"/>
      <c r="H3" s="201"/>
      <c r="I3" s="204"/>
      <c r="J3" s="201"/>
      <c r="K3" s="201"/>
    </row>
    <row r="4" spans="1:11" ht="12.75">
      <c r="A4" s="208"/>
      <c r="B4" s="211"/>
      <c r="C4" s="202"/>
      <c r="D4" s="202"/>
      <c r="E4" s="202"/>
      <c r="F4" s="202"/>
      <c r="G4" s="202"/>
      <c r="H4" s="202"/>
      <c r="I4" s="205"/>
      <c r="J4" s="202"/>
      <c r="K4" s="202"/>
    </row>
    <row r="5" spans="1:11" ht="12.75">
      <c r="A5" s="123" t="s">
        <v>263</v>
      </c>
      <c r="B5" s="124">
        <f aca="true" t="shared" si="0" ref="B5:K5">B7+B21+B22+B34+B40+B49+B56+B67+B76+B83+B87</f>
        <v>26553</v>
      </c>
      <c r="C5" s="124">
        <f t="shared" si="0"/>
        <v>48087</v>
      </c>
      <c r="D5" s="124">
        <f t="shared" si="0"/>
        <v>334</v>
      </c>
      <c r="E5" s="124">
        <f t="shared" si="0"/>
        <v>48817</v>
      </c>
      <c r="F5" s="124">
        <f t="shared" si="0"/>
        <v>10669</v>
      </c>
      <c r="G5" s="124">
        <f t="shared" si="0"/>
        <v>2278</v>
      </c>
      <c r="H5" s="124">
        <f t="shared" si="0"/>
        <v>4545</v>
      </c>
      <c r="I5" s="124">
        <f t="shared" si="0"/>
        <v>3647</v>
      </c>
      <c r="J5" s="124">
        <f t="shared" si="0"/>
        <v>6247</v>
      </c>
      <c r="K5" s="124">
        <f t="shared" si="0"/>
        <v>26157</v>
      </c>
    </row>
    <row r="7" spans="1:11" ht="12.75">
      <c r="A7" s="125" t="s">
        <v>264</v>
      </c>
      <c r="B7" s="126">
        <f aca="true" t="shared" si="1" ref="B7:K7">SUM(B8:B20)</f>
        <v>9477</v>
      </c>
      <c r="C7" s="126">
        <f t="shared" si="1"/>
        <v>15527</v>
      </c>
      <c r="D7" s="126">
        <f t="shared" si="1"/>
        <v>184</v>
      </c>
      <c r="E7" s="126">
        <f t="shared" si="1"/>
        <v>16904</v>
      </c>
      <c r="F7" s="126">
        <f t="shared" si="1"/>
        <v>3531</v>
      </c>
      <c r="G7" s="126">
        <f t="shared" si="1"/>
        <v>620</v>
      </c>
      <c r="H7" s="126">
        <f t="shared" si="1"/>
        <v>1205</v>
      </c>
      <c r="I7" s="126">
        <f t="shared" si="1"/>
        <v>602</v>
      </c>
      <c r="J7" s="126">
        <f t="shared" si="1"/>
        <v>2894</v>
      </c>
      <c r="K7" s="126">
        <f t="shared" si="1"/>
        <v>8284</v>
      </c>
    </row>
    <row r="8" spans="1:11" ht="12.75">
      <c r="A8" s="127" t="str">
        <f>'C -149'!A14</f>
        <v>Contravencional I Circuito Judic. San José............</v>
      </c>
      <c r="B8" s="59">
        <f>'C -149'!B14</f>
        <v>4536</v>
      </c>
      <c r="C8" s="59">
        <f>'C -149'!C14</f>
        <v>7138</v>
      </c>
      <c r="D8" s="59">
        <f>'C -149'!D14</f>
        <v>151</v>
      </c>
      <c r="E8" s="59">
        <f>'C -149'!E14</f>
        <v>8186</v>
      </c>
      <c r="F8" s="59">
        <f>'C -149'!F14</f>
        <v>2092</v>
      </c>
      <c r="G8" s="59">
        <f>'C -149'!G14</f>
        <v>137</v>
      </c>
      <c r="H8" s="59">
        <f>'C -149'!H14</f>
        <v>538</v>
      </c>
      <c r="I8" s="59">
        <f>'C -149'!I14</f>
        <v>254</v>
      </c>
      <c r="J8" s="59">
        <f>'C -149'!J14</f>
        <v>716</v>
      </c>
      <c r="K8" s="59">
        <f>'C -149'!K14</f>
        <v>3639</v>
      </c>
    </row>
    <row r="9" spans="1:11" ht="12.75">
      <c r="A9" s="127" t="str">
        <f>'C -149'!A15</f>
        <v>Contravencional Desamparados...............................</v>
      </c>
      <c r="B9" s="58">
        <f>'C -149'!B15</f>
        <v>1446</v>
      </c>
      <c r="C9" s="58">
        <f>'C -149'!C15</f>
        <v>2076</v>
      </c>
      <c r="D9" s="58">
        <f>'C -149'!D15</f>
        <v>1</v>
      </c>
      <c r="E9" s="58">
        <f>'C -149'!E15</f>
        <v>2426</v>
      </c>
      <c r="F9" s="58">
        <f>'C -149'!F15</f>
        <v>309</v>
      </c>
      <c r="G9" s="58">
        <f>'C -149'!G15</f>
        <v>192</v>
      </c>
      <c r="H9" s="58">
        <f>'C -149'!H15</f>
        <v>201</v>
      </c>
      <c r="I9" s="58">
        <f>'C -149'!I15</f>
        <v>66</v>
      </c>
      <c r="J9" s="58">
        <f>'C -149'!J15</f>
        <v>677</v>
      </c>
      <c r="K9" s="58">
        <f>'C -149'!K15</f>
        <v>1097</v>
      </c>
    </row>
    <row r="10" spans="1:11" ht="12.75">
      <c r="A10" s="127" t="str">
        <f>'C -149'!A17</f>
        <v>Contravencional y Menor Cuantía Hatillo...............</v>
      </c>
      <c r="B10" s="58">
        <f>'C -149'!B17</f>
        <v>412</v>
      </c>
      <c r="C10" s="58">
        <f>'C -149'!C17</f>
        <v>762</v>
      </c>
      <c r="D10" s="58">
        <f>'C -149'!D17</f>
        <v>2</v>
      </c>
      <c r="E10" s="58">
        <f>'C -149'!E17</f>
        <v>489</v>
      </c>
      <c r="F10" s="58">
        <f>'C -149'!F17</f>
        <v>51</v>
      </c>
      <c r="G10" s="58">
        <f>'C -149'!G17</f>
        <v>37</v>
      </c>
      <c r="H10" s="58">
        <f>'C -149'!H17</f>
        <v>26</v>
      </c>
      <c r="I10" s="58">
        <f>'C -149'!I17</f>
        <v>33</v>
      </c>
      <c r="J10" s="58">
        <f>'C -149'!J17</f>
        <v>184</v>
      </c>
      <c r="K10" s="58">
        <f>'C -149'!K17</f>
        <v>687</v>
      </c>
    </row>
    <row r="11" spans="1:11" ht="12.75">
      <c r="A11" s="127" t="str">
        <f>'C -149'!A18</f>
        <v>Contravencional y Menor Ctía. San Sebastián........</v>
      </c>
      <c r="B11" s="58">
        <f>'C -149'!B18</f>
        <v>283</v>
      </c>
      <c r="C11" s="58">
        <f>'C -149'!C18</f>
        <v>611</v>
      </c>
      <c r="D11" s="58">
        <f>'C -149'!D18</f>
        <v>1</v>
      </c>
      <c r="E11" s="58">
        <f>'C -149'!E18</f>
        <v>557</v>
      </c>
      <c r="F11" s="58">
        <f>'C -149'!F18</f>
        <v>137</v>
      </c>
      <c r="G11" s="58">
        <f>'C -149'!G18</f>
        <v>30</v>
      </c>
      <c r="H11" s="58">
        <f>'C -149'!H18</f>
        <v>25</v>
      </c>
      <c r="I11" s="58">
        <f>'C -149'!I18</f>
        <v>18</v>
      </c>
      <c r="J11" s="58">
        <f>'C -149'!J18</f>
        <v>61</v>
      </c>
      <c r="K11" s="58">
        <f>'C -149'!K18</f>
        <v>338</v>
      </c>
    </row>
    <row r="12" spans="1:11" ht="12.75">
      <c r="A12" s="127" t="str">
        <f>'C -149'!A19</f>
        <v>Contravencional y Menor Cuantía Alajuelita............</v>
      </c>
      <c r="B12" s="58">
        <f>'C -149'!B19</f>
        <v>533</v>
      </c>
      <c r="C12" s="58">
        <f>'C -149'!C19</f>
        <v>874</v>
      </c>
      <c r="D12" s="58">
        <f>'C -149'!D19</f>
        <v>0</v>
      </c>
      <c r="E12" s="58">
        <f>'C -149'!E19</f>
        <v>945</v>
      </c>
      <c r="F12" s="58">
        <f>'C -149'!F19</f>
        <v>99</v>
      </c>
      <c r="G12" s="58">
        <f>'C -149'!G19</f>
        <v>29</v>
      </c>
      <c r="H12" s="58">
        <f>'C -149'!H19</f>
        <v>84</v>
      </c>
      <c r="I12" s="58">
        <f>'C -149'!I19</f>
        <v>0</v>
      </c>
      <c r="J12" s="58">
        <f>'C -149'!J19</f>
        <v>440</v>
      </c>
      <c r="K12" s="58">
        <f>'C -149'!K19</f>
        <v>462</v>
      </c>
    </row>
    <row r="13" spans="1:11" ht="12.75">
      <c r="A13" s="127" t="str">
        <f>'C -149'!A20</f>
        <v>Contravencional y Menor Cuantía Aserrí....................</v>
      </c>
      <c r="B13" s="58">
        <f>'C -149'!B20</f>
        <v>170</v>
      </c>
      <c r="C13" s="58">
        <f>'C -149'!C20</f>
        <v>695</v>
      </c>
      <c r="D13" s="58">
        <f>'C -149'!D20</f>
        <v>0</v>
      </c>
      <c r="E13" s="58">
        <f>'C -149'!E20</f>
        <v>774</v>
      </c>
      <c r="F13" s="58">
        <f>'C -149'!F20</f>
        <v>37</v>
      </c>
      <c r="G13" s="58">
        <f>'C -149'!G20</f>
        <v>29</v>
      </c>
      <c r="H13" s="58">
        <f>'C -149'!H20</f>
        <v>20</v>
      </c>
      <c r="I13" s="58">
        <f>'C -149'!I20</f>
        <v>56</v>
      </c>
      <c r="J13" s="58">
        <f>'C -149'!J20</f>
        <v>1</v>
      </c>
      <c r="K13" s="58">
        <f>'C -149'!K20</f>
        <v>91</v>
      </c>
    </row>
    <row r="14" spans="1:11" ht="12.75">
      <c r="A14" s="127" t="str">
        <f>'C -149'!A21</f>
        <v>Contravencional y Menor Cuantía Acosta.....................</v>
      </c>
      <c r="B14" s="58">
        <f>'C -149'!B21</f>
        <v>18</v>
      </c>
      <c r="C14" s="58">
        <f>'C -149'!C21</f>
        <v>181</v>
      </c>
      <c r="D14" s="58">
        <f>'C -149'!D21</f>
        <v>0</v>
      </c>
      <c r="E14" s="58">
        <f>'C -149'!E21</f>
        <v>172</v>
      </c>
      <c r="F14" s="58">
        <f>'C -149'!F21</f>
        <v>71</v>
      </c>
      <c r="G14" s="58">
        <f>'C -149'!G21</f>
        <v>7</v>
      </c>
      <c r="H14" s="58">
        <f>'C -149'!H21</f>
        <v>21</v>
      </c>
      <c r="I14" s="58">
        <f>'C -149'!I21</f>
        <v>76</v>
      </c>
      <c r="J14" s="58">
        <f>'C -149'!J21</f>
        <v>0</v>
      </c>
      <c r="K14" s="58">
        <f>'C -149'!K21</f>
        <v>27</v>
      </c>
    </row>
    <row r="15" spans="1:11" ht="12.75">
      <c r="A15" s="127" t="str">
        <f>'C -149'!A22</f>
        <v>Contravencional y Menor Cuantía Pavas................</v>
      </c>
      <c r="B15" s="58">
        <f>'C -149'!B22</f>
        <v>1069</v>
      </c>
      <c r="C15" s="58">
        <f>'C -149'!C22</f>
        <v>1339</v>
      </c>
      <c r="D15" s="58">
        <f>'C -149'!D22</f>
        <v>0</v>
      </c>
      <c r="E15" s="58">
        <f>'C -149'!E22</f>
        <v>1278</v>
      </c>
      <c r="F15" s="58">
        <f>'C -149'!F22</f>
        <v>62</v>
      </c>
      <c r="G15" s="58">
        <f>'C -149'!G22</f>
        <v>56</v>
      </c>
      <c r="H15" s="58">
        <f>'C -149'!H22</f>
        <v>9</v>
      </c>
      <c r="I15" s="58">
        <f>'C -149'!I22</f>
        <v>51</v>
      </c>
      <c r="J15" s="58">
        <f>'C -149'!J22</f>
        <v>672</v>
      </c>
      <c r="K15" s="58">
        <f>'C -149'!K22</f>
        <v>1130</v>
      </c>
    </row>
    <row r="16" spans="1:11" ht="12.75">
      <c r="A16" s="127" t="str">
        <f>'C -149'!A23</f>
        <v>Contravencional y Menor Cuantía Escazú...................</v>
      </c>
      <c r="B16" s="58">
        <f>'C -149'!B23</f>
        <v>484</v>
      </c>
      <c r="C16" s="58">
        <f>'C -149'!C23</f>
        <v>597</v>
      </c>
      <c r="D16" s="58">
        <f>'C -149'!D23</f>
        <v>23</v>
      </c>
      <c r="E16" s="58">
        <f>'C -149'!E23</f>
        <v>808</v>
      </c>
      <c r="F16" s="58">
        <f>'C -149'!F23</f>
        <v>248</v>
      </c>
      <c r="G16" s="58">
        <f>'C -149'!G23</f>
        <v>16</v>
      </c>
      <c r="H16" s="58">
        <f>'C -149'!H23</f>
        <v>125</v>
      </c>
      <c r="I16" s="58">
        <f>'C -149'!I23</f>
        <v>0</v>
      </c>
      <c r="J16" s="58">
        <f>'C -149'!J23</f>
        <v>94</v>
      </c>
      <c r="K16" s="58">
        <f>'C -149'!K23</f>
        <v>296</v>
      </c>
    </row>
    <row r="17" spans="1:11" ht="12.75">
      <c r="A17" s="127" t="str">
        <f>'C -149'!A24</f>
        <v>Contravencional y Menor Cuantía Santa Ana..............</v>
      </c>
      <c r="B17" s="58">
        <f>'C -149'!B24</f>
        <v>190</v>
      </c>
      <c r="C17" s="58">
        <f>'C -149'!C24</f>
        <v>441</v>
      </c>
      <c r="D17" s="58">
        <f>'C -149'!D24</f>
        <v>1</v>
      </c>
      <c r="E17" s="58">
        <f>'C -149'!E24</f>
        <v>490</v>
      </c>
      <c r="F17" s="58">
        <f>'C -149'!F24</f>
        <v>84</v>
      </c>
      <c r="G17" s="58">
        <f>'C -149'!G24</f>
        <v>15</v>
      </c>
      <c r="H17" s="58">
        <f>'C -149'!H24</f>
        <v>14</v>
      </c>
      <c r="I17" s="58">
        <f>'C -149'!I24</f>
        <v>0</v>
      </c>
      <c r="J17" s="58">
        <f>'C -149'!J24</f>
        <v>11</v>
      </c>
      <c r="K17" s="58">
        <f>'C -149'!K24</f>
        <v>142</v>
      </c>
    </row>
    <row r="18" spans="1:11" ht="12.75">
      <c r="A18" s="127" t="str">
        <f>'C -149'!A25</f>
        <v>Contravencional y Menor Cuantía Mora....................</v>
      </c>
      <c r="B18" s="58">
        <f>'C -149'!B25</f>
        <v>35</v>
      </c>
      <c r="C18" s="58">
        <f>'C -149'!C25</f>
        <v>190</v>
      </c>
      <c r="D18" s="58">
        <f>'C -149'!D25</f>
        <v>0</v>
      </c>
      <c r="E18" s="58">
        <f>'C -149'!E25</f>
        <v>191</v>
      </c>
      <c r="F18" s="58">
        <f>'C -149'!F25</f>
        <v>93</v>
      </c>
      <c r="G18" s="58">
        <f>'C -149'!G25</f>
        <v>30</v>
      </c>
      <c r="H18" s="58">
        <f>'C -149'!H25</f>
        <v>12</v>
      </c>
      <c r="I18" s="58">
        <f>'C -149'!I25</f>
        <v>25</v>
      </c>
      <c r="J18" s="58">
        <f>'C -149'!J25</f>
        <v>18</v>
      </c>
      <c r="K18" s="58">
        <f>'C -149'!K25</f>
        <v>34</v>
      </c>
    </row>
    <row r="19" spans="1:11" ht="12.75">
      <c r="A19" s="127" t="str">
        <f>'C -149'!A26</f>
        <v>Contravencional y Menor Cuantía Puriscal...............</v>
      </c>
      <c r="B19" s="58">
        <f>'C -149'!B26</f>
        <v>247</v>
      </c>
      <c r="C19" s="58">
        <f>'C -149'!C26</f>
        <v>484</v>
      </c>
      <c r="D19" s="58">
        <f>'C -149'!D26</f>
        <v>2</v>
      </c>
      <c r="E19" s="58">
        <f>'C -149'!E26</f>
        <v>427</v>
      </c>
      <c r="F19" s="58">
        <f>'C -149'!F26</f>
        <v>156</v>
      </c>
      <c r="G19" s="58">
        <f>'C -149'!G26</f>
        <v>33</v>
      </c>
      <c r="H19" s="58">
        <f>'C -149'!H26</f>
        <v>78</v>
      </c>
      <c r="I19" s="58">
        <f>'C -149'!I26</f>
        <v>0</v>
      </c>
      <c r="J19" s="58">
        <f>'C -149'!J26</f>
        <v>4</v>
      </c>
      <c r="K19" s="58">
        <f>'C -149'!K26</f>
        <v>306</v>
      </c>
    </row>
    <row r="20" spans="1:11" ht="12.75">
      <c r="A20" s="127" t="str">
        <f>'C -149'!A27</f>
        <v>Contravencional y Menor Cuantía Turrubares.............</v>
      </c>
      <c r="B20" s="58">
        <f>'C -149'!B27</f>
        <v>54</v>
      </c>
      <c r="C20" s="58">
        <f>'C -149'!C27</f>
        <v>139</v>
      </c>
      <c r="D20" s="58">
        <f>'C -149'!D27</f>
        <v>3</v>
      </c>
      <c r="E20" s="58">
        <f>'C -149'!E27</f>
        <v>161</v>
      </c>
      <c r="F20" s="58">
        <f>'C -149'!F27</f>
        <v>92</v>
      </c>
      <c r="G20" s="58">
        <f>'C -149'!G27</f>
        <v>9</v>
      </c>
      <c r="H20" s="58">
        <f>'C -149'!H27</f>
        <v>52</v>
      </c>
      <c r="I20" s="58">
        <f>'C -149'!I27</f>
        <v>23</v>
      </c>
      <c r="J20" s="58">
        <f>'C -149'!J27</f>
        <v>16</v>
      </c>
      <c r="K20" s="58">
        <f>'C -149'!K27</f>
        <v>35</v>
      </c>
    </row>
    <row r="21" spans="1:11" ht="12.75">
      <c r="A21" s="123" t="s">
        <v>265</v>
      </c>
      <c r="B21" s="110">
        <f>'C -149'!B16</f>
        <v>1091</v>
      </c>
      <c r="C21" s="110">
        <f>'C -149'!C16</f>
        <v>3976</v>
      </c>
      <c r="D21" s="110">
        <f>'C -149'!D16</f>
        <v>36</v>
      </c>
      <c r="E21" s="110">
        <f>'C -149'!E16</f>
        <v>3760</v>
      </c>
      <c r="F21" s="110">
        <f>'C -149'!F16</f>
        <v>233</v>
      </c>
      <c r="G21" s="110">
        <f>'C -149'!G16</f>
        <v>156</v>
      </c>
      <c r="H21" s="110">
        <f>'C -149'!H16</f>
        <v>49</v>
      </c>
      <c r="I21" s="110">
        <f>'C -149'!I16</f>
        <v>132</v>
      </c>
      <c r="J21" s="110">
        <f>'C -149'!J16</f>
        <v>6</v>
      </c>
      <c r="K21" s="110">
        <f>'C -149'!K16</f>
        <v>1343</v>
      </c>
    </row>
    <row r="22" spans="1:11" ht="15.75" customHeight="1">
      <c r="A22" s="125" t="s">
        <v>266</v>
      </c>
      <c r="B22" s="126">
        <f aca="true" t="shared" si="2" ref="B22:K22">SUM(B23:B33)</f>
        <v>2577</v>
      </c>
      <c r="C22" s="126">
        <f t="shared" si="2"/>
        <v>4096</v>
      </c>
      <c r="D22" s="126">
        <f t="shared" si="2"/>
        <v>14</v>
      </c>
      <c r="E22" s="126">
        <f t="shared" si="2"/>
        <v>4045</v>
      </c>
      <c r="F22" s="126">
        <f t="shared" si="2"/>
        <v>964</v>
      </c>
      <c r="G22" s="126">
        <f t="shared" si="2"/>
        <v>190</v>
      </c>
      <c r="H22" s="126">
        <f t="shared" si="2"/>
        <v>449</v>
      </c>
      <c r="I22" s="126">
        <f t="shared" si="2"/>
        <v>550</v>
      </c>
      <c r="J22" s="126">
        <f t="shared" si="2"/>
        <v>300</v>
      </c>
      <c r="K22" s="126">
        <f t="shared" si="2"/>
        <v>2642</v>
      </c>
    </row>
    <row r="23" spans="1:11" ht="15.75" customHeight="1">
      <c r="A23" s="127" t="str">
        <f>'C -149'!A33</f>
        <v>Contravencional Alajuela...........................................</v>
      </c>
      <c r="B23" s="58">
        <f>'C -149'!B33</f>
        <v>1527</v>
      </c>
      <c r="C23" s="58">
        <f>'C -149'!C33</f>
        <v>1553</v>
      </c>
      <c r="D23" s="58">
        <f>'C -149'!D33</f>
        <v>2</v>
      </c>
      <c r="E23" s="58">
        <f>'C -149'!E33</f>
        <v>1667</v>
      </c>
      <c r="F23" s="58">
        <f>'C -149'!F33</f>
        <v>294</v>
      </c>
      <c r="G23" s="58">
        <f>'C -149'!G33</f>
        <v>54</v>
      </c>
      <c r="H23" s="58">
        <f>'C -149'!H33</f>
        <v>60</v>
      </c>
      <c r="I23" s="58">
        <f>'C -149'!I33</f>
        <v>132</v>
      </c>
      <c r="J23" s="58">
        <f>'C -149'!J33</f>
        <v>29</v>
      </c>
      <c r="K23" s="58">
        <f>'C -149'!K33</f>
        <v>1415</v>
      </c>
    </row>
    <row r="24" spans="1:11" ht="15.75" customHeight="1">
      <c r="A24" s="127" t="str">
        <f>'C -149'!A35</f>
        <v>Contravencional y Menor Cuantía Grecia..................</v>
      </c>
      <c r="B24" s="58">
        <f>'C -149'!B35</f>
        <v>181</v>
      </c>
      <c r="C24" s="58">
        <f>'C -149'!C35</f>
        <v>411</v>
      </c>
      <c r="D24" s="58">
        <f>'C -149'!D35</f>
        <v>3</v>
      </c>
      <c r="E24" s="58">
        <f>'C -149'!E35</f>
        <v>416</v>
      </c>
      <c r="F24" s="58">
        <f>'C -149'!F35</f>
        <v>106</v>
      </c>
      <c r="G24" s="58">
        <f>'C -149'!G35</f>
        <v>18</v>
      </c>
      <c r="H24" s="58">
        <f>'C -149'!H35</f>
        <v>55</v>
      </c>
      <c r="I24" s="58">
        <f>'C -149'!I35</f>
        <v>84</v>
      </c>
      <c r="J24" s="58">
        <f>'C -149'!J35</f>
        <v>64</v>
      </c>
      <c r="K24" s="58">
        <f>'C -149'!K35</f>
        <v>179</v>
      </c>
    </row>
    <row r="25" spans="1:11" ht="15.75" customHeight="1">
      <c r="A25" s="127" t="str">
        <f>'C -149'!A36</f>
        <v>Contravencional y Menor Cuantía Alfaro Ruiz............</v>
      </c>
      <c r="B25" s="58">
        <f>'C -149'!B36</f>
        <v>18</v>
      </c>
      <c r="C25" s="58">
        <f>'C -149'!C36</f>
        <v>58</v>
      </c>
      <c r="D25" s="58">
        <f>'C -149'!D36</f>
        <v>0</v>
      </c>
      <c r="E25" s="58">
        <f>'C -149'!E36</f>
        <v>56</v>
      </c>
      <c r="F25" s="58">
        <f>'C -149'!F36</f>
        <v>19</v>
      </c>
      <c r="G25" s="58">
        <f>'C -149'!G36</f>
        <v>6</v>
      </c>
      <c r="H25" s="58">
        <f>'C -149'!H36</f>
        <v>15</v>
      </c>
      <c r="I25" s="58">
        <f>'C -149'!I36</f>
        <v>10</v>
      </c>
      <c r="J25" s="58">
        <f>'C -149'!J36</f>
        <v>0</v>
      </c>
      <c r="K25" s="58">
        <f>'C -149'!K36</f>
        <v>20</v>
      </c>
    </row>
    <row r="26" spans="1:11" ht="15.75" customHeight="1">
      <c r="A26" s="127" t="str">
        <f>'C -149'!A37</f>
        <v>Contravencional y Menor Cuantía Poás...................</v>
      </c>
      <c r="B26" s="58">
        <f>'C -149'!B37</f>
        <v>32</v>
      </c>
      <c r="C26" s="58">
        <f>'C -149'!C37</f>
        <v>131</v>
      </c>
      <c r="D26" s="58">
        <f>'C -149'!D37</f>
        <v>0</v>
      </c>
      <c r="E26" s="58">
        <f>'C -149'!E37</f>
        <v>127</v>
      </c>
      <c r="F26" s="58">
        <f>'C -149'!F37</f>
        <v>69</v>
      </c>
      <c r="G26" s="58">
        <f>'C -149'!G37</f>
        <v>10</v>
      </c>
      <c r="H26" s="58">
        <f>'C -149'!H37</f>
        <v>25</v>
      </c>
      <c r="I26" s="58">
        <f>'C -149'!I37</f>
        <v>6</v>
      </c>
      <c r="J26" s="58">
        <f>'C -149'!J37</f>
        <v>0</v>
      </c>
      <c r="K26" s="58">
        <f>'C -149'!K37</f>
        <v>36</v>
      </c>
    </row>
    <row r="27" spans="1:11" ht="15.75" customHeight="1">
      <c r="A27" s="127" t="str">
        <f>'C -149'!A38</f>
        <v>Contravencional y Menor Ctía. Valverde Vega............</v>
      </c>
      <c r="B27" s="58">
        <f>'C -149'!B38</f>
        <v>46</v>
      </c>
      <c r="C27" s="58">
        <f>'C -149'!C38</f>
        <v>105</v>
      </c>
      <c r="D27" s="58">
        <f>'C -149'!D38</f>
        <v>0</v>
      </c>
      <c r="E27" s="58">
        <f>'C -149'!E38</f>
        <v>85</v>
      </c>
      <c r="F27" s="58">
        <f>'C -149'!F38</f>
        <v>11</v>
      </c>
      <c r="G27" s="58">
        <f>'C -149'!G38</f>
        <v>7</v>
      </c>
      <c r="H27" s="58">
        <f>'C -149'!H38</f>
        <v>10</v>
      </c>
      <c r="I27" s="58">
        <f>'C -149'!I38</f>
        <v>33</v>
      </c>
      <c r="J27" s="58">
        <f>'C -149'!J38</f>
        <v>13</v>
      </c>
      <c r="K27" s="58">
        <f>'C -149'!K38</f>
        <v>66</v>
      </c>
    </row>
    <row r="28" spans="1:11" ht="15.75" customHeight="1">
      <c r="A28" s="127" t="str">
        <f>'C -149'!A39</f>
        <v>Contravencional y Menor Cuantía San Ramón...............</v>
      </c>
      <c r="B28" s="58">
        <f>'C -149'!B39</f>
        <v>263</v>
      </c>
      <c r="C28" s="58">
        <f>'C -149'!C39</f>
        <v>518</v>
      </c>
      <c r="D28" s="58">
        <f>'C -149'!D39</f>
        <v>5</v>
      </c>
      <c r="E28" s="58">
        <f>'C -149'!E39</f>
        <v>445</v>
      </c>
      <c r="F28" s="58">
        <f>'C -149'!F39</f>
        <v>91</v>
      </c>
      <c r="G28" s="58">
        <f>'C -149'!G39</f>
        <v>22</v>
      </c>
      <c r="H28" s="58">
        <f>'C -149'!H39</f>
        <v>81</v>
      </c>
      <c r="I28" s="58">
        <f>'C -149'!I39</f>
        <v>74</v>
      </c>
      <c r="J28" s="58">
        <f>'C -149'!J39</f>
        <v>84</v>
      </c>
      <c r="K28" s="58">
        <f>'C -149'!K39</f>
        <v>341</v>
      </c>
    </row>
    <row r="29" spans="1:11" ht="15.75" customHeight="1">
      <c r="A29" s="127" t="str">
        <f>'C -149'!A40</f>
        <v>Contravencional y Menor Cuantía Naranjo....................</v>
      </c>
      <c r="B29" s="58">
        <f>'C -149'!B40</f>
        <v>148</v>
      </c>
      <c r="C29" s="58">
        <f>'C -149'!C40</f>
        <v>411</v>
      </c>
      <c r="D29" s="58">
        <f>'C -149'!D40</f>
        <v>0</v>
      </c>
      <c r="E29" s="58">
        <f>'C -149'!E40</f>
        <v>316</v>
      </c>
      <c r="F29" s="58">
        <f>'C -149'!F40</f>
        <v>100</v>
      </c>
      <c r="G29" s="58">
        <f>'C -149'!G40</f>
        <v>11</v>
      </c>
      <c r="H29" s="58">
        <f>'C -149'!H40</f>
        <v>36</v>
      </c>
      <c r="I29" s="58">
        <f>'C -149'!I40</f>
        <v>53</v>
      </c>
      <c r="J29" s="58">
        <f>'C -149'!J40</f>
        <v>16</v>
      </c>
      <c r="K29" s="58">
        <f>'C -149'!K40</f>
        <v>243</v>
      </c>
    </row>
    <row r="30" spans="1:11" ht="15.75" customHeight="1">
      <c r="A30" s="127" t="str">
        <f>'C -149'!A41</f>
        <v>Contravencional y Menor Cuantía Palmares...................</v>
      </c>
      <c r="B30" s="58">
        <f>'C -149'!B41</f>
        <v>223</v>
      </c>
      <c r="C30" s="58">
        <f>'C -149'!C41</f>
        <v>349</v>
      </c>
      <c r="D30" s="58">
        <f>'C -149'!D41</f>
        <v>0</v>
      </c>
      <c r="E30" s="58">
        <f>'C -149'!E41</f>
        <v>381</v>
      </c>
      <c r="F30" s="58">
        <f>'C -149'!F41</f>
        <v>97</v>
      </c>
      <c r="G30" s="58">
        <f>'C -149'!G41</f>
        <v>22</v>
      </c>
      <c r="H30" s="58">
        <f>'C -149'!H41</f>
        <v>14</v>
      </c>
      <c r="I30" s="58">
        <f>'C -149'!I41</f>
        <v>12</v>
      </c>
      <c r="J30" s="58">
        <f>'C -149'!J41</f>
        <v>74</v>
      </c>
      <c r="K30" s="58">
        <f>'C -149'!K41</f>
        <v>191</v>
      </c>
    </row>
    <row r="31" spans="1:11" ht="15.75" customHeight="1">
      <c r="A31" s="127" t="str">
        <f>'C -149'!A42</f>
        <v>Contravencional y Menor Cuantía Atenas...................</v>
      </c>
      <c r="B31" s="58">
        <f>'C -149'!B42</f>
        <v>38</v>
      </c>
      <c r="C31" s="58">
        <f>'C -149'!C42</f>
        <v>202</v>
      </c>
      <c r="D31" s="58">
        <f>'C -149'!D42</f>
        <v>0</v>
      </c>
      <c r="E31" s="58">
        <f>'C -149'!E42</f>
        <v>173</v>
      </c>
      <c r="F31" s="58">
        <f>'C -149'!F42</f>
        <v>42</v>
      </c>
      <c r="G31" s="58">
        <f>'C -149'!G42</f>
        <v>10</v>
      </c>
      <c r="H31" s="58">
        <f>'C -149'!H42</f>
        <v>32</v>
      </c>
      <c r="I31" s="58">
        <f>'C -149'!I42</f>
        <v>58</v>
      </c>
      <c r="J31" s="58">
        <f>'C -149'!J42</f>
        <v>0</v>
      </c>
      <c r="K31" s="58">
        <f>'C -149'!K42</f>
        <v>67</v>
      </c>
    </row>
    <row r="32" spans="1:11" ht="15.75" customHeight="1">
      <c r="A32" s="127" t="str">
        <f>'C -149'!A43</f>
        <v>Contravencional y Menor Cuantía San Mateo.............</v>
      </c>
      <c r="B32" s="58">
        <f>'C -149'!B43</f>
        <v>15</v>
      </c>
      <c r="C32" s="58">
        <f>'C -149'!C43</f>
        <v>83</v>
      </c>
      <c r="D32" s="58">
        <f>'C -149'!D43</f>
        <v>0</v>
      </c>
      <c r="E32" s="58">
        <f>'C -149'!E43</f>
        <v>79</v>
      </c>
      <c r="F32" s="58">
        <f>'C -149'!F43</f>
        <v>32</v>
      </c>
      <c r="G32" s="58">
        <f>'C -149'!G43</f>
        <v>3</v>
      </c>
      <c r="H32" s="58">
        <f>'C -149'!H43</f>
        <v>25</v>
      </c>
      <c r="I32" s="58">
        <f>'C -149'!I43</f>
        <v>20</v>
      </c>
      <c r="J32" s="58">
        <f>'C -149'!J43</f>
        <v>2</v>
      </c>
      <c r="K32" s="58">
        <f>'C -149'!K43</f>
        <v>19</v>
      </c>
    </row>
    <row r="33" spans="1:11" ht="15.75" customHeight="1">
      <c r="A33" s="127" t="str">
        <f>'C -149'!A44</f>
        <v>Contravencional y Menor Cuantía Orotina.................</v>
      </c>
      <c r="B33" s="58">
        <f>'C -149'!B44</f>
        <v>86</v>
      </c>
      <c r="C33" s="58">
        <f>'C -149'!C44</f>
        <v>275</v>
      </c>
      <c r="D33" s="58">
        <f>'C -149'!D44</f>
        <v>4</v>
      </c>
      <c r="E33" s="58">
        <f>'C -149'!E44</f>
        <v>300</v>
      </c>
      <c r="F33" s="58">
        <f>'C -149'!F44</f>
        <v>103</v>
      </c>
      <c r="G33" s="58">
        <f>'C -149'!G44</f>
        <v>27</v>
      </c>
      <c r="H33" s="58">
        <f>'C -149'!H44</f>
        <v>96</v>
      </c>
      <c r="I33" s="58">
        <f>'C -149'!I44</f>
        <v>68</v>
      </c>
      <c r="J33" s="58">
        <f>'C -149'!J44</f>
        <v>18</v>
      </c>
      <c r="K33" s="58">
        <f>'C -149'!K44</f>
        <v>65</v>
      </c>
    </row>
    <row r="34" spans="1:11" ht="12.75">
      <c r="A34" s="125" t="s">
        <v>267</v>
      </c>
      <c r="B34" s="126">
        <f aca="true" t="shared" si="3" ref="B34:K34">SUM(B35:B39)</f>
        <v>1329</v>
      </c>
      <c r="C34" s="126">
        <f t="shared" si="3"/>
        <v>1532</v>
      </c>
      <c r="D34" s="126">
        <f t="shared" si="3"/>
        <v>42</v>
      </c>
      <c r="E34" s="126">
        <f t="shared" si="3"/>
        <v>2317</v>
      </c>
      <c r="F34" s="126">
        <f t="shared" si="3"/>
        <v>522</v>
      </c>
      <c r="G34" s="126">
        <f t="shared" si="3"/>
        <v>138</v>
      </c>
      <c r="H34" s="126">
        <f t="shared" si="3"/>
        <v>395</v>
      </c>
      <c r="I34" s="126">
        <f t="shared" si="3"/>
        <v>320</v>
      </c>
      <c r="J34" s="126">
        <f t="shared" si="3"/>
        <v>279</v>
      </c>
      <c r="K34" s="126">
        <f t="shared" si="3"/>
        <v>586</v>
      </c>
    </row>
    <row r="35" spans="1:11" ht="12.75">
      <c r="A35" s="127" t="str">
        <f>'C -149'!A34</f>
        <v>Contravencional San Carlos..........................................</v>
      </c>
      <c r="B35" s="58">
        <f>'C -149'!B34</f>
        <v>916</v>
      </c>
      <c r="C35" s="58">
        <f>'C -149'!C34</f>
        <v>633</v>
      </c>
      <c r="D35" s="58">
        <f>'C -149'!D34</f>
        <v>38</v>
      </c>
      <c r="E35" s="58">
        <f>'C -149'!E34</f>
        <v>1284</v>
      </c>
      <c r="F35" s="58">
        <f>'C -149'!F34</f>
        <v>296</v>
      </c>
      <c r="G35" s="58">
        <f>'C -149'!G34</f>
        <v>44</v>
      </c>
      <c r="H35" s="58">
        <f>'C -149'!H34</f>
        <v>208</v>
      </c>
      <c r="I35" s="58">
        <f>'C -149'!I34</f>
        <v>166</v>
      </c>
      <c r="J35" s="58">
        <f>'C -149'!J34</f>
        <v>128</v>
      </c>
      <c r="K35" s="58">
        <f>'C -149'!K34</f>
        <v>303</v>
      </c>
    </row>
    <row r="36" spans="1:11" ht="12.75">
      <c r="A36" s="127" t="str">
        <f>'C -149'!A45</f>
        <v>Contravencional y Menor Cuantía Upala.........................</v>
      </c>
      <c r="B36" s="58">
        <f>'C -149'!B45</f>
        <v>163</v>
      </c>
      <c r="C36" s="58">
        <f>'C -149'!C45</f>
        <v>242</v>
      </c>
      <c r="D36" s="58">
        <f>'C -149'!D45</f>
        <v>0</v>
      </c>
      <c r="E36" s="58">
        <f>'C -149'!E45</f>
        <v>335</v>
      </c>
      <c r="F36" s="58">
        <f>'C -149'!F45</f>
        <v>42</v>
      </c>
      <c r="G36" s="58">
        <f>'C -149'!G45</f>
        <v>17</v>
      </c>
      <c r="H36" s="58">
        <f>'C -149'!H45</f>
        <v>40</v>
      </c>
      <c r="I36" s="58">
        <f>'C -149'!I45</f>
        <v>49</v>
      </c>
      <c r="J36" s="58">
        <f>'C -149'!J45</f>
        <v>67</v>
      </c>
      <c r="K36" s="58">
        <f>'C -149'!K45</f>
        <v>70</v>
      </c>
    </row>
    <row r="37" spans="1:11" ht="12.75">
      <c r="A37" s="127" t="str">
        <f>'C -149'!A46</f>
        <v>Contravencional y Menor Cuantía Los Chiles...................</v>
      </c>
      <c r="B37" s="58">
        <f>'C -149'!B46</f>
        <v>118</v>
      </c>
      <c r="C37" s="58">
        <f>'C -149'!C46</f>
        <v>212</v>
      </c>
      <c r="D37" s="58">
        <f>'C -149'!D46</f>
        <v>1</v>
      </c>
      <c r="E37" s="58">
        <f>'C -149'!E46</f>
        <v>243</v>
      </c>
      <c r="F37" s="58">
        <f>'C -149'!F46</f>
        <v>77</v>
      </c>
      <c r="G37" s="58">
        <f>'C -149'!G46</f>
        <v>9</v>
      </c>
      <c r="H37" s="58">
        <f>'C -149'!H46</f>
        <v>77</v>
      </c>
      <c r="I37" s="58">
        <f>'C -149'!I46</f>
        <v>36</v>
      </c>
      <c r="J37" s="58">
        <f>'C -149'!J46</f>
        <v>70</v>
      </c>
      <c r="K37" s="58">
        <f>'C -149'!K46</f>
        <v>88</v>
      </c>
    </row>
    <row r="38" spans="1:11" ht="12.75">
      <c r="A38" s="127" t="str">
        <f>'C -149'!A47</f>
        <v>Contravencional y Menor Cuantía Guatuso.................</v>
      </c>
      <c r="B38" s="58">
        <f>'C -149'!B47</f>
        <v>32</v>
      </c>
      <c r="C38" s="58">
        <f>'C -149'!C47</f>
        <v>191</v>
      </c>
      <c r="D38" s="58">
        <f>'C -149'!D47</f>
        <v>2</v>
      </c>
      <c r="E38" s="58">
        <f>'C -149'!E47</f>
        <v>209</v>
      </c>
      <c r="F38" s="58">
        <f>'C -149'!F47</f>
        <v>60</v>
      </c>
      <c r="G38" s="58">
        <f>'C -149'!G47</f>
        <v>24</v>
      </c>
      <c r="H38" s="58">
        <f>'C -149'!H47</f>
        <v>40</v>
      </c>
      <c r="I38" s="58">
        <f>'C -149'!I47</f>
        <v>49</v>
      </c>
      <c r="J38" s="58">
        <f>'C -149'!J47</f>
        <v>0</v>
      </c>
      <c r="K38" s="58">
        <f>'C -149'!K47</f>
        <v>16</v>
      </c>
    </row>
    <row r="39" spans="1:11" ht="14.25" customHeight="1">
      <c r="A39" s="127" t="str">
        <f>'C -149'!A48</f>
        <v>Contravencional y Menor Ctía. La Fortuna..................</v>
      </c>
      <c r="B39" s="58">
        <f>'C -149'!B48</f>
        <v>100</v>
      </c>
      <c r="C39" s="58">
        <f>'C -149'!C48</f>
        <v>254</v>
      </c>
      <c r="D39" s="58">
        <f>'C -149'!D48</f>
        <v>1</v>
      </c>
      <c r="E39" s="58">
        <f>'C -149'!E48</f>
        <v>246</v>
      </c>
      <c r="F39" s="58">
        <f>'C -149'!F48</f>
        <v>47</v>
      </c>
      <c r="G39" s="58">
        <f>'C -149'!G48</f>
        <v>44</v>
      </c>
      <c r="H39" s="58">
        <f>'C -149'!H48</f>
        <v>30</v>
      </c>
      <c r="I39" s="58">
        <f>'C -149'!I48</f>
        <v>20</v>
      </c>
      <c r="J39" s="58">
        <f>'C -149'!J48</f>
        <v>14</v>
      </c>
      <c r="K39" s="58">
        <f>'C -149'!K48</f>
        <v>109</v>
      </c>
    </row>
    <row r="40" spans="1:11" ht="21.75" customHeight="1">
      <c r="A40" s="125" t="s">
        <v>268</v>
      </c>
      <c r="B40" s="128">
        <f aca="true" t="shared" si="4" ref="B40:K40">SUM(B41:B48)</f>
        <v>1989</v>
      </c>
      <c r="C40" s="128">
        <f t="shared" si="4"/>
        <v>5081</v>
      </c>
      <c r="D40" s="128">
        <f t="shared" si="4"/>
        <v>7</v>
      </c>
      <c r="E40" s="128">
        <f t="shared" si="4"/>
        <v>4981</v>
      </c>
      <c r="F40" s="128">
        <f t="shared" si="4"/>
        <v>1297</v>
      </c>
      <c r="G40" s="128">
        <f t="shared" si="4"/>
        <v>236</v>
      </c>
      <c r="H40" s="128">
        <f t="shared" si="4"/>
        <v>336</v>
      </c>
      <c r="I40" s="128">
        <f t="shared" si="4"/>
        <v>456</v>
      </c>
      <c r="J40" s="128">
        <f t="shared" si="4"/>
        <v>422</v>
      </c>
      <c r="K40" s="128">
        <f t="shared" si="4"/>
        <v>2096</v>
      </c>
    </row>
    <row r="41" spans="1:11" ht="12.75">
      <c r="A41" s="127" t="str">
        <f>'C -149'!A29</f>
        <v>Contravencional y Menor Cuantía Tarrazú...................</v>
      </c>
      <c r="B41" s="58">
        <f>'C -149'!B29</f>
        <v>66</v>
      </c>
      <c r="C41" s="58">
        <f>'C -149'!C29</f>
        <v>267</v>
      </c>
      <c r="D41" s="129">
        <f>'C -149'!D29</f>
        <v>0</v>
      </c>
      <c r="E41" s="129">
        <f>'C -149'!E29</f>
        <v>270</v>
      </c>
      <c r="F41" s="129">
        <f>'C -149'!F29</f>
        <v>104</v>
      </c>
      <c r="G41" s="129">
        <f>'C -149'!G29</f>
        <v>15</v>
      </c>
      <c r="H41" s="129">
        <f>'C -149'!H29</f>
        <v>35</v>
      </c>
      <c r="I41" s="129">
        <f>'C -149'!I29</f>
        <v>31</v>
      </c>
      <c r="J41" s="129">
        <f>'C -149'!J29</f>
        <v>18</v>
      </c>
      <c r="K41" s="129">
        <f>'C -149'!K29</f>
        <v>63</v>
      </c>
    </row>
    <row r="42" spans="1:11" ht="12.75">
      <c r="A42" s="130" t="s">
        <v>219</v>
      </c>
      <c r="B42" s="129">
        <f>'C -149'!B52</f>
        <v>506</v>
      </c>
      <c r="C42" s="129">
        <f>'C -149'!C52</f>
        <v>1365</v>
      </c>
      <c r="D42" s="129">
        <f>'C -149'!D52</f>
        <v>3</v>
      </c>
      <c r="E42" s="129">
        <f>'C -149'!E52</f>
        <v>1330</v>
      </c>
      <c r="F42" s="129">
        <f>'C -149'!F52</f>
        <v>318</v>
      </c>
      <c r="G42" s="129">
        <f>'C -149'!G52</f>
        <v>70</v>
      </c>
      <c r="H42" s="129">
        <f>'C -149'!H52</f>
        <v>44</v>
      </c>
      <c r="I42" s="129">
        <f>'C -149'!I52</f>
        <v>167</v>
      </c>
      <c r="J42" s="129">
        <f>'C -149'!J52</f>
        <v>79</v>
      </c>
      <c r="K42" s="129">
        <f>'C -149'!K52</f>
        <v>544</v>
      </c>
    </row>
    <row r="43" spans="1:11" ht="12.75">
      <c r="A43" s="130" t="s">
        <v>220</v>
      </c>
      <c r="B43" s="129">
        <f>'C -149'!B53</f>
        <v>351</v>
      </c>
      <c r="C43" s="129">
        <f>'C -149'!C53</f>
        <v>1304</v>
      </c>
      <c r="D43" s="129">
        <f>'C -149'!D53</f>
        <v>3</v>
      </c>
      <c r="E43" s="129">
        <f>'C -149'!E53</f>
        <v>1252</v>
      </c>
      <c r="F43" s="129">
        <f>'C -149'!F53</f>
        <v>406</v>
      </c>
      <c r="G43" s="129">
        <f>'C -149'!G53</f>
        <v>69</v>
      </c>
      <c r="H43" s="129">
        <f>'C -149'!H53</f>
        <v>16</v>
      </c>
      <c r="I43" s="129">
        <f>'C -149'!I53</f>
        <v>53</v>
      </c>
      <c r="J43" s="129">
        <f>'C -149'!J53</f>
        <v>106</v>
      </c>
      <c r="K43" s="129">
        <f>'C -149'!K53</f>
        <v>406</v>
      </c>
    </row>
    <row r="44" spans="1:11" ht="12.75">
      <c r="A44" s="130" t="s">
        <v>221</v>
      </c>
      <c r="B44" s="129">
        <f>'C -149'!B54</f>
        <v>499</v>
      </c>
      <c r="C44" s="129">
        <f>'C -149'!C54</f>
        <v>699</v>
      </c>
      <c r="D44" s="129">
        <f>'C -149'!D54</f>
        <v>0</v>
      </c>
      <c r="E44" s="129">
        <f>'C -149'!E54</f>
        <v>733</v>
      </c>
      <c r="F44" s="129">
        <f>'C -149'!F54</f>
        <v>66</v>
      </c>
      <c r="G44" s="129">
        <f>'C -149'!G54</f>
        <v>16</v>
      </c>
      <c r="H44" s="129">
        <f>'C -149'!H54</f>
        <v>56</v>
      </c>
      <c r="I44" s="129">
        <f>'C -149'!I54</f>
        <v>73</v>
      </c>
      <c r="J44" s="129">
        <f>'C -149'!J54</f>
        <v>79</v>
      </c>
      <c r="K44" s="129">
        <f>'C -149'!K54</f>
        <v>465</v>
      </c>
    </row>
    <row r="45" spans="1:11" ht="12.75">
      <c r="A45" s="130" t="s">
        <v>222</v>
      </c>
      <c r="B45" s="129">
        <f>'C -149'!B55</f>
        <v>198</v>
      </c>
      <c r="C45" s="129">
        <f>'C -149'!C55</f>
        <v>474</v>
      </c>
      <c r="D45" s="129">
        <f>'C -149'!D55</f>
        <v>0</v>
      </c>
      <c r="E45" s="129">
        <f>'C -149'!E55</f>
        <v>473</v>
      </c>
      <c r="F45" s="129">
        <f>'C -149'!F55</f>
        <v>159</v>
      </c>
      <c r="G45" s="129">
        <f>'C -149'!G55</f>
        <v>28</v>
      </c>
      <c r="H45" s="129">
        <f>'C -149'!H55</f>
        <v>27</v>
      </c>
      <c r="I45" s="129">
        <f>'C -149'!I55</f>
        <v>13</v>
      </c>
      <c r="J45" s="129">
        <f>'C -149'!J55</f>
        <v>37</v>
      </c>
      <c r="K45" s="129">
        <f>'C -149'!K55</f>
        <v>199</v>
      </c>
    </row>
    <row r="46" spans="1:11" ht="12.75">
      <c r="A46" s="130" t="s">
        <v>223</v>
      </c>
      <c r="B46" s="129">
        <f>'C -149'!B56</f>
        <v>12</v>
      </c>
      <c r="C46" s="129">
        <f>'C -149'!C56</f>
        <v>83</v>
      </c>
      <c r="D46" s="129">
        <f>'C -149'!D56</f>
        <v>0</v>
      </c>
      <c r="E46" s="129">
        <f>'C -149'!E56</f>
        <v>79</v>
      </c>
      <c r="F46" s="129">
        <f>'C -149'!F56</f>
        <v>45</v>
      </c>
      <c r="G46" s="129">
        <f>'C -149'!G56</f>
        <v>5</v>
      </c>
      <c r="H46" s="129">
        <f>'C -149'!H56</f>
        <v>14</v>
      </c>
      <c r="I46" s="129">
        <f>'C -149'!I56</f>
        <v>12</v>
      </c>
      <c r="J46" s="129">
        <f>'C -149'!J56</f>
        <v>0</v>
      </c>
      <c r="K46" s="129">
        <f>'C -149'!K56</f>
        <v>16</v>
      </c>
    </row>
    <row r="47" spans="1:11" ht="12.75">
      <c r="A47" s="130" t="s">
        <v>224</v>
      </c>
      <c r="B47" s="129">
        <f>'C -149'!B57</f>
        <v>331</v>
      </c>
      <c r="C47" s="129">
        <f>'C -149'!C57</f>
        <v>689</v>
      </c>
      <c r="D47" s="129">
        <f>'C -149'!D57</f>
        <v>1</v>
      </c>
      <c r="E47" s="129">
        <f>'C -149'!E57</f>
        <v>661</v>
      </c>
      <c r="F47" s="129">
        <f>'C -149'!F57</f>
        <v>126</v>
      </c>
      <c r="G47" s="129">
        <f>'C -149'!G57</f>
        <v>24</v>
      </c>
      <c r="H47" s="129">
        <f>'C -149'!H57</f>
        <v>74</v>
      </c>
      <c r="I47" s="129">
        <f>'C -149'!I57</f>
        <v>48</v>
      </c>
      <c r="J47" s="129">
        <f>'C -149'!J57</f>
        <v>99</v>
      </c>
      <c r="K47" s="129">
        <f>'C -149'!K57</f>
        <v>360</v>
      </c>
    </row>
    <row r="48" spans="1:11" ht="12.75">
      <c r="A48" s="130" t="s">
        <v>225</v>
      </c>
      <c r="B48" s="129">
        <f>'C -149'!B58</f>
        <v>26</v>
      </c>
      <c r="C48" s="129">
        <f>'C -149'!C58</f>
        <v>200</v>
      </c>
      <c r="D48" s="129">
        <f>'C -149'!D58</f>
        <v>0</v>
      </c>
      <c r="E48" s="129">
        <f>'C -149'!E58</f>
        <v>183</v>
      </c>
      <c r="F48" s="129">
        <f>'C -149'!F58</f>
        <v>73</v>
      </c>
      <c r="G48" s="129">
        <f>'C -149'!G58</f>
        <v>9</v>
      </c>
      <c r="H48" s="129">
        <f>'C -149'!H58</f>
        <v>70</v>
      </c>
      <c r="I48" s="129">
        <f>'C -149'!I58</f>
        <v>59</v>
      </c>
      <c r="J48" s="129">
        <f>'C -149'!J58</f>
        <v>4</v>
      </c>
      <c r="K48" s="129">
        <f>'C -149'!K58</f>
        <v>43</v>
      </c>
    </row>
    <row r="49" spans="1:11" ht="12.75">
      <c r="A49" s="125" t="s">
        <v>269</v>
      </c>
      <c r="B49" s="128">
        <f aca="true" t="shared" si="5" ref="B49:K49">SUM(B50:B55)</f>
        <v>2585</v>
      </c>
      <c r="C49" s="128">
        <f t="shared" si="5"/>
        <v>4207</v>
      </c>
      <c r="D49" s="128">
        <f t="shared" si="5"/>
        <v>18</v>
      </c>
      <c r="E49" s="128">
        <f t="shared" si="5"/>
        <v>3611</v>
      </c>
      <c r="F49" s="128">
        <f t="shared" si="5"/>
        <v>689</v>
      </c>
      <c r="G49" s="128">
        <f t="shared" si="5"/>
        <v>279</v>
      </c>
      <c r="H49" s="128">
        <f t="shared" si="5"/>
        <v>356</v>
      </c>
      <c r="I49" s="128">
        <f t="shared" si="5"/>
        <v>140</v>
      </c>
      <c r="J49" s="128">
        <f t="shared" si="5"/>
        <v>275</v>
      </c>
      <c r="K49" s="128">
        <f t="shared" si="5"/>
        <v>3199</v>
      </c>
    </row>
    <row r="50" spans="1:13" ht="12.75">
      <c r="A50" s="94" t="str">
        <f>'C -149'!A69</f>
        <v>Contravenciones de Heredia.....................................</v>
      </c>
      <c r="B50" s="111">
        <f>'C -149'!B69</f>
        <v>1540</v>
      </c>
      <c r="C50" s="111">
        <f>'C -149'!C69</f>
        <v>2281</v>
      </c>
      <c r="D50" s="111">
        <f>'C -149'!D69</f>
        <v>15</v>
      </c>
      <c r="E50" s="111">
        <f>'C -149'!E69</f>
        <v>1813</v>
      </c>
      <c r="F50" s="111">
        <f>'C -149'!F69</f>
        <v>197</v>
      </c>
      <c r="G50" s="111">
        <f>'C -149'!G69</f>
        <v>181</v>
      </c>
      <c r="H50" s="111">
        <f>'C -149'!H69</f>
        <v>64</v>
      </c>
      <c r="I50" s="111">
        <f>'C -149'!I69</f>
        <v>63</v>
      </c>
      <c r="J50" s="111">
        <f>'C -149'!J69</f>
        <v>34</v>
      </c>
      <c r="K50" s="111">
        <f>'C -149'!K69</f>
        <v>2023</v>
      </c>
      <c r="L50" s="93"/>
      <c r="M50" s="93"/>
    </row>
    <row r="51" spans="1:11" ht="12.75">
      <c r="A51" s="94" t="str">
        <f>'C -149'!A70</f>
        <v>Contravencional y Menor Ctía. Santo Domingo..............</v>
      </c>
      <c r="B51" s="111">
        <f>'C -149'!B70</f>
        <v>338</v>
      </c>
      <c r="C51" s="111">
        <f>'C -149'!C70</f>
        <v>380</v>
      </c>
      <c r="D51" s="111">
        <f>'C -149'!D70</f>
        <v>1</v>
      </c>
      <c r="E51" s="111">
        <f>'C -149'!E70</f>
        <v>465</v>
      </c>
      <c r="F51" s="111">
        <f>'C -149'!F70</f>
        <v>78</v>
      </c>
      <c r="G51" s="111">
        <f>'C -149'!G70</f>
        <v>19</v>
      </c>
      <c r="H51" s="111">
        <f>'C -149'!H70</f>
        <v>13</v>
      </c>
      <c r="I51" s="111">
        <f>'C -149'!I70</f>
        <v>15</v>
      </c>
      <c r="J51" s="111">
        <f>'C -149'!J70</f>
        <v>90</v>
      </c>
      <c r="K51" s="111">
        <f>'C -149'!K70</f>
        <v>254</v>
      </c>
    </row>
    <row r="52" spans="1:11" ht="12.75">
      <c r="A52" s="94" t="str">
        <f>'C -149'!A71</f>
        <v>Contravencional y Menor Cuantía San Rafael.............................</v>
      </c>
      <c r="B52" s="111">
        <f>'C -149'!B71</f>
        <v>153</v>
      </c>
      <c r="C52" s="111">
        <f>'C -149'!C71</f>
        <v>342</v>
      </c>
      <c r="D52" s="111">
        <f>'C -149'!D71</f>
        <v>1</v>
      </c>
      <c r="E52" s="111">
        <f>'C -149'!E71</f>
        <v>262</v>
      </c>
      <c r="F52" s="111">
        <f>'C -149'!F71</f>
        <v>45</v>
      </c>
      <c r="G52" s="111">
        <f>'C -149'!G71</f>
        <v>28</v>
      </c>
      <c r="H52" s="111">
        <f>'C -149'!H71</f>
        <v>34</v>
      </c>
      <c r="I52" s="111">
        <f>'C -149'!I71</f>
        <v>11</v>
      </c>
      <c r="J52" s="111">
        <f>'C -149'!J71</f>
        <v>54</v>
      </c>
      <c r="K52" s="111">
        <f>'C -149'!K71</f>
        <v>234</v>
      </c>
    </row>
    <row r="53" spans="1:11" ht="12.75">
      <c r="A53" s="94" t="str">
        <f>'C -149'!A72</f>
        <v>Contravencional y Menor Cuantía San Isidro..........</v>
      </c>
      <c r="B53" s="111">
        <f>'C -149'!B72</f>
        <v>66</v>
      </c>
      <c r="C53" s="111">
        <f>'C -149'!C72</f>
        <v>128</v>
      </c>
      <c r="D53" s="111">
        <f>'C -149'!D72</f>
        <v>0</v>
      </c>
      <c r="E53" s="111">
        <f>'C -149'!E72</f>
        <v>108</v>
      </c>
      <c r="F53" s="111">
        <f>'C -149'!F72</f>
        <v>80</v>
      </c>
      <c r="G53" s="111">
        <f>'C -149'!G72</f>
        <v>0</v>
      </c>
      <c r="H53" s="111">
        <f>'C -149'!H72</f>
        <v>66</v>
      </c>
      <c r="I53" s="111">
        <f>'C -149'!I72</f>
        <v>0</v>
      </c>
      <c r="J53" s="111">
        <f>'C -149'!J72</f>
        <v>9</v>
      </c>
      <c r="K53" s="111">
        <f>'C -149'!K72</f>
        <v>86</v>
      </c>
    </row>
    <row r="54" spans="1:11" ht="12.75">
      <c r="A54" s="94" t="str">
        <f>'C -149'!A73</f>
        <v>Contravencional y Menor Cuantía San Joaquín............</v>
      </c>
      <c r="B54" s="111">
        <f>'C -149'!B73</f>
        <v>269</v>
      </c>
      <c r="C54" s="111">
        <f>'C -149'!C73</f>
        <v>516</v>
      </c>
      <c r="D54" s="111">
        <f>'C -149'!D73</f>
        <v>1</v>
      </c>
      <c r="E54" s="111">
        <f>'C -149'!E73</f>
        <v>551</v>
      </c>
      <c r="F54" s="111">
        <f>'C -149'!F73</f>
        <v>181</v>
      </c>
      <c r="G54" s="111">
        <f>'C -149'!G73</f>
        <v>41</v>
      </c>
      <c r="H54" s="111">
        <f>'C -149'!H73</f>
        <v>85</v>
      </c>
      <c r="I54" s="111">
        <f>'C -149'!I73</f>
        <v>0</v>
      </c>
      <c r="J54" s="111">
        <f>'C -149'!J73</f>
        <v>0</v>
      </c>
      <c r="K54" s="111">
        <f>'C -149'!K73</f>
        <v>235</v>
      </c>
    </row>
    <row r="55" spans="1:11" ht="12.75">
      <c r="A55" s="94" t="str">
        <f>'C -149'!A74</f>
        <v>Contravencional y Menor Cuantía Sarapiquí....................................</v>
      </c>
      <c r="B55" s="111">
        <f>'C -149'!B74</f>
        <v>219</v>
      </c>
      <c r="C55" s="111">
        <f>'C -149'!C74</f>
        <v>560</v>
      </c>
      <c r="D55" s="111">
        <f>'C -149'!D74</f>
        <v>0</v>
      </c>
      <c r="E55" s="111">
        <f>'C -149'!E74</f>
        <v>412</v>
      </c>
      <c r="F55" s="111">
        <f>'C -149'!F74</f>
        <v>108</v>
      </c>
      <c r="G55" s="111">
        <f>'C -149'!G74</f>
        <v>10</v>
      </c>
      <c r="H55" s="111">
        <f>'C -149'!H74</f>
        <v>94</v>
      </c>
      <c r="I55" s="111">
        <f>'C -149'!I74</f>
        <v>51</v>
      </c>
      <c r="J55" s="111">
        <f>'C -149'!J74</f>
        <v>88</v>
      </c>
      <c r="K55" s="111">
        <f>'C -149'!K74</f>
        <v>367</v>
      </c>
    </row>
    <row r="56" spans="1:11" ht="12.75">
      <c r="A56" s="125" t="s">
        <v>270</v>
      </c>
      <c r="B56" s="128">
        <f aca="true" t="shared" si="6" ref="B56:K56">SUM(B57:B66)</f>
        <v>2234</v>
      </c>
      <c r="C56" s="128">
        <f t="shared" si="6"/>
        <v>3111</v>
      </c>
      <c r="D56" s="128">
        <f t="shared" si="6"/>
        <v>20</v>
      </c>
      <c r="E56" s="128">
        <f t="shared" si="6"/>
        <v>3025</v>
      </c>
      <c r="F56" s="128">
        <f t="shared" si="6"/>
        <v>777</v>
      </c>
      <c r="G56" s="128">
        <f t="shared" si="6"/>
        <v>98</v>
      </c>
      <c r="H56" s="128">
        <f t="shared" si="6"/>
        <v>708</v>
      </c>
      <c r="I56" s="128">
        <f t="shared" si="6"/>
        <v>605</v>
      </c>
      <c r="J56" s="128">
        <f t="shared" si="6"/>
        <v>428</v>
      </c>
      <c r="K56" s="128">
        <f t="shared" si="6"/>
        <v>2340</v>
      </c>
    </row>
    <row r="57" spans="1:11" ht="12.75">
      <c r="A57" s="94" t="str">
        <f>'C -149'!A78</f>
        <v>Contravencional y Menor Cuantía Liberia.............................</v>
      </c>
      <c r="B57" s="111">
        <f>'C -149'!B78</f>
        <v>532</v>
      </c>
      <c r="C57" s="111">
        <f>'C -149'!C78</f>
        <v>702</v>
      </c>
      <c r="D57" s="111">
        <f>'C -149'!D78</f>
        <v>4</v>
      </c>
      <c r="E57" s="111">
        <f>'C -149'!E78</f>
        <v>654</v>
      </c>
      <c r="F57" s="111">
        <f>'C -149'!F78</f>
        <v>93</v>
      </c>
      <c r="G57" s="111">
        <f>'C -149'!G78</f>
        <v>19</v>
      </c>
      <c r="H57" s="111">
        <f>'C -149'!H78</f>
        <v>87</v>
      </c>
      <c r="I57" s="111">
        <f>'C -149'!I78</f>
        <v>112</v>
      </c>
      <c r="J57" s="111">
        <f>'C -149'!J78</f>
        <v>225</v>
      </c>
      <c r="K57" s="111">
        <f>'C -149'!K78</f>
        <v>584</v>
      </c>
    </row>
    <row r="58" spans="1:11" ht="12.75">
      <c r="A58" s="94" t="str">
        <f>'C -149'!A79</f>
        <v>Contravencional y Menor Cuantía Bagaces...................</v>
      </c>
      <c r="B58" s="111">
        <f>'C -149'!B79</f>
        <v>45</v>
      </c>
      <c r="C58" s="111">
        <f>'C -149'!C79</f>
        <v>211</v>
      </c>
      <c r="D58" s="111">
        <f>'C -149'!D79</f>
        <v>0</v>
      </c>
      <c r="E58" s="111">
        <f>'C -149'!E79</f>
        <v>188</v>
      </c>
      <c r="F58" s="111">
        <f>'C -149'!F79</f>
        <v>63</v>
      </c>
      <c r="G58" s="111">
        <f>'C -149'!G79</f>
        <v>11</v>
      </c>
      <c r="H58" s="111">
        <f>'C -149'!H79</f>
        <v>56</v>
      </c>
      <c r="I58" s="111">
        <f>'C -149'!I79</f>
        <v>66</v>
      </c>
      <c r="J58" s="111">
        <f>'C -149'!J79</f>
        <v>2</v>
      </c>
      <c r="K58" s="111">
        <f>'C -149'!K79</f>
        <v>68</v>
      </c>
    </row>
    <row r="59" spans="1:11" ht="12.75">
      <c r="A59" s="94" t="str">
        <f>'C -149'!A80</f>
        <v>Contravencional y Menor Cuantía La Cruz.................</v>
      </c>
      <c r="B59" s="111">
        <f>'C -149'!B80</f>
        <v>103</v>
      </c>
      <c r="C59" s="111">
        <f>'C -149'!C80</f>
        <v>245</v>
      </c>
      <c r="D59" s="111">
        <f>'C -149'!D80</f>
        <v>0</v>
      </c>
      <c r="E59" s="111">
        <f>'C -149'!E80</f>
        <v>266</v>
      </c>
      <c r="F59" s="111">
        <f>'C -149'!F80</f>
        <v>66</v>
      </c>
      <c r="G59" s="111">
        <f>'C -149'!G80</f>
        <v>13</v>
      </c>
      <c r="H59" s="111">
        <f>'C -149'!H80</f>
        <v>60</v>
      </c>
      <c r="I59" s="111">
        <f>'C -149'!I80</f>
        <v>49</v>
      </c>
      <c r="J59" s="111">
        <f>'C -149'!J80</f>
        <v>23</v>
      </c>
      <c r="K59" s="111">
        <f>'C -149'!K80</f>
        <v>82</v>
      </c>
    </row>
    <row r="60" spans="1:11" ht="12.75">
      <c r="A60" s="94" t="str">
        <f>'C -149'!A81</f>
        <v>Contravencional y Menor Cuantía Cañas................</v>
      </c>
      <c r="B60" s="111">
        <f>'C -149'!B81</f>
        <v>146</v>
      </c>
      <c r="C60" s="111">
        <f>'C -149'!C81</f>
        <v>276</v>
      </c>
      <c r="D60" s="111">
        <f>'C -149'!D81</f>
        <v>6</v>
      </c>
      <c r="E60" s="111">
        <f>'C -149'!E81</f>
        <v>294</v>
      </c>
      <c r="F60" s="111">
        <f>'C -149'!F81</f>
        <v>93</v>
      </c>
      <c r="G60" s="111">
        <f>'C -149'!G81</f>
        <v>7</v>
      </c>
      <c r="H60" s="111">
        <f>'C -149'!H81</f>
        <v>93</v>
      </c>
      <c r="I60" s="111">
        <f>'C -149'!I81</f>
        <v>20</v>
      </c>
      <c r="J60" s="111">
        <f>'C -149'!J81</f>
        <v>43</v>
      </c>
      <c r="K60" s="111">
        <f>'C -149'!K81</f>
        <v>134</v>
      </c>
    </row>
    <row r="61" spans="1:11" ht="12.75">
      <c r="A61" s="94" t="str">
        <f>'C -149'!A82</f>
        <v>Contravencional y Menor Cuantía Tilarán.............</v>
      </c>
      <c r="B61" s="111">
        <f>'C -149'!B82</f>
        <v>15</v>
      </c>
      <c r="C61" s="111">
        <f>'C -149'!C82</f>
        <v>76</v>
      </c>
      <c r="D61" s="111">
        <f>'C -149'!D82</f>
        <v>0</v>
      </c>
      <c r="E61" s="111">
        <f>'C -149'!E82</f>
        <v>72</v>
      </c>
      <c r="F61" s="111">
        <f>'C -149'!F82</f>
        <v>40</v>
      </c>
      <c r="G61" s="111">
        <f>'C -149'!G82</f>
        <v>1</v>
      </c>
      <c r="H61" s="111">
        <f>'C -149'!H82</f>
        <v>23</v>
      </c>
      <c r="I61" s="111">
        <f>'C -149'!I82</f>
        <v>0</v>
      </c>
      <c r="J61" s="111">
        <f>'C -149'!J82</f>
        <v>2</v>
      </c>
      <c r="K61" s="111">
        <f>'C -149'!K82</f>
        <v>19</v>
      </c>
    </row>
    <row r="62" spans="1:11" ht="12.75">
      <c r="A62" s="94" t="str">
        <f>'C -149'!A83</f>
        <v>Contravencional y Menor Cuantía Abangares......</v>
      </c>
      <c r="B62" s="111">
        <f>'C -149'!B83</f>
        <v>74</v>
      </c>
      <c r="C62" s="111">
        <f>'C -149'!C83</f>
        <v>112</v>
      </c>
      <c r="D62" s="111">
        <f>'C -149'!D83</f>
        <v>0</v>
      </c>
      <c r="E62" s="111">
        <f>'C -149'!E83</f>
        <v>117</v>
      </c>
      <c r="F62" s="111">
        <f>'C -149'!F83</f>
        <v>31</v>
      </c>
      <c r="G62" s="111">
        <f>'C -149'!G83</f>
        <v>3</v>
      </c>
      <c r="H62" s="111">
        <f>'C -149'!H83</f>
        <v>31</v>
      </c>
      <c r="I62" s="111">
        <f>'C -149'!I83</f>
        <v>9</v>
      </c>
      <c r="J62" s="111">
        <f>'C -149'!J83</f>
        <v>14</v>
      </c>
      <c r="K62" s="111">
        <f>'C -149'!K83</f>
        <v>69</v>
      </c>
    </row>
    <row r="63" spans="1:11" ht="12.75">
      <c r="A63" s="94" t="str">
        <f>'C -149'!A84</f>
        <v>Contravencional y Menor Cuantía Nicoya...............</v>
      </c>
      <c r="B63" s="111">
        <f>'C -149'!B84</f>
        <v>735</v>
      </c>
      <c r="C63" s="111">
        <f>'C -149'!C84</f>
        <v>488</v>
      </c>
      <c r="D63" s="111">
        <f>'C -149'!D84</f>
        <v>0</v>
      </c>
      <c r="E63" s="111">
        <f>'C -149'!E84</f>
        <v>517</v>
      </c>
      <c r="F63" s="111">
        <f>'C -149'!F84</f>
        <v>120</v>
      </c>
      <c r="G63" s="111">
        <f>'C -149'!G84</f>
        <v>13</v>
      </c>
      <c r="H63" s="111">
        <f>'C -149'!H84</f>
        <v>90</v>
      </c>
      <c r="I63" s="111">
        <f>'C -149'!I84</f>
        <v>81</v>
      </c>
      <c r="J63" s="111">
        <f>'C -149'!J84</f>
        <v>34</v>
      </c>
      <c r="K63" s="111">
        <f>'C -149'!K84</f>
        <v>706</v>
      </c>
    </row>
    <row r="64" spans="1:11" ht="12.75">
      <c r="A64" s="94" t="str">
        <f>'C -149'!A85</f>
        <v>Contravencional y Menor Cuantía Nandayure..........</v>
      </c>
      <c r="B64" s="111">
        <f>'C -149'!B85</f>
        <v>11</v>
      </c>
      <c r="C64" s="111">
        <f>'C -149'!C85</f>
        <v>120</v>
      </c>
      <c r="D64" s="111">
        <f>'C -149'!D85</f>
        <v>2</v>
      </c>
      <c r="E64" s="111">
        <f>'C -149'!E85</f>
        <v>109</v>
      </c>
      <c r="F64" s="111">
        <f>'C -149'!F85</f>
        <v>35</v>
      </c>
      <c r="G64" s="111">
        <f>'C -149'!G85</f>
        <v>10</v>
      </c>
      <c r="H64" s="111">
        <f>'C -149'!H85</f>
        <v>33</v>
      </c>
      <c r="I64" s="111">
        <f>'C -149'!I85</f>
        <v>27</v>
      </c>
      <c r="J64" s="111">
        <f>'C -149'!J85</f>
        <v>2</v>
      </c>
      <c r="K64" s="111">
        <f>'C -149'!K85</f>
        <v>24</v>
      </c>
    </row>
    <row r="65" spans="1:11" ht="12.75">
      <c r="A65" s="94" t="str">
        <f>'C -149'!A86</f>
        <v>Contravencional y Menor Cuantía Santa Cruz.............</v>
      </c>
      <c r="B65" s="111">
        <f>'C -149'!B86</f>
        <v>242</v>
      </c>
      <c r="C65" s="111">
        <f>'C -149'!C86</f>
        <v>485</v>
      </c>
      <c r="D65" s="111">
        <f>'C -149'!D86</f>
        <v>7</v>
      </c>
      <c r="E65" s="111">
        <f>'C -149'!E86</f>
        <v>445</v>
      </c>
      <c r="F65" s="111">
        <f>'C -149'!F86</f>
        <v>101</v>
      </c>
      <c r="G65" s="111">
        <f>'C -149'!G86</f>
        <v>10</v>
      </c>
      <c r="H65" s="111">
        <f>'C -149'!H86</f>
        <v>100</v>
      </c>
      <c r="I65" s="111">
        <f>'C -149'!I86</f>
        <v>163</v>
      </c>
      <c r="J65" s="111">
        <f>'C -149'!J86</f>
        <v>10</v>
      </c>
      <c r="K65" s="111">
        <f>'C -149'!K86</f>
        <v>289</v>
      </c>
    </row>
    <row r="66" spans="1:11" ht="12.75">
      <c r="A66" s="94" t="str">
        <f>'C -149'!A87</f>
        <v>Contravencional y Menor Cuantía Carrillo..............</v>
      </c>
      <c r="B66" s="111">
        <f>'C -149'!B87</f>
        <v>331</v>
      </c>
      <c r="C66" s="111">
        <f>'C -149'!C87</f>
        <v>396</v>
      </c>
      <c r="D66" s="111">
        <f>'C -149'!D87</f>
        <v>1</v>
      </c>
      <c r="E66" s="111">
        <f>'C -149'!E87</f>
        <v>363</v>
      </c>
      <c r="F66" s="111">
        <f>'C -149'!F87</f>
        <v>135</v>
      </c>
      <c r="G66" s="111">
        <f>'C -149'!G87</f>
        <v>11</v>
      </c>
      <c r="H66" s="111">
        <f>'C -149'!H87</f>
        <v>135</v>
      </c>
      <c r="I66" s="111">
        <f>'C -149'!I87</f>
        <v>78</v>
      </c>
      <c r="J66" s="111">
        <f>'C -149'!J87</f>
        <v>73</v>
      </c>
      <c r="K66" s="111">
        <f>'C -149'!K87</f>
        <v>365</v>
      </c>
    </row>
    <row r="67" spans="1:11" ht="12.75">
      <c r="A67" s="125" t="s">
        <v>271</v>
      </c>
      <c r="B67" s="128">
        <f aca="true" t="shared" si="7" ref="B67:K67">SUM(B68:B75)</f>
        <v>1333</v>
      </c>
      <c r="C67" s="128">
        <f t="shared" si="7"/>
        <v>3537</v>
      </c>
      <c r="D67" s="128">
        <f t="shared" si="7"/>
        <v>8</v>
      </c>
      <c r="E67" s="128">
        <f t="shared" si="7"/>
        <v>3523</v>
      </c>
      <c r="F67" s="128">
        <f t="shared" si="7"/>
        <v>741</v>
      </c>
      <c r="G67" s="128">
        <f t="shared" si="7"/>
        <v>239</v>
      </c>
      <c r="H67" s="128">
        <f t="shared" si="7"/>
        <v>412</v>
      </c>
      <c r="I67" s="128">
        <f t="shared" si="7"/>
        <v>254</v>
      </c>
      <c r="J67" s="128">
        <f t="shared" si="7"/>
        <v>236</v>
      </c>
      <c r="K67" s="128">
        <f t="shared" si="7"/>
        <v>1355</v>
      </c>
    </row>
    <row r="68" spans="1:11" ht="12.75">
      <c r="A68" s="94" t="str">
        <f>'C -149'!A91</f>
        <v>I Contravencional de Puntarenas..............................</v>
      </c>
      <c r="B68" s="113">
        <f>'C -149'!B91</f>
        <v>397</v>
      </c>
      <c r="C68" s="111">
        <f>'C -149'!C91</f>
        <v>849</v>
      </c>
      <c r="D68" s="111">
        <f>'C -149'!D91</f>
        <v>0</v>
      </c>
      <c r="E68" s="111">
        <f>'C -149'!E91</f>
        <v>853</v>
      </c>
      <c r="F68" s="111">
        <f>'C -149'!F91</f>
        <v>151</v>
      </c>
      <c r="G68" s="111">
        <f>'C -149'!G91</f>
        <v>70</v>
      </c>
      <c r="H68" s="111">
        <f>'C -149'!H91</f>
        <v>62</v>
      </c>
      <c r="I68" s="111">
        <f>'C -149'!I91</f>
        <v>45</v>
      </c>
      <c r="J68" s="111">
        <f>'C -149'!J91</f>
        <v>92</v>
      </c>
      <c r="K68" s="111">
        <f>'C -149'!K91</f>
        <v>393</v>
      </c>
    </row>
    <row r="69" spans="1:11" ht="12.75">
      <c r="A69" s="94" t="str">
        <f>'C -149'!A92</f>
        <v>II Contravencional de Puntarenas...............................</v>
      </c>
      <c r="B69" s="113">
        <f>'C -149'!B92</f>
        <v>197</v>
      </c>
      <c r="C69" s="111">
        <f>'C -149'!C92</f>
        <v>872</v>
      </c>
      <c r="D69" s="111">
        <f>'C -149'!D92</f>
        <v>4</v>
      </c>
      <c r="E69" s="111">
        <f>'C -149'!E92</f>
        <v>891</v>
      </c>
      <c r="F69" s="111">
        <f>'C -149'!F92</f>
        <v>209</v>
      </c>
      <c r="G69" s="111">
        <f>'C -149'!G92</f>
        <v>31</v>
      </c>
      <c r="H69" s="111">
        <f>'C -149'!H92</f>
        <v>84</v>
      </c>
      <c r="I69" s="111">
        <f>'C -149'!I92</f>
        <v>26</v>
      </c>
      <c r="J69" s="111">
        <f>'C -149'!J92</f>
        <v>15</v>
      </c>
      <c r="K69" s="111">
        <f>'C -149'!K92</f>
        <v>182</v>
      </c>
    </row>
    <row r="70" spans="1:11" ht="12.75">
      <c r="A70" s="94" t="str">
        <f>'C -149'!A93</f>
        <v>Contravencional y Menor Cuantía Esparza.............</v>
      </c>
      <c r="B70" s="113">
        <f>'C -149'!B93</f>
        <v>93</v>
      </c>
      <c r="C70" s="111">
        <f>'C -149'!C93</f>
        <v>407</v>
      </c>
      <c r="D70" s="111">
        <f>'C -149'!D93</f>
        <v>0</v>
      </c>
      <c r="E70" s="111">
        <f>'C -149'!E93</f>
        <v>415</v>
      </c>
      <c r="F70" s="111">
        <f>'C -149'!F93</f>
        <v>78</v>
      </c>
      <c r="G70" s="111">
        <f>'C -149'!G93</f>
        <v>44</v>
      </c>
      <c r="H70" s="111">
        <f>'C -149'!H93</f>
        <v>57</v>
      </c>
      <c r="I70" s="111">
        <f>'C -149'!I93</f>
        <v>37</v>
      </c>
      <c r="J70" s="111">
        <f>'C -149'!J93</f>
        <v>5</v>
      </c>
      <c r="K70" s="111">
        <f>'C -149'!K93</f>
        <v>85</v>
      </c>
    </row>
    <row r="71" spans="1:11" ht="12.75">
      <c r="A71" s="94" t="str">
        <f>'C -149'!A94</f>
        <v>Contravencional y Menor Ctía. Montes de Oro...........................</v>
      </c>
      <c r="B71" s="113">
        <f>'C -149'!B94</f>
        <v>26</v>
      </c>
      <c r="C71" s="111">
        <f>'C -149'!C94</f>
        <v>187</v>
      </c>
      <c r="D71" s="111">
        <f>'C -149'!D94</f>
        <v>1</v>
      </c>
      <c r="E71" s="111">
        <f>'C -149'!E94</f>
        <v>183</v>
      </c>
      <c r="F71" s="111">
        <f>'C -149'!F94</f>
        <v>50</v>
      </c>
      <c r="G71" s="111">
        <f>'C -149'!G94</f>
        <v>9</v>
      </c>
      <c r="H71" s="111">
        <f>'C -149'!H94</f>
        <v>40</v>
      </c>
      <c r="I71" s="111">
        <f>'C -149'!I94</f>
        <v>32</v>
      </c>
      <c r="J71" s="111">
        <f>'C -149'!J94</f>
        <v>0</v>
      </c>
      <c r="K71" s="111">
        <f>'C -149'!K94</f>
        <v>31</v>
      </c>
    </row>
    <row r="72" spans="1:11" ht="12.75">
      <c r="A72" s="94" t="str">
        <f>'C -149'!A95</f>
        <v>Contravencional y Menor de Garabito.........................</v>
      </c>
      <c r="B72" s="113">
        <f>'C -149'!B95</f>
        <v>127</v>
      </c>
      <c r="C72" s="111">
        <f>'C -149'!C95</f>
        <v>338</v>
      </c>
      <c r="D72" s="111">
        <f>'C -149'!D95</f>
        <v>1</v>
      </c>
      <c r="E72" s="111">
        <f>'C -149'!E95</f>
        <v>193</v>
      </c>
      <c r="F72" s="111">
        <f>'C -149'!F95</f>
        <v>32</v>
      </c>
      <c r="G72" s="111">
        <f>'C -149'!G95</f>
        <v>55</v>
      </c>
      <c r="H72" s="111">
        <f>'C -149'!H95</f>
        <v>32</v>
      </c>
      <c r="I72" s="111">
        <f>'C -149'!I95</f>
        <v>7</v>
      </c>
      <c r="J72" s="111">
        <f>'C -149'!J95</f>
        <v>1</v>
      </c>
      <c r="K72" s="111">
        <f>'C -149'!K95</f>
        <v>273</v>
      </c>
    </row>
    <row r="73" spans="1:11" ht="12.75">
      <c r="A73" s="94" t="str">
        <f>'C -149'!A96</f>
        <v>Contravencional y Menor Cuantía Jicaral.................</v>
      </c>
      <c r="B73" s="113">
        <f>'C -149'!B96</f>
        <v>20</v>
      </c>
      <c r="C73" s="111">
        <f>'C -149'!C96</f>
        <v>144</v>
      </c>
      <c r="D73" s="111">
        <f>'C -149'!D96</f>
        <v>2</v>
      </c>
      <c r="E73" s="111">
        <f>'C -149'!E96</f>
        <v>134</v>
      </c>
      <c r="F73" s="111">
        <f>'C -149'!F96</f>
        <v>38</v>
      </c>
      <c r="G73" s="111">
        <f>'C -149'!G96</f>
        <v>6</v>
      </c>
      <c r="H73" s="111">
        <f>'C -149'!H96</f>
        <v>17</v>
      </c>
      <c r="I73" s="111">
        <f>'C -149'!I96</f>
        <v>54</v>
      </c>
      <c r="J73" s="111">
        <f>'C -149'!J96</f>
        <v>0</v>
      </c>
      <c r="K73" s="111">
        <f>'C -149'!K96</f>
        <v>32</v>
      </c>
    </row>
    <row r="74" spans="1:11" ht="12.75">
      <c r="A74" s="94" t="str">
        <f>'C -149'!A97</f>
        <v>Contravencional y Menor Cuantía Cóbano..............</v>
      </c>
      <c r="B74" s="113">
        <f>'C -149'!B97</f>
        <v>95</v>
      </c>
      <c r="C74" s="111">
        <f>'C -149'!C97</f>
        <v>141</v>
      </c>
      <c r="D74" s="111">
        <f>'C -149'!D97</f>
        <v>0</v>
      </c>
      <c r="E74" s="111">
        <f>'C -149'!E97</f>
        <v>184</v>
      </c>
      <c r="F74" s="111">
        <f>'C -149'!F97</f>
        <v>57</v>
      </c>
      <c r="G74" s="111">
        <f>'C -149'!G97</f>
        <v>9</v>
      </c>
      <c r="H74" s="111">
        <f>'C -149'!H97</f>
        <v>50</v>
      </c>
      <c r="I74" s="111">
        <f>'C -149'!I97</f>
        <v>23</v>
      </c>
      <c r="J74" s="111">
        <f>'C -149'!J97</f>
        <v>30</v>
      </c>
      <c r="K74" s="111">
        <f>'C -149'!K97</f>
        <v>52</v>
      </c>
    </row>
    <row r="75" spans="1:11" ht="12.75">
      <c r="A75" s="94" t="str">
        <f>'C -149'!A98</f>
        <v>Contravencional y Menor Cuantía Aguirre..............</v>
      </c>
      <c r="B75" s="113">
        <f>'C -149'!B98</f>
        <v>378</v>
      </c>
      <c r="C75" s="111">
        <f>'C -149'!C98</f>
        <v>599</v>
      </c>
      <c r="D75" s="111">
        <f>'C -149'!D98</f>
        <v>0</v>
      </c>
      <c r="E75" s="111">
        <f>'C -149'!E98</f>
        <v>670</v>
      </c>
      <c r="F75" s="111">
        <f>'C -149'!F98</f>
        <v>126</v>
      </c>
      <c r="G75" s="111">
        <f>'C -149'!G98</f>
        <v>15</v>
      </c>
      <c r="H75" s="111">
        <f>'C -149'!H98</f>
        <v>70</v>
      </c>
      <c r="I75" s="111">
        <f>'C -149'!I98</f>
        <v>30</v>
      </c>
      <c r="J75" s="111">
        <f>'C -149'!J98</f>
        <v>93</v>
      </c>
      <c r="K75" s="111">
        <f>'C -149'!K98</f>
        <v>307</v>
      </c>
    </row>
    <row r="76" spans="1:11" ht="12.75">
      <c r="A76" s="125" t="s">
        <v>272</v>
      </c>
      <c r="B76" s="128">
        <f aca="true" t="shared" si="8" ref="B76:K76">SUM(B77:B82)</f>
        <v>1450</v>
      </c>
      <c r="C76" s="128">
        <f t="shared" si="8"/>
        <v>3391</v>
      </c>
      <c r="D76" s="128">
        <f t="shared" si="8"/>
        <v>4</v>
      </c>
      <c r="E76" s="128">
        <f t="shared" si="8"/>
        <v>3232</v>
      </c>
      <c r="F76" s="128">
        <f t="shared" si="8"/>
        <v>1118</v>
      </c>
      <c r="G76" s="128">
        <f t="shared" si="8"/>
        <v>173</v>
      </c>
      <c r="H76" s="128">
        <f t="shared" si="8"/>
        <v>359</v>
      </c>
      <c r="I76" s="128">
        <f t="shared" si="8"/>
        <v>344</v>
      </c>
      <c r="J76" s="128">
        <f t="shared" si="8"/>
        <v>492</v>
      </c>
      <c r="K76" s="128">
        <f t="shared" si="8"/>
        <v>1613</v>
      </c>
    </row>
    <row r="77" spans="1:11" ht="12.75">
      <c r="A77" s="94" t="str">
        <f>'C -149'!A28</f>
        <v>Contravencional y Menor Ctía. Pérez Zeledón.............</v>
      </c>
      <c r="B77" s="113">
        <f>'C -149'!B28</f>
        <v>405</v>
      </c>
      <c r="C77" s="111">
        <f>'C -149'!C28</f>
        <v>684</v>
      </c>
      <c r="D77" s="111">
        <f>'C -149'!D28</f>
        <v>0</v>
      </c>
      <c r="E77" s="111">
        <f>'C -149'!E28</f>
        <v>687</v>
      </c>
      <c r="F77" s="111">
        <f>'C -149'!F28</f>
        <v>335</v>
      </c>
      <c r="G77" s="111">
        <f>'C -149'!G28</f>
        <v>40</v>
      </c>
      <c r="H77" s="111">
        <f>'C -149'!H28</f>
        <v>58</v>
      </c>
      <c r="I77" s="111">
        <f>'C -149'!I28</f>
        <v>77</v>
      </c>
      <c r="J77" s="111">
        <f>'C -149'!J28</f>
        <v>157</v>
      </c>
      <c r="K77" s="111">
        <f>'C -149'!K28</f>
        <v>402</v>
      </c>
    </row>
    <row r="78" spans="1:11" ht="12.75">
      <c r="A78" s="94" t="str">
        <f>'C -149'!A99</f>
        <v>Contravencional y Menor Cuantía Golfito..................</v>
      </c>
      <c r="B78" s="113">
        <f>'C -149'!B99</f>
        <v>328</v>
      </c>
      <c r="C78" s="111">
        <f>'C -149'!C99</f>
        <v>740</v>
      </c>
      <c r="D78" s="111">
        <f>'C -149'!D99</f>
        <v>0</v>
      </c>
      <c r="E78" s="111">
        <f>'C -149'!E99</f>
        <v>816</v>
      </c>
      <c r="F78" s="111">
        <f>'C -149'!F99</f>
        <v>332</v>
      </c>
      <c r="G78" s="111">
        <f>'C -149'!G99</f>
        <v>2</v>
      </c>
      <c r="H78" s="111">
        <f>'C -149'!H99</f>
        <v>129</v>
      </c>
      <c r="I78" s="111">
        <f>'C -149'!I99</f>
        <v>25</v>
      </c>
      <c r="J78" s="111">
        <f>'C -149'!J99</f>
        <v>286</v>
      </c>
      <c r="K78" s="111">
        <f>'C -149'!K99</f>
        <v>252</v>
      </c>
    </row>
    <row r="79" spans="1:11" ht="12.75">
      <c r="A79" s="94" t="str">
        <f>'C -149'!A100</f>
        <v>Contravencional y Menor Cuantía Osa....................</v>
      </c>
      <c r="B79" s="113">
        <f>'C -149'!B100</f>
        <v>60</v>
      </c>
      <c r="C79" s="111">
        <f>'C -149'!C100</f>
        <v>352</v>
      </c>
      <c r="D79" s="111">
        <f>'C -149'!D100</f>
        <v>2</v>
      </c>
      <c r="E79" s="111">
        <f>'C -149'!E100</f>
        <v>325</v>
      </c>
      <c r="F79" s="111">
        <f>'C -149'!F100</f>
        <v>44</v>
      </c>
      <c r="G79" s="111">
        <f>'C -149'!G100</f>
        <v>28</v>
      </c>
      <c r="H79" s="111">
        <f>'C -149'!H100</f>
        <v>30</v>
      </c>
      <c r="I79" s="111">
        <f>'C -149'!I100</f>
        <v>65</v>
      </c>
      <c r="J79" s="111">
        <f>'C -149'!J100</f>
        <v>3</v>
      </c>
      <c r="K79" s="111">
        <f>'C -149'!K100</f>
        <v>89</v>
      </c>
    </row>
    <row r="80" spans="1:11" ht="12.75">
      <c r="A80" s="94" t="str">
        <f>'C -149'!A101</f>
        <v>Contravencional y Menor Cuantía Corredores.........</v>
      </c>
      <c r="B80" s="113">
        <f>'C -149'!B101</f>
        <v>376</v>
      </c>
      <c r="C80" s="111">
        <f>'C -149'!C101</f>
        <v>789</v>
      </c>
      <c r="D80" s="111">
        <f>'C -149'!D101</f>
        <v>1</v>
      </c>
      <c r="E80" s="111">
        <f>'C -149'!E101</f>
        <v>623</v>
      </c>
      <c r="F80" s="111">
        <f>'C -149'!F101</f>
        <v>161</v>
      </c>
      <c r="G80" s="111">
        <f>'C -149'!G101</f>
        <v>41</v>
      </c>
      <c r="H80" s="111">
        <f>'C -149'!H101</f>
        <v>41</v>
      </c>
      <c r="I80" s="111">
        <f>'C -149'!I101</f>
        <v>62</v>
      </c>
      <c r="J80" s="111">
        <f>'C -149'!J101</f>
        <v>1</v>
      </c>
      <c r="K80" s="111">
        <f>'C -149'!K101</f>
        <v>543</v>
      </c>
    </row>
    <row r="81" spans="1:11" ht="12.75">
      <c r="A81" s="94" t="str">
        <f>'C -149'!A102</f>
        <v>Contravencional y Menor Ctía. Buenos Aires.............</v>
      </c>
      <c r="B81" s="113">
        <f>'C -149'!B102</f>
        <v>173</v>
      </c>
      <c r="C81" s="111">
        <f>'C -149'!C102</f>
        <v>387</v>
      </c>
      <c r="D81" s="111">
        <f>'C -149'!D102</f>
        <v>0</v>
      </c>
      <c r="E81" s="111">
        <f>'C -149'!E102</f>
        <v>387</v>
      </c>
      <c r="F81" s="111">
        <f>'C -149'!F102</f>
        <v>128</v>
      </c>
      <c r="G81" s="111">
        <f>'C -149'!G102</f>
        <v>16</v>
      </c>
      <c r="H81" s="111">
        <f>'C -149'!H102</f>
        <v>34</v>
      </c>
      <c r="I81" s="111">
        <f>'C -149'!I102</f>
        <v>78</v>
      </c>
      <c r="J81" s="111">
        <f>'C -149'!J102</f>
        <v>7</v>
      </c>
      <c r="K81" s="111">
        <f>'C -149'!K102</f>
        <v>173</v>
      </c>
    </row>
    <row r="82" spans="1:11" ht="12.75">
      <c r="A82" s="94" t="str">
        <f>'C -149'!A103</f>
        <v>Contravencional y Menor Cuantía Coto Brus............</v>
      </c>
      <c r="B82" s="113">
        <f>'C -149'!B103</f>
        <v>108</v>
      </c>
      <c r="C82" s="111">
        <f>'C -149'!C103</f>
        <v>439</v>
      </c>
      <c r="D82" s="111">
        <f>'C -149'!D103</f>
        <v>1</v>
      </c>
      <c r="E82" s="111">
        <f>'C -149'!E103</f>
        <v>394</v>
      </c>
      <c r="F82" s="111">
        <f>'C -149'!F103</f>
        <v>118</v>
      </c>
      <c r="G82" s="111">
        <f>'C -149'!G103</f>
        <v>46</v>
      </c>
      <c r="H82" s="111">
        <f>'C -149'!H103</f>
        <v>67</v>
      </c>
      <c r="I82" s="111">
        <f>'C -149'!I103</f>
        <v>37</v>
      </c>
      <c r="J82" s="111">
        <f>'C -149'!J103</f>
        <v>38</v>
      </c>
      <c r="K82" s="111">
        <f>'C -149'!K103</f>
        <v>154</v>
      </c>
    </row>
    <row r="83" spans="1:11" ht="12.75">
      <c r="A83" s="125" t="s">
        <v>273</v>
      </c>
      <c r="B83" s="128">
        <f aca="true" t="shared" si="9" ref="B83:K83">SUM(B84:B86)</f>
        <v>1208</v>
      </c>
      <c r="C83" s="128">
        <f t="shared" si="9"/>
        <v>2189</v>
      </c>
      <c r="D83" s="128">
        <f t="shared" si="9"/>
        <v>0</v>
      </c>
      <c r="E83" s="128">
        <f t="shared" si="9"/>
        <v>1979</v>
      </c>
      <c r="F83" s="128">
        <f t="shared" si="9"/>
        <v>517</v>
      </c>
      <c r="G83" s="128">
        <f t="shared" si="9"/>
        <v>94</v>
      </c>
      <c r="H83" s="128">
        <f t="shared" si="9"/>
        <v>168</v>
      </c>
      <c r="I83" s="128">
        <f t="shared" si="9"/>
        <v>116</v>
      </c>
      <c r="J83" s="128">
        <f t="shared" si="9"/>
        <v>442</v>
      </c>
      <c r="K83" s="128">
        <f t="shared" si="9"/>
        <v>1418</v>
      </c>
    </row>
    <row r="84" spans="1:11" ht="12.75">
      <c r="A84" s="94" t="str">
        <f>'C -149'!A107</f>
        <v>Contravencional Limón..............................................</v>
      </c>
      <c r="B84" s="113">
        <f>'C -149'!B107</f>
        <v>760</v>
      </c>
      <c r="C84" s="131">
        <f>'C -149'!C107</f>
        <v>1292</v>
      </c>
      <c r="D84" s="131">
        <f>'C -149'!D107</f>
        <v>0</v>
      </c>
      <c r="E84" s="131">
        <f>'C -149'!E107</f>
        <v>1077</v>
      </c>
      <c r="F84" s="131">
        <f>'C -149'!F107</f>
        <v>216</v>
      </c>
      <c r="G84" s="131">
        <f>'C -149'!G107</f>
        <v>60</v>
      </c>
      <c r="H84" s="131">
        <f>'C -149'!H107</f>
        <v>121</v>
      </c>
      <c r="I84" s="131">
        <f>'C -149'!I107</f>
        <v>70</v>
      </c>
      <c r="J84" s="131">
        <f>'C -149'!J107</f>
        <v>208</v>
      </c>
      <c r="K84" s="131">
        <f>'C -149'!K107</f>
        <v>975</v>
      </c>
    </row>
    <row r="85" spans="1:11" ht="12.75">
      <c r="A85" s="94" t="str">
        <f>'C -149'!A108</f>
        <v>Contravencional y Menor Cuantía Bribrí......................</v>
      </c>
      <c r="B85" s="113">
        <f>'C -149'!B108</f>
        <v>221</v>
      </c>
      <c r="C85" s="131">
        <f>'C -149'!C108</f>
        <v>585</v>
      </c>
      <c r="D85" s="131">
        <f>'C -149'!D108</f>
        <v>0</v>
      </c>
      <c r="E85" s="131">
        <f>'C -149'!E108</f>
        <v>616</v>
      </c>
      <c r="F85" s="131">
        <f>'C -149'!F108</f>
        <v>260</v>
      </c>
      <c r="G85" s="131">
        <f>'C -149'!G108</f>
        <v>26</v>
      </c>
      <c r="H85" s="131">
        <f>'C -149'!H108</f>
        <v>22</v>
      </c>
      <c r="I85" s="131">
        <f>'C -149'!I108</f>
        <v>9</v>
      </c>
      <c r="J85" s="131">
        <f>'C -149'!J108</f>
        <v>108</v>
      </c>
      <c r="K85" s="131">
        <f>'C -149'!K108</f>
        <v>190</v>
      </c>
    </row>
    <row r="86" spans="1:11" ht="12.75">
      <c r="A86" s="94" t="str">
        <f>'C -149'!A109</f>
        <v>Contravencional y Menor Cuantía Matina..................</v>
      </c>
      <c r="B86" s="113">
        <f>'C -149'!B109</f>
        <v>227</v>
      </c>
      <c r="C86" s="131">
        <f>'C -149'!C109</f>
        <v>312</v>
      </c>
      <c r="D86" s="131">
        <f>'C -149'!D109</f>
        <v>0</v>
      </c>
      <c r="E86" s="131">
        <f>'C -149'!E109</f>
        <v>286</v>
      </c>
      <c r="F86" s="131">
        <f>'C -149'!F109</f>
        <v>41</v>
      </c>
      <c r="G86" s="131">
        <f>'C -149'!G109</f>
        <v>8</v>
      </c>
      <c r="H86" s="131">
        <f>'C -149'!H109</f>
        <v>25</v>
      </c>
      <c r="I86" s="131">
        <f>'C -149'!I109</f>
        <v>37</v>
      </c>
      <c r="J86" s="131">
        <f>'C -149'!J109</f>
        <v>126</v>
      </c>
      <c r="K86" s="131">
        <f>'C -149'!K109</f>
        <v>253</v>
      </c>
    </row>
    <row r="87" spans="1:11" ht="12.75">
      <c r="A87" s="125" t="s">
        <v>274</v>
      </c>
      <c r="B87" s="128">
        <f aca="true" t="shared" si="10" ref="B87:K87">SUM(B88:B90)</f>
        <v>1280</v>
      </c>
      <c r="C87" s="128">
        <f t="shared" si="10"/>
        <v>1440</v>
      </c>
      <c r="D87" s="128">
        <f t="shared" si="10"/>
        <v>1</v>
      </c>
      <c r="E87" s="128">
        <f t="shared" si="10"/>
        <v>1440</v>
      </c>
      <c r="F87" s="128">
        <f t="shared" si="10"/>
        <v>280</v>
      </c>
      <c r="G87" s="128">
        <f t="shared" si="10"/>
        <v>55</v>
      </c>
      <c r="H87" s="128">
        <f t="shared" si="10"/>
        <v>108</v>
      </c>
      <c r="I87" s="128">
        <f t="shared" si="10"/>
        <v>128</v>
      </c>
      <c r="J87" s="128">
        <f t="shared" si="10"/>
        <v>473</v>
      </c>
      <c r="K87" s="128">
        <f t="shared" si="10"/>
        <v>1281</v>
      </c>
    </row>
    <row r="88" spans="1:11" ht="12.75">
      <c r="A88" s="94" t="str">
        <f>'C -149'!A110</f>
        <v>Contravencional  Pococí............................................</v>
      </c>
      <c r="B88" s="113">
        <f>'C -149'!B110</f>
        <v>801</v>
      </c>
      <c r="C88" s="111">
        <f>'C -149'!C110</f>
        <v>613</v>
      </c>
      <c r="D88" s="111">
        <f>'C -149'!D110</f>
        <v>1</v>
      </c>
      <c r="E88" s="111">
        <f>'C -149'!E110</f>
        <v>710</v>
      </c>
      <c r="F88" s="111">
        <f>'C -149'!F110</f>
        <v>48</v>
      </c>
      <c r="G88" s="111">
        <f>'C -149'!G110</f>
        <v>19</v>
      </c>
      <c r="H88" s="111">
        <f>'C -149'!H110</f>
        <v>26</v>
      </c>
      <c r="I88" s="111">
        <f>'C -149'!I110</f>
        <v>29</v>
      </c>
      <c r="J88" s="111">
        <f>'C -149'!J110</f>
        <v>282</v>
      </c>
      <c r="K88" s="111">
        <f>'C -149'!K110</f>
        <v>705</v>
      </c>
    </row>
    <row r="89" spans="1:11" ht="12.75">
      <c r="A89" s="94" t="str">
        <f>'C -149'!A111</f>
        <v>Contravencional y Menor Cuantía Guácimo................</v>
      </c>
      <c r="B89" s="113">
        <f>'C -149'!B111</f>
        <v>152</v>
      </c>
      <c r="C89" s="111">
        <f>'C -149'!C111</f>
        <v>254</v>
      </c>
      <c r="D89" s="111">
        <f>'C -149'!D111</f>
        <v>0</v>
      </c>
      <c r="E89" s="111">
        <f>'C -149'!E111</f>
        <v>167</v>
      </c>
      <c r="F89" s="111">
        <f>'C -149'!F111</f>
        <v>68</v>
      </c>
      <c r="G89" s="111">
        <f>'C -149'!G111</f>
        <v>11</v>
      </c>
      <c r="H89" s="111">
        <f>'C -149'!H111</f>
        <v>32</v>
      </c>
      <c r="I89" s="111">
        <f>'C -149'!I111</f>
        <v>29</v>
      </c>
      <c r="J89" s="111">
        <f>'C -149'!J111</f>
        <v>22</v>
      </c>
      <c r="K89" s="111">
        <f>'C -149'!K111</f>
        <v>239</v>
      </c>
    </row>
    <row r="90" spans="1:11" ht="12.75">
      <c r="A90" s="94" t="str">
        <f>'C -149'!A112</f>
        <v>Contravencional y Menor Cuantía Siquirres...............</v>
      </c>
      <c r="B90" s="113">
        <f>'C -149'!B112</f>
        <v>327</v>
      </c>
      <c r="C90" s="111">
        <f>'C -149'!C112</f>
        <v>573</v>
      </c>
      <c r="D90" s="111">
        <f>'C -149'!D112</f>
        <v>0</v>
      </c>
      <c r="E90" s="111">
        <f>'C -149'!E112</f>
        <v>563</v>
      </c>
      <c r="F90" s="111">
        <f>'C -149'!F112</f>
        <v>164</v>
      </c>
      <c r="G90" s="111">
        <f>'C -149'!G112</f>
        <v>25</v>
      </c>
      <c r="H90" s="111">
        <f>'C -149'!H112</f>
        <v>50</v>
      </c>
      <c r="I90" s="111">
        <f>'C -149'!I112</f>
        <v>70</v>
      </c>
      <c r="J90" s="111">
        <f>'C -149'!J112</f>
        <v>169</v>
      </c>
      <c r="K90" s="111">
        <f>'C -149'!K112</f>
        <v>337</v>
      </c>
    </row>
    <row r="91" ht="12.75">
      <c r="A91" s="132"/>
    </row>
  </sheetData>
  <mergeCells count="11">
    <mergeCell ref="E2:E4"/>
    <mergeCell ref="J2:J4"/>
    <mergeCell ref="K2:K4"/>
    <mergeCell ref="I2:I4"/>
    <mergeCell ref="A2:A4"/>
    <mergeCell ref="F2:F4"/>
    <mergeCell ref="G2:G4"/>
    <mergeCell ref="H2:H4"/>
    <mergeCell ref="B2:B4"/>
    <mergeCell ref="C2:C4"/>
    <mergeCell ref="D2:D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emonges</dc:creator>
  <cp:keywords/>
  <dc:description/>
  <cp:lastModifiedBy>g:raulfigura.</cp:lastModifiedBy>
  <cp:lastPrinted>2004-01-15T20:28:58Z</cp:lastPrinted>
  <dcterms:created xsi:type="dcterms:W3CDTF">2003-10-02T21:47:26Z</dcterms:created>
  <dcterms:modified xsi:type="dcterms:W3CDTF">2004-01-15T20:30:39Z</dcterms:modified>
  <cp:category/>
  <cp:version/>
  <cp:contentType/>
  <cp:contentStatus/>
</cp:coreProperties>
</file>