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activeTab="5"/>
  </bookViews>
  <sheets>
    <sheet name="I" sheetId="1" r:id="rId1"/>
    <sheet name="II" sheetId="2" r:id="rId2"/>
    <sheet name="III" sheetId="3" r:id="rId3"/>
    <sheet name="IIII" sheetId="4" r:id="rId4"/>
    <sheet name="C -180" sheetId="5" r:id="rId5"/>
    <sheet name="C -181" sheetId="6" r:id="rId6"/>
  </sheets>
  <definedNames>
    <definedName name="_xlnm.Print_Area" localSheetId="4">'C -180'!$A$1:$P$31</definedName>
  </definedNames>
  <calcPr fullCalcOnLoad="1"/>
</workbook>
</file>

<file path=xl/sharedStrings.xml><?xml version="1.0" encoding="utf-8"?>
<sst xmlns="http://schemas.openxmlformats.org/spreadsheetml/2006/main" count="365" uniqueCount="114">
  <si>
    <t>Cuadro No. 34</t>
  </si>
  <si>
    <t>MOVIMIENTO OCURRIDO EN MATERIA AGRARIA DURANTE EL PRIMER TRIMESTRE DEL AÑO 2002</t>
  </si>
  <si>
    <t>Activos al</t>
  </si>
  <si>
    <t>Sentencias Dictadas</t>
  </si>
  <si>
    <t>Auto-Sen</t>
  </si>
  <si>
    <t>Concilia-</t>
  </si>
  <si>
    <t>Deser-</t>
  </si>
  <si>
    <t>Incompe-</t>
  </si>
  <si>
    <t>Activo al</t>
  </si>
  <si>
    <t>PROVINCIA</t>
  </si>
  <si>
    <t>Entrados</t>
  </si>
  <si>
    <t>Fenecidos</t>
  </si>
  <si>
    <t>Juicio</t>
  </si>
  <si>
    <t>En Inci-</t>
  </si>
  <si>
    <t>En Conci</t>
  </si>
  <si>
    <t>En Eje</t>
  </si>
  <si>
    <t>tencias</t>
  </si>
  <si>
    <t>ciones Ter-</t>
  </si>
  <si>
    <t>ción</t>
  </si>
  <si>
    <t>Total</t>
  </si>
  <si>
    <t>Principal</t>
  </si>
  <si>
    <t>dente</t>
  </si>
  <si>
    <t>liación</t>
  </si>
  <si>
    <t>cución</t>
  </si>
  <si>
    <t>minadas</t>
  </si>
  <si>
    <t>TOTAL : . . . . .</t>
  </si>
  <si>
    <t>SAN JOSE</t>
  </si>
  <si>
    <t>II Circuito San José . . . . . . . . .</t>
  </si>
  <si>
    <t>Zona Sur (Pérez Zeledón) . . . . . . .</t>
  </si>
  <si>
    <t>ALAJUELA</t>
  </si>
  <si>
    <t>I Circuito Alajuela . . . . . . . . . . . . .</t>
  </si>
  <si>
    <t>II Circuito Alajuela . . . . . . . . . . . . .</t>
  </si>
  <si>
    <t>CARTAGO</t>
  </si>
  <si>
    <t>Cartago………………………….</t>
  </si>
  <si>
    <t>Turrialba . . . . . . . . . . . . . . . . . . .</t>
  </si>
  <si>
    <t>GUANACASTE</t>
  </si>
  <si>
    <t>Liberia . . . . . . . . . . . . . . . . . . . .</t>
  </si>
  <si>
    <t xml:space="preserve"> </t>
  </si>
  <si>
    <t>Nicoya . . . . . . . . . . . . . . . . . . .</t>
  </si>
  <si>
    <t>PUNTARENAS</t>
  </si>
  <si>
    <t>Puntarenas . . . . . . . . . . . . . . . . .</t>
  </si>
  <si>
    <t xml:space="preserve">Corredores . . . . . . . . . . . . . . . . . . </t>
  </si>
  <si>
    <t>LIMON</t>
  </si>
  <si>
    <t>I Circuito Zona Atlántica . . . . . . . . . .</t>
  </si>
  <si>
    <t xml:space="preserve">II Circuito Zona Atlántica . . . . . . . </t>
  </si>
  <si>
    <r>
      <t xml:space="preserve">MOVIMIENTO OCURRIDO EN MATERIA AGRARIA DURANTE EL </t>
    </r>
    <r>
      <rPr>
        <b/>
        <u val="single"/>
        <sz val="12"/>
        <rFont val="Arial"/>
        <family val="2"/>
      </rPr>
      <t>II</t>
    </r>
    <r>
      <rPr>
        <b/>
        <sz val="12"/>
        <rFont val="Arial"/>
        <family val="2"/>
      </rPr>
      <t xml:space="preserve"> TRIMESTRE DEL AÑO </t>
    </r>
    <r>
      <rPr>
        <b/>
        <u val="single"/>
        <sz val="12"/>
        <rFont val="Arial"/>
        <family val="2"/>
      </rPr>
      <t>2002</t>
    </r>
  </si>
  <si>
    <t>JUZGADO</t>
  </si>
  <si>
    <t>En eje-</t>
  </si>
  <si>
    <t>Verificar</t>
  </si>
  <si>
    <t xml:space="preserve">TOTAL </t>
  </si>
  <si>
    <t>II Circuito San José . . .</t>
  </si>
  <si>
    <t>Pérez Zeledón . . . . . . ……..</t>
  </si>
  <si>
    <t xml:space="preserve">Circuito  Alajuela . . . . . . . . </t>
  </si>
  <si>
    <t>II Circuito Alajuela…………</t>
  </si>
  <si>
    <t>Cartago………………</t>
  </si>
  <si>
    <t>Turrialba……………………….</t>
  </si>
  <si>
    <t>Liberia . . . . . . . . . . .</t>
  </si>
  <si>
    <t>Nicoya . . . . . . . . . .  . . . . .</t>
  </si>
  <si>
    <t>Puntarenas . . . . . . . . . .  .</t>
  </si>
  <si>
    <t>Corredores . . . . . . . . . . .</t>
  </si>
  <si>
    <t>I Circuito Zona Atlántica. . . . . . . . . ………………..</t>
  </si>
  <si>
    <t>II Circuito Zona Atlántica . . . . . . . ………………………</t>
  </si>
  <si>
    <r>
      <t xml:space="preserve">MOVIMIENTO OCURRIDO EN MATERIA AGRARIA DURANTE EL </t>
    </r>
    <r>
      <rPr>
        <b/>
        <u val="single"/>
        <sz val="12"/>
        <rFont val="Arial"/>
        <family val="2"/>
      </rPr>
      <t>III</t>
    </r>
    <r>
      <rPr>
        <b/>
        <sz val="12"/>
        <rFont val="Arial"/>
        <family val="2"/>
      </rPr>
      <t xml:space="preserve"> TRIMESTRE DEL AÑO </t>
    </r>
    <r>
      <rPr>
        <b/>
        <u val="single"/>
        <sz val="12"/>
        <rFont val="Arial"/>
        <family val="2"/>
      </rPr>
      <t>2002</t>
    </r>
  </si>
  <si>
    <t>TRAMITE</t>
  </si>
  <si>
    <t xml:space="preserve">ETAPA </t>
  </si>
  <si>
    <t>EJECUCIÓN</t>
  </si>
  <si>
    <r>
      <t xml:space="preserve">MOVIMIENTO OCURRIDO EN MATERIA AGRARIA DURANTE EL </t>
    </r>
    <r>
      <rPr>
        <b/>
        <u val="single"/>
        <sz val="12"/>
        <rFont val="Arial"/>
        <family val="2"/>
      </rPr>
      <t>IV</t>
    </r>
    <r>
      <rPr>
        <b/>
        <sz val="12"/>
        <rFont val="Arial"/>
        <family val="2"/>
      </rPr>
      <t xml:space="preserve"> TRIMESTRE DEL AÑO </t>
    </r>
    <r>
      <rPr>
        <b/>
        <u val="single"/>
        <sz val="12"/>
        <rFont val="Arial"/>
        <family val="2"/>
      </rPr>
      <t>2002</t>
    </r>
  </si>
  <si>
    <t>En trámite</t>
  </si>
  <si>
    <t xml:space="preserve">En etapa </t>
  </si>
  <si>
    <t>de</t>
  </si>
  <si>
    <t>Ejecución</t>
  </si>
  <si>
    <t>JEREMY</t>
  </si>
  <si>
    <r>
      <t xml:space="preserve">MOVIMIENTO OCURRIDO EN MATERIA AGRARIA DURANTE EL </t>
    </r>
    <r>
      <rPr>
        <b/>
        <sz val="12"/>
        <rFont val="Arial"/>
        <family val="2"/>
      </rPr>
      <t xml:space="preserve">AÑO </t>
    </r>
    <r>
      <rPr>
        <b/>
        <u val="single"/>
        <sz val="12"/>
        <rFont val="Arial"/>
        <family val="2"/>
      </rPr>
      <t>2002</t>
    </r>
  </si>
  <si>
    <t>Circulante</t>
  </si>
  <si>
    <t>al 31/12/02</t>
  </si>
  <si>
    <t>(*)</t>
  </si>
  <si>
    <t>(*) En este caso, esta información no es resultado de la sumatoria de los expedientes en trámite y en ejecución por cuanto en la provincia de Cartago no se reportó el desglose del circulante.</t>
  </si>
  <si>
    <t>CASOS ENTRADOS EN LOS JUZGADOS COMPETENTES EN MATERIA AGRARIA SEGÚN TIPO DE CASO DURANTE EL 2002</t>
  </si>
  <si>
    <t>TOTAL</t>
  </si>
  <si>
    <t>TIPO DE JUICIO</t>
  </si>
  <si>
    <t>Ordinarios</t>
  </si>
  <si>
    <t>Ejecutivo</t>
  </si>
  <si>
    <t>Desahucio</t>
  </si>
  <si>
    <t>Interdicto</t>
  </si>
  <si>
    <t>Sucesiones</t>
  </si>
  <si>
    <t>Diligencias de</t>
  </si>
  <si>
    <t>Otros</t>
  </si>
  <si>
    <t>simple</t>
  </si>
  <si>
    <t>prendario</t>
  </si>
  <si>
    <t>hipotecario</t>
  </si>
  <si>
    <t>posesoria</t>
  </si>
  <si>
    <t>de vivienda</t>
  </si>
  <si>
    <t>judicial</t>
  </si>
  <si>
    <t>Ad</t>
  </si>
  <si>
    <t>fuera de</t>
  </si>
  <si>
    <t>deslinde y amo-</t>
  </si>
  <si>
    <t>sentencia</t>
  </si>
  <si>
    <t>derechos</t>
  </si>
  <si>
    <t>medida</t>
  </si>
  <si>
    <t>campesina</t>
  </si>
  <si>
    <t>Perpètuam</t>
  </si>
  <si>
    <t>juicio</t>
  </si>
  <si>
    <t>jonamiento</t>
  </si>
  <si>
    <t>0</t>
  </si>
  <si>
    <t>Circuito  Alajuela . . . . . . . . . . . . .</t>
  </si>
  <si>
    <t>II Circuito Alajuela…………... . . . . . . . . . . . ………..</t>
  </si>
  <si>
    <t>Cartago…………………………..</t>
  </si>
  <si>
    <t>Cuadro No. 180</t>
  </si>
  <si>
    <t>Cuadro No. 181</t>
  </si>
  <si>
    <t>Información</t>
  </si>
  <si>
    <t>Localización</t>
  </si>
  <si>
    <t>Rectificación</t>
  </si>
  <si>
    <t>Titulación</t>
  </si>
  <si>
    <t>Confesión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</si>
</sst>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double"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14" fontId="1" fillId="0" borderId="15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2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7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9" xfId="0" applyFill="1" applyBorder="1" applyAlignment="1">
      <alignment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7" sqref="D7"/>
    </sheetView>
  </sheetViews>
  <sheetFormatPr defaultColWidth="11.421875" defaultRowHeight="18" customHeight="1"/>
  <cols>
    <col min="1" max="1" width="24.8515625" style="0" customWidth="1"/>
    <col min="2" max="2" width="10.421875" style="0" customWidth="1"/>
    <col min="3" max="3" width="8.8515625" style="0" customWidth="1"/>
    <col min="4" max="4" width="10.28125" style="0" customWidth="1"/>
    <col min="5" max="5" width="8.7109375" style="0" customWidth="1"/>
    <col min="6" max="6" width="9.140625" style="0" customWidth="1"/>
    <col min="7" max="7" width="9.57421875" style="0" customWidth="1"/>
    <col min="8" max="8" width="9.00390625" style="0" customWidth="1"/>
    <col min="9" max="9" width="7.7109375" style="0" customWidth="1"/>
    <col min="10" max="10" width="9.28125" style="0" customWidth="1"/>
    <col min="11" max="11" width="11.00390625" style="0" customWidth="1"/>
    <col min="12" max="12" width="6.7109375" style="0" customWidth="1"/>
    <col min="13" max="13" width="9.421875" style="0" customWidth="1"/>
    <col min="14" max="14" width="10.421875" style="0" customWidth="1"/>
  </cols>
  <sheetData>
    <row r="1" ht="18" customHeight="1">
      <c r="A1" s="1" t="s">
        <v>0</v>
      </c>
    </row>
    <row r="3" spans="1:14" ht="18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ht="18" customHeight="1" thickBot="1"/>
    <row r="5" spans="1:14" ht="18" customHeight="1" thickTop="1">
      <c r="A5" s="3"/>
      <c r="B5" s="5"/>
      <c r="C5" s="4"/>
      <c r="D5" s="4"/>
      <c r="E5" s="5"/>
      <c r="F5" s="5"/>
      <c r="G5" s="5"/>
      <c r="H5" s="5"/>
      <c r="I5" s="5"/>
      <c r="J5" s="4"/>
      <c r="K5" s="4"/>
      <c r="L5" s="4"/>
      <c r="M5" s="4"/>
      <c r="N5" s="5"/>
    </row>
    <row r="6" spans="1:14" ht="18" customHeight="1" thickBot="1">
      <c r="A6" s="6"/>
      <c r="B6" s="8" t="s">
        <v>2</v>
      </c>
      <c r="C6" s="7"/>
      <c r="D6" s="9"/>
      <c r="E6" s="106" t="s">
        <v>3</v>
      </c>
      <c r="F6" s="107"/>
      <c r="G6" s="107"/>
      <c r="H6" s="107"/>
      <c r="I6" s="108"/>
      <c r="J6" s="7" t="s">
        <v>4</v>
      </c>
      <c r="K6" s="7" t="s">
        <v>5</v>
      </c>
      <c r="L6" s="7" t="s">
        <v>6</v>
      </c>
      <c r="M6" s="7" t="s">
        <v>7</v>
      </c>
      <c r="N6" s="8" t="s">
        <v>8</v>
      </c>
    </row>
    <row r="7" spans="1:14" ht="18" customHeight="1">
      <c r="A7" s="6" t="s">
        <v>9</v>
      </c>
      <c r="B7" s="10">
        <v>37257</v>
      </c>
      <c r="C7" s="7" t="s">
        <v>10</v>
      </c>
      <c r="D7" s="7" t="s">
        <v>11</v>
      </c>
      <c r="E7" s="7"/>
      <c r="F7" s="7" t="s">
        <v>12</v>
      </c>
      <c r="G7" s="9" t="s">
        <v>13</v>
      </c>
      <c r="H7" s="9" t="s">
        <v>14</v>
      </c>
      <c r="I7" s="9" t="s">
        <v>15</v>
      </c>
      <c r="J7" s="7" t="s">
        <v>16</v>
      </c>
      <c r="K7" s="7" t="s">
        <v>17</v>
      </c>
      <c r="L7" s="7" t="s">
        <v>18</v>
      </c>
      <c r="M7" s="7" t="s">
        <v>16</v>
      </c>
      <c r="N7" s="10">
        <v>37346</v>
      </c>
    </row>
    <row r="8" spans="1:14" ht="18" customHeight="1">
      <c r="A8" s="6"/>
      <c r="B8" s="8"/>
      <c r="C8" s="7"/>
      <c r="D8" s="7"/>
      <c r="E8" s="7" t="s">
        <v>19</v>
      </c>
      <c r="F8" s="7" t="s">
        <v>20</v>
      </c>
      <c r="G8" s="9" t="s">
        <v>21</v>
      </c>
      <c r="H8" s="9" t="s">
        <v>22</v>
      </c>
      <c r="I8" s="9" t="s">
        <v>23</v>
      </c>
      <c r="J8" s="7"/>
      <c r="K8" s="7" t="s">
        <v>24</v>
      </c>
      <c r="L8" s="7"/>
      <c r="M8" s="7"/>
      <c r="N8" s="8"/>
    </row>
    <row r="9" spans="1:15" ht="18" customHeight="1" thickBot="1">
      <c r="A9" s="11"/>
      <c r="B9" s="14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4"/>
      <c r="O9" s="20"/>
    </row>
    <row r="10" spans="1:15" ht="38.25" customHeight="1" thickBot="1" thickTop="1">
      <c r="A10" s="16" t="s">
        <v>25</v>
      </c>
      <c r="B10" s="21">
        <f aca="true" t="shared" si="0" ref="B10:N10">SUM(B11+B14+B17+B20+B23+B26)</f>
        <v>5099</v>
      </c>
      <c r="C10" s="21">
        <f t="shared" si="0"/>
        <v>661</v>
      </c>
      <c r="D10" s="21">
        <f t="shared" si="0"/>
        <v>391</v>
      </c>
      <c r="E10" s="21">
        <f t="shared" si="0"/>
        <v>147</v>
      </c>
      <c r="F10" s="21">
        <f t="shared" si="0"/>
        <v>117</v>
      </c>
      <c r="G10" s="21">
        <f t="shared" si="0"/>
        <v>13</v>
      </c>
      <c r="H10" s="21">
        <f t="shared" si="0"/>
        <v>16</v>
      </c>
      <c r="I10" s="21">
        <f t="shared" si="0"/>
        <v>1</v>
      </c>
      <c r="J10" s="21">
        <f t="shared" si="0"/>
        <v>357</v>
      </c>
      <c r="K10" s="21">
        <f t="shared" si="0"/>
        <v>16</v>
      </c>
      <c r="L10" s="21">
        <f t="shared" si="0"/>
        <v>0</v>
      </c>
      <c r="M10" s="21">
        <f t="shared" si="0"/>
        <v>25</v>
      </c>
      <c r="N10" s="21">
        <f t="shared" si="0"/>
        <v>5108</v>
      </c>
      <c r="O10" s="22"/>
    </row>
    <row r="11" spans="1:15" ht="38.25" customHeight="1" thickTop="1">
      <c r="A11" s="18" t="s">
        <v>26</v>
      </c>
      <c r="B11" s="23">
        <f aca="true" t="shared" si="1" ref="B11:N11">SUM(B12:B13)</f>
        <v>668</v>
      </c>
      <c r="C11" s="23">
        <f t="shared" si="1"/>
        <v>63</v>
      </c>
      <c r="D11" s="23">
        <f t="shared" si="1"/>
        <v>44</v>
      </c>
      <c r="E11" s="23">
        <f t="shared" si="1"/>
        <v>10</v>
      </c>
      <c r="F11" s="23">
        <f t="shared" si="1"/>
        <v>6</v>
      </c>
      <c r="G11" s="23">
        <f t="shared" si="1"/>
        <v>4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4</v>
      </c>
      <c r="N11" s="23">
        <f t="shared" si="1"/>
        <v>633</v>
      </c>
      <c r="O11" s="22"/>
    </row>
    <row r="12" spans="1:15" ht="38.25" customHeight="1">
      <c r="A12" s="15" t="s">
        <v>27</v>
      </c>
      <c r="B12" s="24">
        <v>493</v>
      </c>
      <c r="C12" s="25">
        <v>33</v>
      </c>
      <c r="D12" s="25">
        <v>12</v>
      </c>
      <c r="E12" s="25">
        <v>9</v>
      </c>
      <c r="F12" s="25">
        <v>5</v>
      </c>
      <c r="G12" s="25">
        <v>4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3</v>
      </c>
      <c r="N12" s="26">
        <v>456</v>
      </c>
      <c r="O12" s="22"/>
    </row>
    <row r="13" spans="1:15" ht="38.25" customHeight="1">
      <c r="A13" s="15" t="s">
        <v>28</v>
      </c>
      <c r="B13" s="24">
        <v>175</v>
      </c>
      <c r="C13" s="25">
        <v>30</v>
      </c>
      <c r="D13" s="25">
        <v>32</v>
      </c>
      <c r="E13" s="25">
        <v>1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6">
        <v>177</v>
      </c>
      <c r="O13" s="22"/>
    </row>
    <row r="14" spans="1:15" ht="38.25" customHeight="1">
      <c r="A14" s="18" t="s">
        <v>29</v>
      </c>
      <c r="B14" s="27">
        <f aca="true" t="shared" si="2" ref="B14:N14">SUM(B15:B16)</f>
        <v>1091</v>
      </c>
      <c r="C14" s="27">
        <f t="shared" si="2"/>
        <v>168</v>
      </c>
      <c r="D14" s="27">
        <f t="shared" si="2"/>
        <v>134</v>
      </c>
      <c r="E14" s="27">
        <f t="shared" si="2"/>
        <v>20</v>
      </c>
      <c r="F14" s="27">
        <f t="shared" si="2"/>
        <v>17</v>
      </c>
      <c r="G14" s="27">
        <f t="shared" si="2"/>
        <v>0</v>
      </c>
      <c r="H14" s="27">
        <f t="shared" si="2"/>
        <v>3</v>
      </c>
      <c r="I14" s="27">
        <f t="shared" si="2"/>
        <v>0</v>
      </c>
      <c r="J14" s="27">
        <f t="shared" si="2"/>
        <v>227</v>
      </c>
      <c r="K14" s="27">
        <f t="shared" si="2"/>
        <v>3</v>
      </c>
      <c r="L14" s="27">
        <f t="shared" si="2"/>
        <v>0</v>
      </c>
      <c r="M14" s="27">
        <f t="shared" si="2"/>
        <v>10</v>
      </c>
      <c r="N14" s="27">
        <f t="shared" si="2"/>
        <v>1083</v>
      </c>
      <c r="O14" s="22"/>
    </row>
    <row r="15" spans="1:15" ht="38.25" customHeight="1">
      <c r="A15" s="15" t="s">
        <v>30</v>
      </c>
      <c r="B15" s="24">
        <v>611</v>
      </c>
      <c r="C15" s="25">
        <v>28</v>
      </c>
      <c r="D15" s="25">
        <v>29</v>
      </c>
      <c r="E15" s="25">
        <v>3</v>
      </c>
      <c r="F15" s="25">
        <v>3</v>
      </c>
      <c r="G15" s="25">
        <v>0</v>
      </c>
      <c r="H15" s="25">
        <v>0</v>
      </c>
      <c r="I15" s="25">
        <v>0</v>
      </c>
      <c r="J15" s="25">
        <v>25</v>
      </c>
      <c r="K15" s="25">
        <v>0</v>
      </c>
      <c r="L15" s="25">
        <v>0</v>
      </c>
      <c r="M15" s="25">
        <v>1</v>
      </c>
      <c r="N15" s="26">
        <v>609</v>
      </c>
      <c r="O15" s="22"/>
    </row>
    <row r="16" spans="1:15" ht="38.25" customHeight="1">
      <c r="A16" s="15" t="s">
        <v>31</v>
      </c>
      <c r="B16" s="24">
        <v>480</v>
      </c>
      <c r="C16" s="25">
        <v>140</v>
      </c>
      <c r="D16" s="25">
        <v>105</v>
      </c>
      <c r="E16" s="25">
        <v>17</v>
      </c>
      <c r="F16" s="25">
        <v>14</v>
      </c>
      <c r="G16" s="25">
        <v>0</v>
      </c>
      <c r="H16" s="25">
        <v>3</v>
      </c>
      <c r="I16" s="25">
        <v>0</v>
      </c>
      <c r="J16" s="25">
        <v>202</v>
      </c>
      <c r="K16" s="25">
        <v>3</v>
      </c>
      <c r="L16" s="25">
        <v>0</v>
      </c>
      <c r="M16" s="25">
        <v>9</v>
      </c>
      <c r="N16" s="26">
        <v>474</v>
      </c>
      <c r="O16" s="22"/>
    </row>
    <row r="17" spans="1:15" ht="38.25" customHeight="1">
      <c r="A17" s="18" t="s">
        <v>32</v>
      </c>
      <c r="B17" s="27">
        <f aca="true" t="shared" si="3" ref="B17:N17">SUM(B18:B19)</f>
        <v>427</v>
      </c>
      <c r="C17" s="27">
        <f t="shared" si="3"/>
        <v>43</v>
      </c>
      <c r="D17" s="27">
        <f t="shared" si="3"/>
        <v>24</v>
      </c>
      <c r="E17" s="27">
        <f t="shared" si="3"/>
        <v>10</v>
      </c>
      <c r="F17" s="27">
        <f t="shared" si="3"/>
        <v>8</v>
      </c>
      <c r="G17" s="27">
        <f t="shared" si="3"/>
        <v>2</v>
      </c>
      <c r="H17" s="27">
        <f t="shared" si="3"/>
        <v>0</v>
      </c>
      <c r="I17" s="27">
        <f t="shared" si="3"/>
        <v>0</v>
      </c>
      <c r="J17" s="27">
        <f t="shared" si="3"/>
        <v>10</v>
      </c>
      <c r="K17" s="27">
        <f t="shared" si="3"/>
        <v>0</v>
      </c>
      <c r="L17" s="27">
        <f t="shared" si="3"/>
        <v>0</v>
      </c>
      <c r="M17" s="27">
        <f t="shared" si="3"/>
        <v>1</v>
      </c>
      <c r="N17" s="27">
        <f t="shared" si="3"/>
        <v>417</v>
      </c>
      <c r="O17" s="22"/>
    </row>
    <row r="18" spans="1:15" ht="38.25" customHeight="1">
      <c r="A18" s="15" t="s">
        <v>33</v>
      </c>
      <c r="B18" s="24">
        <v>247</v>
      </c>
      <c r="C18" s="25">
        <v>19</v>
      </c>
      <c r="D18" s="25">
        <v>7</v>
      </c>
      <c r="E18" s="25">
        <v>9</v>
      </c>
      <c r="F18" s="25">
        <v>8</v>
      </c>
      <c r="G18" s="25">
        <v>1</v>
      </c>
      <c r="H18" s="25">
        <v>0</v>
      </c>
      <c r="I18" s="25">
        <v>0</v>
      </c>
      <c r="J18" s="25">
        <v>3</v>
      </c>
      <c r="K18" s="25">
        <v>0</v>
      </c>
      <c r="L18" s="25">
        <v>0</v>
      </c>
      <c r="M18" s="25">
        <v>1</v>
      </c>
      <c r="N18" s="26">
        <v>230</v>
      </c>
      <c r="O18" s="22"/>
    </row>
    <row r="19" spans="1:15" ht="38.25" customHeight="1">
      <c r="A19" s="15" t="s">
        <v>34</v>
      </c>
      <c r="B19" s="24">
        <v>180</v>
      </c>
      <c r="C19" s="25">
        <v>24</v>
      </c>
      <c r="D19" s="25">
        <v>17</v>
      </c>
      <c r="E19" s="25">
        <v>1</v>
      </c>
      <c r="F19" s="25">
        <v>0</v>
      </c>
      <c r="G19" s="25">
        <v>1</v>
      </c>
      <c r="H19" s="25">
        <v>0</v>
      </c>
      <c r="I19" s="25">
        <v>0</v>
      </c>
      <c r="J19" s="25">
        <v>7</v>
      </c>
      <c r="K19" s="25">
        <v>0</v>
      </c>
      <c r="L19" s="25">
        <v>0</v>
      </c>
      <c r="M19" s="25">
        <v>0</v>
      </c>
      <c r="N19" s="26">
        <v>187</v>
      </c>
      <c r="O19" s="22"/>
    </row>
    <row r="20" spans="1:15" ht="38.25" customHeight="1">
      <c r="A20" s="18" t="s">
        <v>35</v>
      </c>
      <c r="B20" s="27">
        <f aca="true" t="shared" si="4" ref="B20:N20">SUM(B21:B22)</f>
        <v>879</v>
      </c>
      <c r="C20" s="27">
        <f t="shared" si="4"/>
        <v>167</v>
      </c>
      <c r="D20" s="27">
        <f t="shared" si="4"/>
        <v>79</v>
      </c>
      <c r="E20" s="27">
        <f t="shared" si="4"/>
        <v>49</v>
      </c>
      <c r="F20" s="27">
        <f t="shared" si="4"/>
        <v>47</v>
      </c>
      <c r="G20" s="27">
        <f t="shared" si="4"/>
        <v>1</v>
      </c>
      <c r="H20" s="27">
        <f t="shared" si="4"/>
        <v>1</v>
      </c>
      <c r="I20" s="27">
        <f t="shared" si="4"/>
        <v>0</v>
      </c>
      <c r="J20" s="27">
        <f t="shared" si="4"/>
        <v>66</v>
      </c>
      <c r="K20" s="27">
        <f t="shared" si="4"/>
        <v>4</v>
      </c>
      <c r="L20" s="27">
        <f t="shared" si="4"/>
        <v>0</v>
      </c>
      <c r="M20" s="27">
        <f t="shared" si="4"/>
        <v>8</v>
      </c>
      <c r="N20" s="27">
        <f t="shared" si="4"/>
        <v>911</v>
      </c>
      <c r="O20" s="22"/>
    </row>
    <row r="21" spans="1:15" ht="38.25" customHeight="1">
      <c r="A21" s="15" t="s">
        <v>36</v>
      </c>
      <c r="B21" s="24">
        <v>505</v>
      </c>
      <c r="C21" s="25">
        <v>118</v>
      </c>
      <c r="D21" s="25">
        <v>44</v>
      </c>
      <c r="E21" s="25">
        <v>44</v>
      </c>
      <c r="F21" s="25">
        <v>42</v>
      </c>
      <c r="G21" s="25">
        <v>1</v>
      </c>
      <c r="H21" s="25">
        <v>1</v>
      </c>
      <c r="I21" s="25">
        <v>0</v>
      </c>
      <c r="J21" s="25">
        <v>45</v>
      </c>
      <c r="K21" s="25">
        <v>1</v>
      </c>
      <c r="L21" s="25">
        <v>0</v>
      </c>
      <c r="M21" s="25">
        <v>2</v>
      </c>
      <c r="N21" s="26">
        <v>521</v>
      </c>
      <c r="O21" s="22"/>
    </row>
    <row r="22" spans="1:15" ht="38.25" customHeight="1">
      <c r="A22" s="15" t="s">
        <v>38</v>
      </c>
      <c r="B22" s="24">
        <v>374</v>
      </c>
      <c r="C22" s="25">
        <v>49</v>
      </c>
      <c r="D22" s="25">
        <v>35</v>
      </c>
      <c r="E22" s="25">
        <v>5</v>
      </c>
      <c r="F22" s="25">
        <v>5</v>
      </c>
      <c r="G22" s="25">
        <v>0</v>
      </c>
      <c r="H22" s="25">
        <v>0</v>
      </c>
      <c r="I22" s="25">
        <v>0</v>
      </c>
      <c r="J22" s="25">
        <v>21</v>
      </c>
      <c r="K22" s="25">
        <v>3</v>
      </c>
      <c r="L22" s="25">
        <v>0</v>
      </c>
      <c r="M22" s="25">
        <v>6</v>
      </c>
      <c r="N22" s="26">
        <v>390</v>
      </c>
      <c r="O22" s="22"/>
    </row>
    <row r="23" spans="1:15" ht="38.25" customHeight="1">
      <c r="A23" s="18" t="s">
        <v>39</v>
      </c>
      <c r="B23" s="27">
        <f aca="true" t="shared" si="5" ref="B23:N23">SUM(B24:B25)</f>
        <v>928</v>
      </c>
      <c r="C23" s="27">
        <f t="shared" si="5"/>
        <v>61</v>
      </c>
      <c r="D23" s="27">
        <f t="shared" si="5"/>
        <v>27</v>
      </c>
      <c r="E23" s="27">
        <f t="shared" si="5"/>
        <v>19</v>
      </c>
      <c r="F23" s="27">
        <f t="shared" si="5"/>
        <v>14</v>
      </c>
      <c r="G23" s="27">
        <f t="shared" si="5"/>
        <v>3</v>
      </c>
      <c r="H23" s="27">
        <f t="shared" si="5"/>
        <v>2</v>
      </c>
      <c r="I23" s="27">
        <f t="shared" si="5"/>
        <v>0</v>
      </c>
      <c r="J23" s="27">
        <f t="shared" si="5"/>
        <v>18</v>
      </c>
      <c r="K23" s="27">
        <f t="shared" si="5"/>
        <v>2</v>
      </c>
      <c r="L23" s="27">
        <f t="shared" si="5"/>
        <v>0</v>
      </c>
      <c r="M23" s="27">
        <f t="shared" si="5"/>
        <v>1</v>
      </c>
      <c r="N23" s="27">
        <f t="shared" si="5"/>
        <v>882</v>
      </c>
      <c r="O23" s="22"/>
    </row>
    <row r="24" spans="1:15" ht="38.25" customHeight="1">
      <c r="A24" s="15" t="s">
        <v>40</v>
      </c>
      <c r="B24" s="24">
        <v>240</v>
      </c>
      <c r="C24" s="25">
        <v>12</v>
      </c>
      <c r="D24" s="25">
        <v>6</v>
      </c>
      <c r="E24" s="25">
        <v>3</v>
      </c>
      <c r="F24" s="25">
        <v>1</v>
      </c>
      <c r="G24" s="25">
        <v>2</v>
      </c>
      <c r="H24" s="25">
        <v>0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6">
        <v>163</v>
      </c>
      <c r="O24" s="22"/>
    </row>
    <row r="25" spans="1:15" ht="38.25" customHeight="1">
      <c r="A25" s="15" t="s">
        <v>41</v>
      </c>
      <c r="B25" s="24">
        <v>688</v>
      </c>
      <c r="C25" s="25">
        <v>49</v>
      </c>
      <c r="D25" s="25">
        <v>21</v>
      </c>
      <c r="E25" s="25">
        <v>16</v>
      </c>
      <c r="F25" s="25">
        <v>13</v>
      </c>
      <c r="G25" s="25">
        <v>1</v>
      </c>
      <c r="H25" s="25">
        <v>2</v>
      </c>
      <c r="I25" s="25">
        <v>0</v>
      </c>
      <c r="J25" s="25">
        <v>15</v>
      </c>
      <c r="K25" s="25">
        <v>2</v>
      </c>
      <c r="L25" s="25">
        <v>0</v>
      </c>
      <c r="M25" s="25">
        <v>1</v>
      </c>
      <c r="N25" s="26">
        <v>719</v>
      </c>
      <c r="O25" s="22"/>
    </row>
    <row r="26" spans="1:15" ht="38.25" customHeight="1">
      <c r="A26" s="18" t="s">
        <v>42</v>
      </c>
      <c r="B26" s="27">
        <f aca="true" t="shared" si="6" ref="B26:N26">SUM(B27:B28)</f>
        <v>1106</v>
      </c>
      <c r="C26" s="27">
        <f t="shared" si="6"/>
        <v>159</v>
      </c>
      <c r="D26" s="27">
        <f t="shared" si="6"/>
        <v>83</v>
      </c>
      <c r="E26" s="27">
        <f t="shared" si="6"/>
        <v>39</v>
      </c>
      <c r="F26" s="27">
        <f t="shared" si="6"/>
        <v>25</v>
      </c>
      <c r="G26" s="27">
        <f t="shared" si="6"/>
        <v>3</v>
      </c>
      <c r="H26" s="27">
        <f t="shared" si="6"/>
        <v>10</v>
      </c>
      <c r="I26" s="27">
        <f t="shared" si="6"/>
        <v>1</v>
      </c>
      <c r="J26" s="27">
        <f t="shared" si="6"/>
        <v>36</v>
      </c>
      <c r="K26" s="27">
        <f t="shared" si="6"/>
        <v>7</v>
      </c>
      <c r="L26" s="27">
        <f t="shared" si="6"/>
        <v>0</v>
      </c>
      <c r="M26" s="27">
        <f t="shared" si="6"/>
        <v>1</v>
      </c>
      <c r="N26" s="27">
        <f t="shared" si="6"/>
        <v>1182</v>
      </c>
      <c r="O26" s="22"/>
    </row>
    <row r="27" spans="1:15" ht="38.25" customHeight="1">
      <c r="A27" s="15" t="s">
        <v>43</v>
      </c>
      <c r="B27" s="24">
        <v>579</v>
      </c>
      <c r="C27" s="25">
        <v>47</v>
      </c>
      <c r="D27" s="25">
        <v>30</v>
      </c>
      <c r="E27" s="25">
        <v>20</v>
      </c>
      <c r="F27" s="25">
        <v>14</v>
      </c>
      <c r="G27" s="25">
        <v>1</v>
      </c>
      <c r="H27" s="25">
        <v>5</v>
      </c>
      <c r="I27" s="25">
        <v>0</v>
      </c>
      <c r="J27" s="25">
        <v>2</v>
      </c>
      <c r="K27" s="25">
        <v>5</v>
      </c>
      <c r="L27" s="25">
        <v>0</v>
      </c>
      <c r="M27" s="25">
        <v>0</v>
      </c>
      <c r="N27" s="26">
        <v>596</v>
      </c>
      <c r="O27" s="22"/>
    </row>
    <row r="28" spans="1:15" ht="38.25" customHeight="1" thickBot="1">
      <c r="A28" s="28" t="s">
        <v>44</v>
      </c>
      <c r="B28" s="29">
        <v>527</v>
      </c>
      <c r="C28" s="30">
        <v>112</v>
      </c>
      <c r="D28" s="30">
        <v>53</v>
      </c>
      <c r="E28" s="30">
        <v>19</v>
      </c>
      <c r="F28" s="30">
        <v>11</v>
      </c>
      <c r="G28" s="30">
        <v>2</v>
      </c>
      <c r="H28" s="30">
        <v>5</v>
      </c>
      <c r="I28" s="30">
        <v>1</v>
      </c>
      <c r="J28" s="30">
        <v>34</v>
      </c>
      <c r="K28" s="30">
        <v>2</v>
      </c>
      <c r="L28" s="30">
        <v>0</v>
      </c>
      <c r="M28" s="30">
        <v>1</v>
      </c>
      <c r="N28" s="31">
        <v>586</v>
      </c>
      <c r="O28" s="22"/>
    </row>
    <row r="29" spans="1:14" ht="18" customHeight="1">
      <c r="A29" s="17"/>
      <c r="B29" s="19"/>
      <c r="C29" s="19"/>
      <c r="D29" s="32"/>
      <c r="E29" s="19"/>
      <c r="F29" s="32"/>
      <c r="G29" s="19"/>
      <c r="H29" s="32"/>
      <c r="I29" s="19"/>
      <c r="J29" s="19"/>
      <c r="K29" s="32"/>
      <c r="L29" s="19"/>
      <c r="M29" s="32"/>
      <c r="N29" s="19"/>
    </row>
    <row r="31" ht="18" customHeight="1">
      <c r="A31" s="33"/>
    </row>
  </sheetData>
  <mergeCells count="2">
    <mergeCell ref="A3:N3"/>
    <mergeCell ref="E6:I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1" sqref="A11"/>
    </sheetView>
  </sheetViews>
  <sheetFormatPr defaultColWidth="11.421875" defaultRowHeight="18" customHeight="1"/>
  <cols>
    <col min="1" max="1" width="24.8515625" style="0" customWidth="1"/>
    <col min="2" max="2" width="10.421875" style="0" customWidth="1"/>
    <col min="3" max="3" width="8.8515625" style="0" customWidth="1"/>
    <col min="4" max="4" width="10.28125" style="0" customWidth="1"/>
    <col min="5" max="5" width="8.7109375" style="0" customWidth="1"/>
    <col min="6" max="6" width="9.140625" style="0" customWidth="1"/>
    <col min="7" max="7" width="9.57421875" style="0" customWidth="1"/>
    <col min="8" max="8" width="9.00390625" style="0" customWidth="1"/>
    <col min="9" max="9" width="7.7109375" style="0" customWidth="1"/>
    <col min="10" max="10" width="9.28125" style="0" customWidth="1"/>
    <col min="11" max="11" width="11.00390625" style="0" customWidth="1"/>
    <col min="12" max="12" width="6.7109375" style="0" customWidth="1"/>
    <col min="13" max="13" width="9.421875" style="0" customWidth="1"/>
    <col min="14" max="14" width="10.421875" style="0" customWidth="1"/>
  </cols>
  <sheetData>
    <row r="1" ht="18" customHeight="1">
      <c r="A1" s="1" t="s">
        <v>0</v>
      </c>
    </row>
    <row r="3" spans="1:14" ht="18" customHeight="1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ht="18" customHeight="1" thickBot="1"/>
    <row r="5" spans="1:14" ht="18" customHeight="1" thickTop="1">
      <c r="A5" s="3"/>
      <c r="B5" s="5"/>
      <c r="C5" s="4"/>
      <c r="D5" s="4"/>
      <c r="E5" s="5"/>
      <c r="F5" s="5"/>
      <c r="G5" s="5"/>
      <c r="H5" s="5"/>
      <c r="I5" s="5"/>
      <c r="J5" s="4"/>
      <c r="K5" s="4"/>
      <c r="L5" s="4"/>
      <c r="M5" s="4"/>
      <c r="N5" s="5"/>
    </row>
    <row r="6" spans="1:14" ht="18" customHeight="1" thickBot="1">
      <c r="A6" s="6"/>
      <c r="B6" s="8" t="s">
        <v>8</v>
      </c>
      <c r="C6" s="7"/>
      <c r="D6" s="9"/>
      <c r="E6" s="106" t="s">
        <v>3</v>
      </c>
      <c r="F6" s="107"/>
      <c r="G6" s="107"/>
      <c r="H6" s="107"/>
      <c r="I6" s="108"/>
      <c r="J6" s="7" t="s">
        <v>4</v>
      </c>
      <c r="K6" s="7" t="s">
        <v>5</v>
      </c>
      <c r="L6" s="7" t="s">
        <v>6</v>
      </c>
      <c r="M6" s="7" t="s">
        <v>7</v>
      </c>
      <c r="N6" s="8" t="s">
        <v>2</v>
      </c>
    </row>
    <row r="7" spans="1:14" ht="18" customHeight="1">
      <c r="A7" s="6" t="s">
        <v>46</v>
      </c>
      <c r="B7" s="10">
        <v>37347</v>
      </c>
      <c r="C7" s="7" t="s">
        <v>10</v>
      </c>
      <c r="D7" s="7" t="s">
        <v>11</v>
      </c>
      <c r="E7" s="7"/>
      <c r="F7" s="7" t="s">
        <v>12</v>
      </c>
      <c r="G7" s="9" t="s">
        <v>13</v>
      </c>
      <c r="H7" s="9" t="s">
        <v>14</v>
      </c>
      <c r="I7" s="9" t="s">
        <v>47</v>
      </c>
      <c r="J7" s="7" t="s">
        <v>16</v>
      </c>
      <c r="K7" s="7" t="s">
        <v>17</v>
      </c>
      <c r="L7" s="7" t="s">
        <v>18</v>
      </c>
      <c r="M7" s="7" t="s">
        <v>16</v>
      </c>
      <c r="N7" s="10">
        <v>37437</v>
      </c>
    </row>
    <row r="8" spans="1:14" ht="18" customHeight="1">
      <c r="A8" s="6"/>
      <c r="B8" s="8"/>
      <c r="C8" s="7"/>
      <c r="D8" s="7"/>
      <c r="E8" s="7" t="s">
        <v>19</v>
      </c>
      <c r="F8" s="7" t="s">
        <v>20</v>
      </c>
      <c r="G8" s="9" t="s">
        <v>21</v>
      </c>
      <c r="H8" s="9" t="s">
        <v>22</v>
      </c>
      <c r="I8" s="9" t="s">
        <v>23</v>
      </c>
      <c r="J8" s="7"/>
      <c r="K8" s="7" t="s">
        <v>24</v>
      </c>
      <c r="L8" s="7"/>
      <c r="M8" s="7"/>
      <c r="N8" s="8"/>
    </row>
    <row r="9" spans="1:15" ht="18" customHeight="1" thickBot="1">
      <c r="A9" s="11"/>
      <c r="B9" s="14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4"/>
      <c r="O9" s="20" t="s">
        <v>48</v>
      </c>
    </row>
    <row r="10" spans="1:15" ht="38.25" customHeight="1" thickBot="1" thickTop="1">
      <c r="A10" s="16" t="s">
        <v>49</v>
      </c>
      <c r="B10" s="21">
        <f>SUM(B11,B14,B17,B20,B23,B26)</f>
        <v>5108</v>
      </c>
      <c r="C10" s="21">
        <f aca="true" t="shared" si="0" ref="C10:J10">SUM(C11,C14,C17,C20,C23,C26)</f>
        <v>866</v>
      </c>
      <c r="D10" s="21">
        <f t="shared" si="0"/>
        <v>663</v>
      </c>
      <c r="E10" s="21">
        <f t="shared" si="0"/>
        <v>177</v>
      </c>
      <c r="F10" s="21">
        <f t="shared" si="0"/>
        <v>144</v>
      </c>
      <c r="G10" s="21">
        <f t="shared" si="0"/>
        <v>13</v>
      </c>
      <c r="H10" s="21">
        <f t="shared" si="0"/>
        <v>17</v>
      </c>
      <c r="I10" s="21">
        <f t="shared" si="0"/>
        <v>3</v>
      </c>
      <c r="J10" s="21">
        <f t="shared" si="0"/>
        <v>427</v>
      </c>
      <c r="K10" s="21">
        <f>SUM(K11,K14,K17,K20,K23,K26)</f>
        <v>41</v>
      </c>
      <c r="L10" s="21">
        <f>SUM(L11,L14,L17,L20,L23,L26)</f>
        <v>36</v>
      </c>
      <c r="M10" s="21">
        <f>SUM(M11,M14,M17,M20,M23,M26)</f>
        <v>73</v>
      </c>
      <c r="N10" s="21">
        <f>SUM(N11,N14,N17,N20,N23,N26)</f>
        <v>5176</v>
      </c>
      <c r="O10" s="22">
        <f>F10+G10+H10+I10-E10</f>
        <v>0</v>
      </c>
    </row>
    <row r="11" spans="1:15" ht="38.25" customHeight="1" thickTop="1">
      <c r="A11" s="18" t="s">
        <v>26</v>
      </c>
      <c r="B11" s="23">
        <f>SUM(B12:B13)</f>
        <v>633</v>
      </c>
      <c r="C11" s="23">
        <f aca="true" t="shared" si="1" ref="C11:N11">SUM(C12:C13)</f>
        <v>109</v>
      </c>
      <c r="D11" s="23">
        <f t="shared" si="1"/>
        <v>68</v>
      </c>
      <c r="E11" s="23">
        <f t="shared" si="1"/>
        <v>24</v>
      </c>
      <c r="F11" s="23">
        <f t="shared" si="1"/>
        <v>21</v>
      </c>
      <c r="G11" s="23">
        <f t="shared" si="1"/>
        <v>3</v>
      </c>
      <c r="H11" s="23">
        <f t="shared" si="1"/>
        <v>0</v>
      </c>
      <c r="I11" s="23">
        <f t="shared" si="1"/>
        <v>0</v>
      </c>
      <c r="J11" s="23">
        <f t="shared" si="1"/>
        <v>6</v>
      </c>
      <c r="K11" s="23">
        <f t="shared" si="1"/>
        <v>3</v>
      </c>
      <c r="L11" s="23">
        <f t="shared" si="1"/>
        <v>1</v>
      </c>
      <c r="M11" s="23">
        <f t="shared" si="1"/>
        <v>19</v>
      </c>
      <c r="N11" s="23">
        <f t="shared" si="1"/>
        <v>612</v>
      </c>
      <c r="O11" s="22">
        <f aca="true" t="shared" si="2" ref="O11:O28">F11+G11+H11+I11-E11</f>
        <v>0</v>
      </c>
    </row>
    <row r="12" spans="1:15" ht="38.25" customHeight="1">
      <c r="A12" s="15" t="s">
        <v>50</v>
      </c>
      <c r="B12" s="24">
        <v>456</v>
      </c>
      <c r="C12" s="25">
        <v>57</v>
      </c>
      <c r="D12" s="25">
        <v>32</v>
      </c>
      <c r="E12" s="25">
        <v>17</v>
      </c>
      <c r="F12" s="25">
        <v>15</v>
      </c>
      <c r="G12" s="25">
        <v>2</v>
      </c>
      <c r="H12" s="25">
        <v>0</v>
      </c>
      <c r="I12" s="25">
        <v>0</v>
      </c>
      <c r="J12" s="25">
        <v>2</v>
      </c>
      <c r="K12" s="25">
        <v>3</v>
      </c>
      <c r="L12" s="25">
        <v>0</v>
      </c>
      <c r="M12" s="25">
        <v>10</v>
      </c>
      <c r="N12" s="26">
        <v>403</v>
      </c>
      <c r="O12" s="22">
        <f t="shared" si="2"/>
        <v>0</v>
      </c>
    </row>
    <row r="13" spans="1:15" ht="38.25" customHeight="1">
      <c r="A13" s="15" t="s">
        <v>51</v>
      </c>
      <c r="B13" s="24">
        <v>177</v>
      </c>
      <c r="C13" s="25">
        <v>52</v>
      </c>
      <c r="D13" s="25">
        <v>36</v>
      </c>
      <c r="E13" s="25">
        <v>7</v>
      </c>
      <c r="F13" s="25">
        <v>6</v>
      </c>
      <c r="G13" s="25">
        <v>1</v>
      </c>
      <c r="H13" s="25">
        <v>0</v>
      </c>
      <c r="I13" s="25">
        <v>0</v>
      </c>
      <c r="J13" s="25">
        <v>4</v>
      </c>
      <c r="K13" s="25">
        <v>0</v>
      </c>
      <c r="L13" s="25">
        <v>1</v>
      </c>
      <c r="M13" s="25">
        <v>9</v>
      </c>
      <c r="N13" s="26">
        <v>209</v>
      </c>
      <c r="O13" s="22">
        <f t="shared" si="2"/>
        <v>0</v>
      </c>
    </row>
    <row r="14" spans="1:15" ht="38.25" customHeight="1">
      <c r="A14" s="18" t="s">
        <v>29</v>
      </c>
      <c r="B14" s="27">
        <f>SUM(B15:B16)</f>
        <v>1083</v>
      </c>
      <c r="C14" s="27">
        <f aca="true" t="shared" si="3" ref="C14:N14">SUM(C15:C16)</f>
        <v>264</v>
      </c>
      <c r="D14" s="27">
        <f t="shared" si="3"/>
        <v>224</v>
      </c>
      <c r="E14" s="27">
        <f t="shared" si="3"/>
        <v>38</v>
      </c>
      <c r="F14" s="27">
        <f t="shared" si="3"/>
        <v>29</v>
      </c>
      <c r="G14" s="27">
        <f t="shared" si="3"/>
        <v>1</v>
      </c>
      <c r="H14" s="27">
        <f t="shared" si="3"/>
        <v>7</v>
      </c>
      <c r="I14" s="27">
        <f t="shared" si="3"/>
        <v>1</v>
      </c>
      <c r="J14" s="27">
        <f t="shared" si="3"/>
        <v>211</v>
      </c>
      <c r="K14" s="27">
        <f t="shared" si="3"/>
        <v>8</v>
      </c>
      <c r="L14" s="27">
        <f t="shared" si="3"/>
        <v>6</v>
      </c>
      <c r="M14" s="27">
        <f t="shared" si="3"/>
        <v>32</v>
      </c>
      <c r="N14" s="27">
        <f t="shared" si="3"/>
        <v>1224</v>
      </c>
      <c r="O14" s="22">
        <f t="shared" si="2"/>
        <v>0</v>
      </c>
    </row>
    <row r="15" spans="1:15" ht="38.25" customHeight="1">
      <c r="A15" s="15" t="s">
        <v>52</v>
      </c>
      <c r="B15" s="24">
        <v>609</v>
      </c>
      <c r="C15" s="25">
        <v>66</v>
      </c>
      <c r="D15" s="25">
        <v>50</v>
      </c>
      <c r="E15" s="25">
        <v>3</v>
      </c>
      <c r="F15" s="25">
        <v>2</v>
      </c>
      <c r="G15" s="25">
        <v>1</v>
      </c>
      <c r="H15" s="25">
        <v>0</v>
      </c>
      <c r="I15" s="25">
        <v>0</v>
      </c>
      <c r="J15" s="25">
        <v>36</v>
      </c>
      <c r="K15" s="25">
        <v>0</v>
      </c>
      <c r="L15" s="25">
        <v>0</v>
      </c>
      <c r="M15" s="25">
        <v>8</v>
      </c>
      <c r="N15" s="26">
        <v>625</v>
      </c>
      <c r="O15" s="22">
        <f t="shared" si="2"/>
        <v>0</v>
      </c>
    </row>
    <row r="16" spans="1:15" ht="38.25" customHeight="1">
      <c r="A16" s="15" t="s">
        <v>53</v>
      </c>
      <c r="B16" s="24">
        <v>474</v>
      </c>
      <c r="C16" s="25">
        <v>198</v>
      </c>
      <c r="D16" s="25">
        <v>174</v>
      </c>
      <c r="E16" s="25">
        <v>35</v>
      </c>
      <c r="F16" s="25">
        <v>27</v>
      </c>
      <c r="G16" s="25">
        <v>0</v>
      </c>
      <c r="H16" s="25">
        <v>7</v>
      </c>
      <c r="I16" s="25">
        <v>1</v>
      </c>
      <c r="J16" s="25">
        <v>175</v>
      </c>
      <c r="K16" s="25">
        <v>8</v>
      </c>
      <c r="L16" s="25">
        <v>6</v>
      </c>
      <c r="M16" s="25">
        <v>24</v>
      </c>
      <c r="N16" s="26">
        <v>599</v>
      </c>
      <c r="O16" s="22">
        <f t="shared" si="2"/>
        <v>0</v>
      </c>
    </row>
    <row r="17" spans="1:15" ht="38.25" customHeight="1">
      <c r="A17" s="18" t="s">
        <v>32</v>
      </c>
      <c r="B17" s="27">
        <f>SUM(B18:B19)</f>
        <v>417</v>
      </c>
      <c r="C17" s="27">
        <f aca="true" t="shared" si="4" ref="C17:N17">SUM(C18:C19)</f>
        <v>32</v>
      </c>
      <c r="D17" s="27">
        <f t="shared" si="4"/>
        <v>31</v>
      </c>
      <c r="E17" s="27">
        <f t="shared" si="4"/>
        <v>6</v>
      </c>
      <c r="F17" s="27">
        <f t="shared" si="4"/>
        <v>3</v>
      </c>
      <c r="G17" s="27">
        <f t="shared" si="4"/>
        <v>3</v>
      </c>
      <c r="H17" s="27">
        <f t="shared" si="4"/>
        <v>0</v>
      </c>
      <c r="I17" s="27">
        <f t="shared" si="4"/>
        <v>0</v>
      </c>
      <c r="J17" s="27">
        <f t="shared" si="4"/>
        <v>10</v>
      </c>
      <c r="K17" s="27">
        <f t="shared" si="4"/>
        <v>5</v>
      </c>
      <c r="L17" s="27">
        <f t="shared" si="4"/>
        <v>1</v>
      </c>
      <c r="M17" s="27">
        <f t="shared" si="4"/>
        <v>7</v>
      </c>
      <c r="N17" s="27">
        <f t="shared" si="4"/>
        <v>454</v>
      </c>
      <c r="O17" s="22">
        <f t="shared" si="2"/>
        <v>0</v>
      </c>
    </row>
    <row r="18" spans="1:15" ht="38.25" customHeight="1">
      <c r="A18" s="15" t="s">
        <v>54</v>
      </c>
      <c r="B18" s="24">
        <v>230</v>
      </c>
      <c r="C18" s="25">
        <v>10</v>
      </c>
      <c r="D18" s="25">
        <v>12</v>
      </c>
      <c r="E18" s="25">
        <v>4</v>
      </c>
      <c r="F18" s="25">
        <v>1</v>
      </c>
      <c r="G18" s="25">
        <v>3</v>
      </c>
      <c r="H18" s="25">
        <v>0</v>
      </c>
      <c r="I18" s="25">
        <v>0</v>
      </c>
      <c r="J18" s="25">
        <v>4</v>
      </c>
      <c r="K18" s="25">
        <v>0</v>
      </c>
      <c r="L18" s="25">
        <v>0</v>
      </c>
      <c r="M18" s="25">
        <v>6</v>
      </c>
      <c r="N18" s="26">
        <v>264</v>
      </c>
      <c r="O18" s="22">
        <f t="shared" si="2"/>
        <v>0</v>
      </c>
    </row>
    <row r="19" spans="1:15" ht="38.25" customHeight="1">
      <c r="A19" s="15" t="s">
        <v>55</v>
      </c>
      <c r="B19" s="24">
        <v>187</v>
      </c>
      <c r="C19" s="25">
        <v>22</v>
      </c>
      <c r="D19" s="25">
        <v>19</v>
      </c>
      <c r="E19" s="25">
        <v>2</v>
      </c>
      <c r="F19" s="25">
        <v>2</v>
      </c>
      <c r="G19" s="25">
        <v>0</v>
      </c>
      <c r="H19" s="25">
        <v>0</v>
      </c>
      <c r="I19" s="25">
        <v>0</v>
      </c>
      <c r="J19" s="25">
        <v>6</v>
      </c>
      <c r="K19" s="25">
        <v>5</v>
      </c>
      <c r="L19" s="25">
        <v>1</v>
      </c>
      <c r="M19" s="25">
        <v>1</v>
      </c>
      <c r="N19" s="26">
        <v>190</v>
      </c>
      <c r="O19" s="22">
        <f t="shared" si="2"/>
        <v>0</v>
      </c>
    </row>
    <row r="20" spans="1:15" ht="38.25" customHeight="1">
      <c r="A20" s="18" t="s">
        <v>35</v>
      </c>
      <c r="B20" s="27">
        <f>SUM(B21:B22)</f>
        <v>911</v>
      </c>
      <c r="C20" s="27">
        <f aca="true" t="shared" si="5" ref="C20:N20">SUM(C21:C22)</f>
        <v>196</v>
      </c>
      <c r="D20" s="27">
        <f t="shared" si="5"/>
        <v>146</v>
      </c>
      <c r="E20" s="27">
        <f t="shared" si="5"/>
        <v>37</v>
      </c>
      <c r="F20" s="27">
        <f t="shared" si="5"/>
        <v>36</v>
      </c>
      <c r="G20" s="27">
        <f t="shared" si="5"/>
        <v>1</v>
      </c>
      <c r="H20" s="27">
        <f t="shared" si="5"/>
        <v>0</v>
      </c>
      <c r="I20" s="27">
        <f t="shared" si="5"/>
        <v>0</v>
      </c>
      <c r="J20" s="27">
        <f t="shared" si="5"/>
        <v>110</v>
      </c>
      <c r="K20" s="27">
        <f t="shared" si="5"/>
        <v>10</v>
      </c>
      <c r="L20" s="27">
        <f t="shared" si="5"/>
        <v>3</v>
      </c>
      <c r="M20" s="27">
        <f t="shared" si="5"/>
        <v>10</v>
      </c>
      <c r="N20" s="27">
        <f t="shared" si="5"/>
        <v>854</v>
      </c>
      <c r="O20" s="22">
        <f t="shared" si="2"/>
        <v>0</v>
      </c>
    </row>
    <row r="21" spans="1:15" ht="38.25" customHeight="1">
      <c r="A21" s="15" t="s">
        <v>56</v>
      </c>
      <c r="B21" s="24">
        <v>521</v>
      </c>
      <c r="C21" s="25">
        <v>121</v>
      </c>
      <c r="D21" s="25">
        <v>91</v>
      </c>
      <c r="E21" s="25">
        <v>31</v>
      </c>
      <c r="F21" s="25">
        <v>30</v>
      </c>
      <c r="G21" s="25">
        <v>1</v>
      </c>
      <c r="H21" s="25">
        <v>0</v>
      </c>
      <c r="I21" s="25">
        <v>0</v>
      </c>
      <c r="J21" s="25">
        <v>80</v>
      </c>
      <c r="K21" s="25">
        <v>2</v>
      </c>
      <c r="L21" s="25">
        <v>0</v>
      </c>
      <c r="M21" s="25">
        <v>2</v>
      </c>
      <c r="N21" s="26">
        <v>443</v>
      </c>
      <c r="O21" s="22">
        <f t="shared" si="2"/>
        <v>0</v>
      </c>
    </row>
    <row r="22" spans="1:15" ht="38.25" customHeight="1">
      <c r="A22" s="15" t="s">
        <v>57</v>
      </c>
      <c r="B22" s="24">
        <v>390</v>
      </c>
      <c r="C22" s="25">
        <v>75</v>
      </c>
      <c r="D22" s="25">
        <v>55</v>
      </c>
      <c r="E22" s="25">
        <v>6</v>
      </c>
      <c r="F22" s="25">
        <v>6</v>
      </c>
      <c r="G22" s="25">
        <v>0</v>
      </c>
      <c r="H22" s="25">
        <v>0</v>
      </c>
      <c r="I22" s="25">
        <v>0</v>
      </c>
      <c r="J22" s="25">
        <v>30</v>
      </c>
      <c r="K22" s="25">
        <v>8</v>
      </c>
      <c r="L22" s="25">
        <v>3</v>
      </c>
      <c r="M22" s="25">
        <v>8</v>
      </c>
      <c r="N22" s="26">
        <v>411</v>
      </c>
      <c r="O22" s="22">
        <f t="shared" si="2"/>
        <v>0</v>
      </c>
    </row>
    <row r="23" spans="1:15" ht="38.25" customHeight="1">
      <c r="A23" s="18" t="s">
        <v>39</v>
      </c>
      <c r="B23" s="27">
        <f>SUM(B24:B25)</f>
        <v>882</v>
      </c>
      <c r="C23" s="27">
        <f aca="true" t="shared" si="6" ref="C23:N23">SUM(C24:C25)</f>
        <v>126</v>
      </c>
      <c r="D23" s="27">
        <f t="shared" si="6"/>
        <v>68</v>
      </c>
      <c r="E23" s="27">
        <f t="shared" si="6"/>
        <v>30</v>
      </c>
      <c r="F23" s="27">
        <f t="shared" si="6"/>
        <v>24</v>
      </c>
      <c r="G23" s="27">
        <f t="shared" si="6"/>
        <v>3</v>
      </c>
      <c r="H23" s="27">
        <f t="shared" si="6"/>
        <v>1</v>
      </c>
      <c r="I23" s="27">
        <f t="shared" si="6"/>
        <v>2</v>
      </c>
      <c r="J23" s="27">
        <f t="shared" si="6"/>
        <v>29</v>
      </c>
      <c r="K23" s="27">
        <f t="shared" si="6"/>
        <v>5</v>
      </c>
      <c r="L23" s="27">
        <f t="shared" si="6"/>
        <v>0</v>
      </c>
      <c r="M23" s="27">
        <f t="shared" si="6"/>
        <v>2</v>
      </c>
      <c r="N23" s="27">
        <f t="shared" si="6"/>
        <v>943</v>
      </c>
      <c r="O23" s="22">
        <f t="shared" si="2"/>
        <v>0</v>
      </c>
    </row>
    <row r="24" spans="1:15" ht="38.25" customHeight="1">
      <c r="A24" s="15" t="s">
        <v>58</v>
      </c>
      <c r="B24" s="24">
        <v>163</v>
      </c>
      <c r="C24" s="25">
        <v>28</v>
      </c>
      <c r="D24" s="25">
        <v>17</v>
      </c>
      <c r="E24" s="25">
        <v>3</v>
      </c>
      <c r="F24" s="25">
        <v>3</v>
      </c>
      <c r="G24" s="25">
        <v>0</v>
      </c>
      <c r="H24" s="25">
        <v>0</v>
      </c>
      <c r="I24" s="25">
        <v>0</v>
      </c>
      <c r="J24" s="25">
        <v>7</v>
      </c>
      <c r="K24" s="25">
        <v>0</v>
      </c>
      <c r="L24" s="25">
        <v>0</v>
      </c>
      <c r="M24" s="25">
        <v>0</v>
      </c>
      <c r="N24" s="26">
        <v>301</v>
      </c>
      <c r="O24" s="22">
        <f t="shared" si="2"/>
        <v>0</v>
      </c>
    </row>
    <row r="25" spans="1:15" ht="38.25" customHeight="1">
      <c r="A25" s="15" t="s">
        <v>59</v>
      </c>
      <c r="B25" s="24">
        <v>719</v>
      </c>
      <c r="C25" s="25">
        <v>98</v>
      </c>
      <c r="D25" s="25">
        <v>51</v>
      </c>
      <c r="E25" s="25">
        <v>27</v>
      </c>
      <c r="F25" s="25">
        <v>21</v>
      </c>
      <c r="G25" s="25">
        <v>3</v>
      </c>
      <c r="H25" s="25">
        <v>1</v>
      </c>
      <c r="I25" s="25">
        <v>2</v>
      </c>
      <c r="J25" s="25">
        <v>22</v>
      </c>
      <c r="K25" s="25">
        <v>5</v>
      </c>
      <c r="L25" s="25">
        <v>0</v>
      </c>
      <c r="M25" s="25">
        <v>2</v>
      </c>
      <c r="N25" s="26">
        <v>642</v>
      </c>
      <c r="O25" s="22">
        <f t="shared" si="2"/>
        <v>0</v>
      </c>
    </row>
    <row r="26" spans="1:15" ht="38.25" customHeight="1">
      <c r="A26" s="18" t="s">
        <v>42</v>
      </c>
      <c r="B26" s="27">
        <f>SUM(B27:B28)</f>
        <v>1182</v>
      </c>
      <c r="C26" s="27">
        <f aca="true" t="shared" si="7" ref="C26:N26">SUM(C27:C28)</f>
        <v>139</v>
      </c>
      <c r="D26" s="27">
        <f t="shared" si="7"/>
        <v>126</v>
      </c>
      <c r="E26" s="27">
        <f t="shared" si="7"/>
        <v>42</v>
      </c>
      <c r="F26" s="27">
        <f t="shared" si="7"/>
        <v>31</v>
      </c>
      <c r="G26" s="27">
        <f t="shared" si="7"/>
        <v>2</v>
      </c>
      <c r="H26" s="27">
        <f t="shared" si="7"/>
        <v>9</v>
      </c>
      <c r="I26" s="27">
        <f t="shared" si="7"/>
        <v>0</v>
      </c>
      <c r="J26" s="27">
        <f t="shared" si="7"/>
        <v>61</v>
      </c>
      <c r="K26" s="27">
        <f t="shared" si="7"/>
        <v>10</v>
      </c>
      <c r="L26" s="27">
        <f t="shared" si="7"/>
        <v>25</v>
      </c>
      <c r="M26" s="27">
        <f t="shared" si="7"/>
        <v>3</v>
      </c>
      <c r="N26" s="27">
        <f t="shared" si="7"/>
        <v>1089</v>
      </c>
      <c r="O26" s="22">
        <f t="shared" si="2"/>
        <v>0</v>
      </c>
    </row>
    <row r="27" spans="1:15" ht="38.25" customHeight="1">
      <c r="A27" s="15" t="s">
        <v>60</v>
      </c>
      <c r="B27" s="24">
        <v>596</v>
      </c>
      <c r="C27" s="25">
        <v>63</v>
      </c>
      <c r="D27" s="25">
        <v>50</v>
      </c>
      <c r="E27" s="25">
        <v>27</v>
      </c>
      <c r="F27" s="25">
        <v>21</v>
      </c>
      <c r="G27" s="25">
        <v>2</v>
      </c>
      <c r="H27" s="25">
        <v>4</v>
      </c>
      <c r="I27" s="25">
        <v>0</v>
      </c>
      <c r="J27" s="25">
        <v>8</v>
      </c>
      <c r="K27" s="25">
        <v>4</v>
      </c>
      <c r="L27" s="25">
        <v>2</v>
      </c>
      <c r="M27" s="25">
        <v>0</v>
      </c>
      <c r="N27" s="26">
        <v>581</v>
      </c>
      <c r="O27" s="22">
        <f t="shared" si="2"/>
        <v>0</v>
      </c>
    </row>
    <row r="28" spans="1:15" ht="38.25" customHeight="1" thickBot="1">
      <c r="A28" s="28" t="s">
        <v>61</v>
      </c>
      <c r="B28" s="29">
        <v>586</v>
      </c>
      <c r="C28" s="30">
        <v>76</v>
      </c>
      <c r="D28" s="30">
        <v>76</v>
      </c>
      <c r="E28" s="30">
        <v>15</v>
      </c>
      <c r="F28" s="30">
        <v>10</v>
      </c>
      <c r="G28" s="30">
        <v>0</v>
      </c>
      <c r="H28" s="30">
        <v>5</v>
      </c>
      <c r="I28" s="30">
        <v>0</v>
      </c>
      <c r="J28" s="30">
        <v>53</v>
      </c>
      <c r="K28" s="30">
        <v>6</v>
      </c>
      <c r="L28" s="30">
        <v>23</v>
      </c>
      <c r="M28" s="30">
        <v>3</v>
      </c>
      <c r="N28" s="31">
        <v>508</v>
      </c>
      <c r="O28" s="22">
        <f t="shared" si="2"/>
        <v>0</v>
      </c>
    </row>
    <row r="29" spans="1:14" ht="18" customHeight="1">
      <c r="A29" s="17"/>
      <c r="B29" s="19" t="s">
        <v>37</v>
      </c>
      <c r="C29" s="19"/>
      <c r="D29" s="32"/>
      <c r="E29" s="19"/>
      <c r="F29" s="32"/>
      <c r="G29" s="19"/>
      <c r="H29" s="32"/>
      <c r="I29" s="19"/>
      <c r="J29" s="19"/>
      <c r="K29" s="32"/>
      <c r="L29" s="19"/>
      <c r="M29" s="32"/>
      <c r="N29" s="19"/>
    </row>
    <row r="31" ht="18" customHeight="1">
      <c r="A31" s="33" t="s">
        <v>37</v>
      </c>
    </row>
  </sheetData>
  <mergeCells count="2">
    <mergeCell ref="A3:N3"/>
    <mergeCell ref="E6:I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1" sqref="A11"/>
    </sheetView>
  </sheetViews>
  <sheetFormatPr defaultColWidth="11.421875" defaultRowHeight="18" customHeight="1"/>
  <cols>
    <col min="1" max="1" width="24.8515625" style="0" customWidth="1"/>
    <col min="2" max="2" width="10.421875" style="0" customWidth="1"/>
    <col min="3" max="3" width="8.8515625" style="0" customWidth="1"/>
    <col min="4" max="4" width="10.28125" style="0" customWidth="1"/>
    <col min="5" max="5" width="8.7109375" style="0" customWidth="1"/>
    <col min="6" max="6" width="9.140625" style="0" customWidth="1"/>
    <col min="7" max="7" width="9.57421875" style="0" customWidth="1"/>
    <col min="8" max="8" width="9.00390625" style="0" customWidth="1"/>
    <col min="9" max="9" width="7.7109375" style="0" customWidth="1"/>
    <col min="10" max="10" width="9.28125" style="0" customWidth="1"/>
    <col min="11" max="11" width="11.00390625" style="0" customWidth="1"/>
    <col min="12" max="12" width="6.7109375" style="0" customWidth="1"/>
    <col min="13" max="13" width="9.421875" style="0" customWidth="1"/>
    <col min="14" max="15" width="10.421875" style="0" customWidth="1"/>
    <col min="16" max="16" width="11.28125" style="0" customWidth="1"/>
  </cols>
  <sheetData>
    <row r="1" ht="18" customHeight="1">
      <c r="A1" s="1" t="s">
        <v>0</v>
      </c>
    </row>
    <row r="3" spans="1:16" ht="18" customHeight="1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2"/>
    </row>
    <row r="4" ht="18" customHeight="1" thickBot="1"/>
    <row r="5" spans="1:16" ht="18" customHeight="1" thickTop="1">
      <c r="A5" s="3"/>
      <c r="B5" s="5"/>
      <c r="C5" s="4"/>
      <c r="D5" s="4"/>
      <c r="E5" s="5"/>
      <c r="F5" s="5"/>
      <c r="G5" s="5"/>
      <c r="H5" s="5"/>
      <c r="I5" s="5"/>
      <c r="J5" s="4"/>
      <c r="K5" s="4"/>
      <c r="L5" s="4"/>
      <c r="M5" s="4"/>
      <c r="N5" s="5"/>
      <c r="O5" s="5"/>
      <c r="P5" s="5"/>
    </row>
    <row r="6" spans="1:16" ht="18" customHeight="1" thickBot="1">
      <c r="A6" s="6"/>
      <c r="B6" s="8" t="s">
        <v>8</v>
      </c>
      <c r="C6" s="7"/>
      <c r="D6" s="9"/>
      <c r="E6" s="106" t="s">
        <v>3</v>
      </c>
      <c r="F6" s="107"/>
      <c r="G6" s="107"/>
      <c r="H6" s="107"/>
      <c r="I6" s="108"/>
      <c r="J6" s="7" t="s">
        <v>4</v>
      </c>
      <c r="K6" s="7" t="s">
        <v>5</v>
      </c>
      <c r="L6" s="7" t="s">
        <v>6</v>
      </c>
      <c r="M6" s="7" t="s">
        <v>7</v>
      </c>
      <c r="N6" s="8" t="s">
        <v>2</v>
      </c>
      <c r="O6" s="8" t="s">
        <v>63</v>
      </c>
      <c r="P6" s="8" t="s">
        <v>64</v>
      </c>
    </row>
    <row r="7" spans="1:16" ht="18" customHeight="1">
      <c r="A7" s="6" t="s">
        <v>46</v>
      </c>
      <c r="B7" s="34">
        <v>37438</v>
      </c>
      <c r="C7" s="7" t="s">
        <v>10</v>
      </c>
      <c r="D7" s="7" t="s">
        <v>11</v>
      </c>
      <c r="E7" s="7"/>
      <c r="F7" s="7" t="s">
        <v>12</v>
      </c>
      <c r="G7" s="9" t="s">
        <v>13</v>
      </c>
      <c r="H7" s="9" t="s">
        <v>14</v>
      </c>
      <c r="I7" s="9" t="s">
        <v>47</v>
      </c>
      <c r="J7" s="7" t="s">
        <v>16</v>
      </c>
      <c r="K7" s="7" t="s">
        <v>17</v>
      </c>
      <c r="L7" s="7" t="s">
        <v>18</v>
      </c>
      <c r="M7" s="7" t="s">
        <v>16</v>
      </c>
      <c r="N7" s="10">
        <v>37529</v>
      </c>
      <c r="O7" s="10"/>
      <c r="P7" s="10" t="s">
        <v>65</v>
      </c>
    </row>
    <row r="8" spans="1:16" ht="18" customHeight="1">
      <c r="A8" s="6"/>
      <c r="B8" s="8"/>
      <c r="C8" s="7"/>
      <c r="D8" s="7"/>
      <c r="E8" s="7" t="s">
        <v>19</v>
      </c>
      <c r="F8" s="7" t="s">
        <v>20</v>
      </c>
      <c r="G8" s="9" t="s">
        <v>21</v>
      </c>
      <c r="H8" s="9" t="s">
        <v>22</v>
      </c>
      <c r="I8" s="9" t="s">
        <v>23</v>
      </c>
      <c r="J8" s="7"/>
      <c r="K8" s="7" t="s">
        <v>24</v>
      </c>
      <c r="L8" s="7"/>
      <c r="M8" s="7"/>
      <c r="N8" s="8"/>
      <c r="O8" s="8"/>
      <c r="P8" s="8"/>
    </row>
    <row r="9" spans="1:17" ht="18" customHeight="1" thickBot="1">
      <c r="A9" s="11"/>
      <c r="B9" s="14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4"/>
      <c r="O9" s="14"/>
      <c r="P9" s="14"/>
      <c r="Q9" s="20" t="s">
        <v>48</v>
      </c>
    </row>
    <row r="10" spans="1:17" ht="38.25" customHeight="1" thickBot="1" thickTop="1">
      <c r="A10" s="16" t="s">
        <v>49</v>
      </c>
      <c r="B10" s="21">
        <f>SUM(B11,B14,B17,B20,B23,B26)</f>
        <v>5176</v>
      </c>
      <c r="C10" s="21">
        <f aca="true" t="shared" si="0" ref="C10:P10">SUM(C11,C14,C17,C20,C23,C26)</f>
        <v>848</v>
      </c>
      <c r="D10" s="21">
        <f t="shared" si="0"/>
        <v>668</v>
      </c>
      <c r="E10" s="21">
        <f t="shared" si="0"/>
        <v>198</v>
      </c>
      <c r="F10" s="21">
        <f t="shared" si="0"/>
        <v>153</v>
      </c>
      <c r="G10" s="21">
        <f t="shared" si="0"/>
        <v>18</v>
      </c>
      <c r="H10" s="21">
        <f t="shared" si="0"/>
        <v>26</v>
      </c>
      <c r="I10" s="21">
        <f t="shared" si="0"/>
        <v>1</v>
      </c>
      <c r="J10" s="21">
        <f t="shared" si="0"/>
        <v>411</v>
      </c>
      <c r="K10" s="21">
        <f t="shared" si="0"/>
        <v>31</v>
      </c>
      <c r="L10" s="21">
        <f t="shared" si="0"/>
        <v>71</v>
      </c>
      <c r="M10" s="21">
        <f t="shared" si="0"/>
        <v>56</v>
      </c>
      <c r="N10" s="21">
        <f t="shared" si="0"/>
        <v>5153</v>
      </c>
      <c r="O10" s="21">
        <f t="shared" si="0"/>
        <v>1134</v>
      </c>
      <c r="P10" s="21">
        <f t="shared" si="0"/>
        <v>100</v>
      </c>
      <c r="Q10" s="35">
        <f>F10+G10+H10+I10-E10</f>
        <v>0</v>
      </c>
    </row>
    <row r="11" spans="1:17" ht="38.25" customHeight="1" thickTop="1">
      <c r="A11" s="18" t="s">
        <v>26</v>
      </c>
      <c r="B11" s="23">
        <f>SUM(B12:B13)</f>
        <v>612</v>
      </c>
      <c r="C11" s="23">
        <f aca="true" t="shared" si="1" ref="C11:P11">SUM(C12:C13)</f>
        <v>116</v>
      </c>
      <c r="D11" s="23">
        <f t="shared" si="1"/>
        <v>81</v>
      </c>
      <c r="E11" s="23">
        <f t="shared" si="1"/>
        <v>26</v>
      </c>
      <c r="F11" s="23">
        <f t="shared" si="1"/>
        <v>26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21</v>
      </c>
      <c r="K11" s="23">
        <f t="shared" si="1"/>
        <v>2</v>
      </c>
      <c r="L11" s="23">
        <f t="shared" si="1"/>
        <v>2</v>
      </c>
      <c r="M11" s="23">
        <f t="shared" si="1"/>
        <v>17</v>
      </c>
      <c r="N11" s="23">
        <f t="shared" si="1"/>
        <v>572</v>
      </c>
      <c r="O11" s="23">
        <f t="shared" si="1"/>
        <v>330</v>
      </c>
      <c r="P11" s="23">
        <f t="shared" si="1"/>
        <v>18</v>
      </c>
      <c r="Q11" s="35">
        <f aca="true" t="shared" si="2" ref="Q11:Q28">F11+G11+H11+I11-E11</f>
        <v>0</v>
      </c>
    </row>
    <row r="12" spans="1:17" ht="38.25" customHeight="1">
      <c r="A12" s="15" t="s">
        <v>50</v>
      </c>
      <c r="B12" s="24">
        <v>403</v>
      </c>
      <c r="C12" s="25">
        <v>68</v>
      </c>
      <c r="D12" s="25">
        <v>35</v>
      </c>
      <c r="E12" s="25">
        <v>20</v>
      </c>
      <c r="F12" s="25">
        <v>20</v>
      </c>
      <c r="G12" s="25">
        <v>0</v>
      </c>
      <c r="H12" s="25">
        <v>0</v>
      </c>
      <c r="I12" s="25">
        <v>0</v>
      </c>
      <c r="J12" s="25">
        <v>16</v>
      </c>
      <c r="K12" s="25">
        <v>2</v>
      </c>
      <c r="L12" s="25">
        <v>0</v>
      </c>
      <c r="M12" s="25">
        <v>13</v>
      </c>
      <c r="N12" s="26">
        <v>348</v>
      </c>
      <c r="O12" s="25">
        <v>330</v>
      </c>
      <c r="P12" s="26">
        <v>18</v>
      </c>
      <c r="Q12" s="35">
        <f t="shared" si="2"/>
        <v>0</v>
      </c>
    </row>
    <row r="13" spans="1:17" ht="38.25" customHeight="1">
      <c r="A13" s="15" t="s">
        <v>51</v>
      </c>
      <c r="B13" s="24">
        <v>209</v>
      </c>
      <c r="C13" s="25">
        <v>48</v>
      </c>
      <c r="D13" s="25">
        <v>46</v>
      </c>
      <c r="E13" s="25">
        <v>6</v>
      </c>
      <c r="F13" s="25">
        <v>6</v>
      </c>
      <c r="G13" s="25">
        <v>0</v>
      </c>
      <c r="H13" s="25">
        <v>0</v>
      </c>
      <c r="I13" s="25">
        <v>0</v>
      </c>
      <c r="J13" s="25">
        <v>5</v>
      </c>
      <c r="K13" s="25">
        <v>0</v>
      </c>
      <c r="L13" s="25">
        <v>2</v>
      </c>
      <c r="M13" s="25">
        <v>4</v>
      </c>
      <c r="N13" s="26">
        <v>224</v>
      </c>
      <c r="O13" s="25">
        <v>0</v>
      </c>
      <c r="P13" s="26">
        <v>0</v>
      </c>
      <c r="Q13" s="35">
        <f t="shared" si="2"/>
        <v>0</v>
      </c>
    </row>
    <row r="14" spans="1:17" ht="38.25" customHeight="1">
      <c r="A14" s="18" t="s">
        <v>29</v>
      </c>
      <c r="B14" s="27">
        <f>SUM(B15:B16)</f>
        <v>1224</v>
      </c>
      <c r="C14" s="27">
        <f aca="true" t="shared" si="3" ref="C14:P14">SUM(C15:C16)</f>
        <v>215</v>
      </c>
      <c r="D14" s="27">
        <f t="shared" si="3"/>
        <v>137</v>
      </c>
      <c r="E14" s="27">
        <f t="shared" si="3"/>
        <v>28</v>
      </c>
      <c r="F14" s="27">
        <f t="shared" si="3"/>
        <v>21</v>
      </c>
      <c r="G14" s="27">
        <f t="shared" si="3"/>
        <v>4</v>
      </c>
      <c r="H14" s="27">
        <f t="shared" si="3"/>
        <v>3</v>
      </c>
      <c r="I14" s="27">
        <f t="shared" si="3"/>
        <v>0</v>
      </c>
      <c r="J14" s="27">
        <f t="shared" si="3"/>
        <v>109</v>
      </c>
      <c r="K14" s="27">
        <f t="shared" si="3"/>
        <v>8</v>
      </c>
      <c r="L14" s="27">
        <f t="shared" si="3"/>
        <v>1</v>
      </c>
      <c r="M14" s="27">
        <f t="shared" si="3"/>
        <v>20</v>
      </c>
      <c r="N14" s="27">
        <f t="shared" si="3"/>
        <v>1295</v>
      </c>
      <c r="O14" s="27">
        <f t="shared" si="3"/>
        <v>0</v>
      </c>
      <c r="P14" s="27">
        <f t="shared" si="3"/>
        <v>0</v>
      </c>
      <c r="Q14" s="35">
        <f t="shared" si="2"/>
        <v>0</v>
      </c>
    </row>
    <row r="15" spans="1:17" ht="38.25" customHeight="1">
      <c r="A15" s="15" t="s">
        <v>52</v>
      </c>
      <c r="B15" s="24">
        <v>625</v>
      </c>
      <c r="C15" s="25">
        <v>61</v>
      </c>
      <c r="D15" s="25">
        <v>38</v>
      </c>
      <c r="E15" s="25">
        <v>4</v>
      </c>
      <c r="F15" s="25">
        <v>2</v>
      </c>
      <c r="G15" s="25">
        <v>2</v>
      </c>
      <c r="H15" s="25">
        <v>0</v>
      </c>
      <c r="I15" s="25">
        <v>0</v>
      </c>
      <c r="J15" s="25">
        <v>35</v>
      </c>
      <c r="K15" s="25">
        <v>5</v>
      </c>
      <c r="L15" s="25">
        <v>0</v>
      </c>
      <c r="M15" s="25">
        <v>5</v>
      </c>
      <c r="N15" s="26">
        <v>682</v>
      </c>
      <c r="O15" s="25"/>
      <c r="P15" s="26"/>
      <c r="Q15" s="35">
        <f t="shared" si="2"/>
        <v>0</v>
      </c>
    </row>
    <row r="16" spans="1:17" ht="38.25" customHeight="1">
      <c r="A16" s="15" t="s">
        <v>53</v>
      </c>
      <c r="B16" s="24">
        <v>599</v>
      </c>
      <c r="C16" s="25">
        <v>154</v>
      </c>
      <c r="D16" s="25">
        <v>99</v>
      </c>
      <c r="E16" s="25">
        <v>24</v>
      </c>
      <c r="F16" s="25">
        <v>19</v>
      </c>
      <c r="G16" s="25">
        <v>2</v>
      </c>
      <c r="H16" s="25">
        <v>3</v>
      </c>
      <c r="I16" s="25">
        <v>0</v>
      </c>
      <c r="J16" s="25">
        <v>74</v>
      </c>
      <c r="K16" s="25">
        <v>3</v>
      </c>
      <c r="L16" s="25">
        <v>1</v>
      </c>
      <c r="M16" s="25">
        <v>15</v>
      </c>
      <c r="N16" s="26">
        <v>613</v>
      </c>
      <c r="O16" s="25">
        <v>0</v>
      </c>
      <c r="P16" s="26">
        <v>0</v>
      </c>
      <c r="Q16" s="35">
        <f t="shared" si="2"/>
        <v>0</v>
      </c>
    </row>
    <row r="17" spans="1:17" ht="38.25" customHeight="1">
      <c r="A17" s="18" t="s">
        <v>32</v>
      </c>
      <c r="B17" s="27">
        <f>SUM(B18:B19)</f>
        <v>454</v>
      </c>
      <c r="C17" s="27">
        <f aca="true" t="shared" si="4" ref="C17:P17">SUM(C18:C19)</f>
        <v>29</v>
      </c>
      <c r="D17" s="27">
        <f t="shared" si="4"/>
        <v>38</v>
      </c>
      <c r="E17" s="27">
        <f t="shared" si="4"/>
        <v>13</v>
      </c>
      <c r="F17" s="27">
        <f t="shared" si="4"/>
        <v>7</v>
      </c>
      <c r="G17" s="27">
        <f t="shared" si="4"/>
        <v>6</v>
      </c>
      <c r="H17" s="27">
        <f t="shared" si="4"/>
        <v>0</v>
      </c>
      <c r="I17" s="27">
        <f t="shared" si="4"/>
        <v>0</v>
      </c>
      <c r="J17" s="27">
        <f t="shared" si="4"/>
        <v>18</v>
      </c>
      <c r="K17" s="27">
        <f t="shared" si="4"/>
        <v>0</v>
      </c>
      <c r="L17" s="27">
        <f t="shared" si="4"/>
        <v>1</v>
      </c>
      <c r="M17" s="27">
        <f t="shared" si="4"/>
        <v>2</v>
      </c>
      <c r="N17" s="27">
        <f t="shared" si="4"/>
        <v>399</v>
      </c>
      <c r="O17" s="27">
        <f t="shared" si="4"/>
        <v>0</v>
      </c>
      <c r="P17" s="27">
        <f t="shared" si="4"/>
        <v>0</v>
      </c>
      <c r="Q17" s="35">
        <f t="shared" si="2"/>
        <v>0</v>
      </c>
    </row>
    <row r="18" spans="1:17" ht="38.25" customHeight="1">
      <c r="A18" s="15" t="s">
        <v>54</v>
      </c>
      <c r="B18" s="24">
        <v>264</v>
      </c>
      <c r="C18" s="25">
        <v>3</v>
      </c>
      <c r="D18" s="25">
        <v>9</v>
      </c>
      <c r="E18" s="25">
        <v>4</v>
      </c>
      <c r="F18" s="25">
        <v>0</v>
      </c>
      <c r="G18" s="25">
        <v>4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2</v>
      </c>
      <c r="N18" s="26">
        <v>212</v>
      </c>
      <c r="O18" s="25">
        <v>0</v>
      </c>
      <c r="P18" s="26">
        <v>0</v>
      </c>
      <c r="Q18" s="35">
        <f t="shared" si="2"/>
        <v>0</v>
      </c>
    </row>
    <row r="19" spans="1:17" ht="38.25" customHeight="1">
      <c r="A19" s="15" t="s">
        <v>55</v>
      </c>
      <c r="B19" s="24">
        <v>190</v>
      </c>
      <c r="C19" s="25">
        <v>26</v>
      </c>
      <c r="D19" s="25">
        <v>29</v>
      </c>
      <c r="E19" s="25">
        <v>9</v>
      </c>
      <c r="F19" s="25">
        <v>7</v>
      </c>
      <c r="G19" s="25">
        <v>2</v>
      </c>
      <c r="H19" s="25">
        <v>0</v>
      </c>
      <c r="I19" s="25">
        <v>0</v>
      </c>
      <c r="J19" s="25">
        <v>18</v>
      </c>
      <c r="K19" s="25">
        <v>0</v>
      </c>
      <c r="L19" s="25">
        <v>1</v>
      </c>
      <c r="M19" s="25">
        <v>0</v>
      </c>
      <c r="N19" s="26">
        <v>187</v>
      </c>
      <c r="O19" s="25">
        <v>0</v>
      </c>
      <c r="P19" s="26">
        <v>0</v>
      </c>
      <c r="Q19" s="35">
        <f t="shared" si="2"/>
        <v>0</v>
      </c>
    </row>
    <row r="20" spans="1:17" ht="38.25" customHeight="1">
      <c r="A20" s="18" t="s">
        <v>35</v>
      </c>
      <c r="B20" s="27">
        <f>SUM(B21:B22)</f>
        <v>854</v>
      </c>
      <c r="C20" s="27">
        <f aca="true" t="shared" si="5" ref="C20:P20">SUM(C21:C22)</f>
        <v>201</v>
      </c>
      <c r="D20" s="27">
        <f t="shared" si="5"/>
        <v>154</v>
      </c>
      <c r="E20" s="27">
        <f t="shared" si="5"/>
        <v>39</v>
      </c>
      <c r="F20" s="27">
        <f t="shared" si="5"/>
        <v>32</v>
      </c>
      <c r="G20" s="27">
        <f t="shared" si="5"/>
        <v>1</v>
      </c>
      <c r="H20" s="27">
        <f t="shared" si="5"/>
        <v>6</v>
      </c>
      <c r="I20" s="27">
        <f t="shared" si="5"/>
        <v>0</v>
      </c>
      <c r="J20" s="27">
        <f t="shared" si="5"/>
        <v>90</v>
      </c>
      <c r="K20" s="27">
        <f t="shared" si="5"/>
        <v>5</v>
      </c>
      <c r="L20" s="27">
        <f t="shared" si="5"/>
        <v>5</v>
      </c>
      <c r="M20" s="27">
        <f t="shared" si="5"/>
        <v>8</v>
      </c>
      <c r="N20" s="27">
        <f t="shared" si="5"/>
        <v>886</v>
      </c>
      <c r="O20" s="27">
        <f t="shared" si="5"/>
        <v>804</v>
      </c>
      <c r="P20" s="27">
        <f t="shared" si="5"/>
        <v>82</v>
      </c>
      <c r="Q20" s="35">
        <f t="shared" si="2"/>
        <v>0</v>
      </c>
    </row>
    <row r="21" spans="1:17" ht="38.25" customHeight="1">
      <c r="A21" s="15" t="s">
        <v>56</v>
      </c>
      <c r="B21" s="24">
        <v>443</v>
      </c>
      <c r="C21" s="25">
        <v>137</v>
      </c>
      <c r="D21" s="25">
        <v>107</v>
      </c>
      <c r="E21" s="25">
        <v>27</v>
      </c>
      <c r="F21" s="25">
        <v>20</v>
      </c>
      <c r="G21" s="25">
        <v>1</v>
      </c>
      <c r="H21" s="25">
        <v>6</v>
      </c>
      <c r="I21" s="25">
        <v>0</v>
      </c>
      <c r="J21" s="25">
        <v>55</v>
      </c>
      <c r="K21" s="25">
        <v>1</v>
      </c>
      <c r="L21" s="25">
        <v>3</v>
      </c>
      <c r="M21" s="25">
        <v>6</v>
      </c>
      <c r="N21" s="26">
        <v>460</v>
      </c>
      <c r="O21" s="25">
        <v>378</v>
      </c>
      <c r="P21" s="26">
        <v>82</v>
      </c>
      <c r="Q21" s="35">
        <f t="shared" si="2"/>
        <v>0</v>
      </c>
    </row>
    <row r="22" spans="1:17" ht="38.25" customHeight="1">
      <c r="A22" s="15" t="s">
        <v>57</v>
      </c>
      <c r="B22" s="24">
        <v>411</v>
      </c>
      <c r="C22" s="25">
        <v>64</v>
      </c>
      <c r="D22" s="25">
        <v>47</v>
      </c>
      <c r="E22" s="25">
        <v>12</v>
      </c>
      <c r="F22" s="25">
        <v>12</v>
      </c>
      <c r="G22" s="25">
        <v>0</v>
      </c>
      <c r="H22" s="25">
        <v>0</v>
      </c>
      <c r="I22" s="25">
        <v>0</v>
      </c>
      <c r="J22" s="25">
        <v>35</v>
      </c>
      <c r="K22" s="25">
        <v>4</v>
      </c>
      <c r="L22" s="25">
        <v>2</v>
      </c>
      <c r="M22" s="25">
        <v>2</v>
      </c>
      <c r="N22" s="26">
        <v>426</v>
      </c>
      <c r="O22" s="25">
        <v>426</v>
      </c>
      <c r="P22" s="26">
        <v>0</v>
      </c>
      <c r="Q22" s="35">
        <f t="shared" si="2"/>
        <v>0</v>
      </c>
    </row>
    <row r="23" spans="1:17" ht="38.25" customHeight="1">
      <c r="A23" s="18" t="s">
        <v>39</v>
      </c>
      <c r="B23" s="27">
        <f>SUM(B24:B25)</f>
        <v>943</v>
      </c>
      <c r="C23" s="27">
        <f aca="true" t="shared" si="6" ref="C23:P23">SUM(C24:C25)</f>
        <v>144</v>
      </c>
      <c r="D23" s="27">
        <f t="shared" si="6"/>
        <v>89</v>
      </c>
      <c r="E23" s="27">
        <f t="shared" si="6"/>
        <v>31</v>
      </c>
      <c r="F23" s="27">
        <f t="shared" si="6"/>
        <v>26</v>
      </c>
      <c r="G23" s="27">
        <f t="shared" si="6"/>
        <v>3</v>
      </c>
      <c r="H23" s="27">
        <f t="shared" si="6"/>
        <v>2</v>
      </c>
      <c r="I23" s="27">
        <f t="shared" si="6"/>
        <v>0</v>
      </c>
      <c r="J23" s="27">
        <f t="shared" si="6"/>
        <v>50</v>
      </c>
      <c r="K23" s="27">
        <f t="shared" si="6"/>
        <v>3</v>
      </c>
      <c r="L23" s="27">
        <f t="shared" si="6"/>
        <v>0</v>
      </c>
      <c r="M23" s="27">
        <f t="shared" si="6"/>
        <v>8</v>
      </c>
      <c r="N23" s="27">
        <f t="shared" si="6"/>
        <v>938</v>
      </c>
      <c r="O23" s="27">
        <f t="shared" si="6"/>
        <v>0</v>
      </c>
      <c r="P23" s="27">
        <f t="shared" si="6"/>
        <v>0</v>
      </c>
      <c r="Q23" s="35">
        <f t="shared" si="2"/>
        <v>0</v>
      </c>
    </row>
    <row r="24" spans="1:17" ht="38.25" customHeight="1">
      <c r="A24" s="15" t="s">
        <v>58</v>
      </c>
      <c r="B24" s="24">
        <v>301</v>
      </c>
      <c r="C24" s="25">
        <v>53</v>
      </c>
      <c r="D24" s="25">
        <v>7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4</v>
      </c>
      <c r="N24" s="26">
        <v>346</v>
      </c>
      <c r="O24" s="25">
        <v>0</v>
      </c>
      <c r="P24" s="26">
        <v>0</v>
      </c>
      <c r="Q24" s="35">
        <f t="shared" si="2"/>
        <v>0</v>
      </c>
    </row>
    <row r="25" spans="1:17" ht="38.25" customHeight="1">
      <c r="A25" s="15" t="s">
        <v>59</v>
      </c>
      <c r="B25" s="24">
        <v>642</v>
      </c>
      <c r="C25" s="25">
        <v>91</v>
      </c>
      <c r="D25" s="25">
        <v>82</v>
      </c>
      <c r="E25" s="25">
        <v>31</v>
      </c>
      <c r="F25" s="25">
        <v>26</v>
      </c>
      <c r="G25" s="25">
        <v>3</v>
      </c>
      <c r="H25" s="25">
        <v>2</v>
      </c>
      <c r="I25" s="25">
        <v>0</v>
      </c>
      <c r="J25" s="25">
        <v>50</v>
      </c>
      <c r="K25" s="25">
        <v>3</v>
      </c>
      <c r="L25" s="25">
        <v>0</v>
      </c>
      <c r="M25" s="25">
        <v>4</v>
      </c>
      <c r="N25" s="26">
        <v>592</v>
      </c>
      <c r="O25" s="25">
        <v>0</v>
      </c>
      <c r="P25" s="26">
        <v>0</v>
      </c>
      <c r="Q25" s="35">
        <f t="shared" si="2"/>
        <v>0</v>
      </c>
    </row>
    <row r="26" spans="1:17" ht="38.25" customHeight="1">
      <c r="A26" s="18" t="s">
        <v>42</v>
      </c>
      <c r="B26" s="27">
        <f>SUM(B27:B28)</f>
        <v>1089</v>
      </c>
      <c r="C26" s="27">
        <f aca="true" t="shared" si="7" ref="C26:P26">SUM(C27:C28)</f>
        <v>143</v>
      </c>
      <c r="D26" s="27">
        <f t="shared" si="7"/>
        <v>169</v>
      </c>
      <c r="E26" s="27">
        <f t="shared" si="7"/>
        <v>61</v>
      </c>
      <c r="F26" s="27">
        <f t="shared" si="7"/>
        <v>41</v>
      </c>
      <c r="G26" s="27">
        <f t="shared" si="7"/>
        <v>4</v>
      </c>
      <c r="H26" s="27">
        <f t="shared" si="7"/>
        <v>15</v>
      </c>
      <c r="I26" s="27">
        <f t="shared" si="7"/>
        <v>1</v>
      </c>
      <c r="J26" s="27">
        <f t="shared" si="7"/>
        <v>123</v>
      </c>
      <c r="K26" s="27">
        <f t="shared" si="7"/>
        <v>13</v>
      </c>
      <c r="L26" s="27">
        <f t="shared" si="7"/>
        <v>62</v>
      </c>
      <c r="M26" s="27">
        <f t="shared" si="7"/>
        <v>1</v>
      </c>
      <c r="N26" s="27">
        <f t="shared" si="7"/>
        <v>1063</v>
      </c>
      <c r="O26" s="27">
        <f t="shared" si="7"/>
        <v>0</v>
      </c>
      <c r="P26" s="27">
        <f t="shared" si="7"/>
        <v>0</v>
      </c>
      <c r="Q26" s="35">
        <f t="shared" si="2"/>
        <v>0</v>
      </c>
    </row>
    <row r="27" spans="1:17" ht="38.25" customHeight="1">
      <c r="A27" s="15" t="s">
        <v>60</v>
      </c>
      <c r="B27" s="24">
        <v>581</v>
      </c>
      <c r="C27" s="25">
        <v>48</v>
      </c>
      <c r="D27" s="25">
        <v>112</v>
      </c>
      <c r="E27" s="25">
        <v>34</v>
      </c>
      <c r="F27" s="25">
        <v>21</v>
      </c>
      <c r="G27" s="25">
        <v>4</v>
      </c>
      <c r="H27" s="25">
        <v>8</v>
      </c>
      <c r="I27" s="25">
        <v>1</v>
      </c>
      <c r="J27" s="25">
        <v>95</v>
      </c>
      <c r="K27" s="25">
        <v>8</v>
      </c>
      <c r="L27" s="25">
        <v>62</v>
      </c>
      <c r="M27" s="25">
        <v>0</v>
      </c>
      <c r="N27" s="26">
        <v>517</v>
      </c>
      <c r="O27" s="25">
        <v>0</v>
      </c>
      <c r="P27" s="26">
        <v>0</v>
      </c>
      <c r="Q27" s="35">
        <f t="shared" si="2"/>
        <v>0</v>
      </c>
    </row>
    <row r="28" spans="1:17" ht="38.25" customHeight="1" thickBot="1">
      <c r="A28" s="28" t="s">
        <v>61</v>
      </c>
      <c r="B28" s="29">
        <v>508</v>
      </c>
      <c r="C28" s="30">
        <v>95</v>
      </c>
      <c r="D28" s="30">
        <v>57</v>
      </c>
      <c r="E28" s="30">
        <v>27</v>
      </c>
      <c r="F28" s="30">
        <v>20</v>
      </c>
      <c r="G28" s="30">
        <v>0</v>
      </c>
      <c r="H28" s="30">
        <v>7</v>
      </c>
      <c r="I28" s="30">
        <v>0</v>
      </c>
      <c r="J28" s="30">
        <v>28</v>
      </c>
      <c r="K28" s="30">
        <v>5</v>
      </c>
      <c r="L28" s="30">
        <v>0</v>
      </c>
      <c r="M28" s="30">
        <v>1</v>
      </c>
      <c r="N28" s="31">
        <v>546</v>
      </c>
      <c r="O28" s="31">
        <v>0</v>
      </c>
      <c r="P28" s="31">
        <v>0</v>
      </c>
      <c r="Q28" s="35">
        <f t="shared" si="2"/>
        <v>0</v>
      </c>
    </row>
    <row r="29" spans="1:16" ht="18" customHeight="1">
      <c r="A29" s="17"/>
      <c r="B29" s="19" t="s">
        <v>37</v>
      </c>
      <c r="C29" s="19"/>
      <c r="D29" s="32"/>
      <c r="E29" s="19"/>
      <c r="F29" s="32"/>
      <c r="G29" s="19"/>
      <c r="H29" s="32"/>
      <c r="I29" s="19"/>
      <c r="J29" s="19"/>
      <c r="K29" s="32"/>
      <c r="L29" s="19"/>
      <c r="M29" s="32"/>
      <c r="N29" s="19"/>
      <c r="O29" s="19"/>
      <c r="P29" s="19"/>
    </row>
    <row r="31" ht="18" customHeight="1">
      <c r="A31" s="33" t="s">
        <v>37</v>
      </c>
    </row>
  </sheetData>
  <mergeCells count="2">
    <mergeCell ref="A3:N3"/>
    <mergeCell ref="E6:I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6">
      <selection activeCell="A18" sqref="A18"/>
    </sheetView>
  </sheetViews>
  <sheetFormatPr defaultColWidth="11.421875" defaultRowHeight="18" customHeight="1"/>
  <cols>
    <col min="1" max="1" width="24.8515625" style="0" customWidth="1"/>
    <col min="2" max="2" width="10.421875" style="0" customWidth="1"/>
    <col min="3" max="3" width="8.8515625" style="0" customWidth="1"/>
    <col min="4" max="4" width="10.28125" style="0" customWidth="1"/>
    <col min="5" max="5" width="8.7109375" style="0" customWidth="1"/>
    <col min="6" max="6" width="9.140625" style="0" customWidth="1"/>
    <col min="7" max="7" width="9.57421875" style="0" customWidth="1"/>
    <col min="8" max="8" width="9.00390625" style="0" customWidth="1"/>
    <col min="9" max="9" width="7.7109375" style="0" customWidth="1"/>
    <col min="10" max="10" width="9.28125" style="0" customWidth="1"/>
    <col min="11" max="11" width="11.00390625" style="0" customWidth="1"/>
    <col min="12" max="12" width="6.7109375" style="0" customWidth="1"/>
    <col min="13" max="13" width="9.421875" style="0" customWidth="1"/>
    <col min="14" max="14" width="10.421875" style="0" customWidth="1"/>
  </cols>
  <sheetData>
    <row r="1" ht="18" customHeight="1">
      <c r="A1" s="1" t="s">
        <v>0</v>
      </c>
    </row>
    <row r="3" spans="1:14" ht="18" customHeight="1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ht="18" customHeight="1" thickBot="1"/>
    <row r="5" spans="1:16" ht="18" customHeight="1" thickTop="1">
      <c r="A5" s="3"/>
      <c r="B5" s="5"/>
      <c r="C5" s="4"/>
      <c r="D5" s="4"/>
      <c r="E5" s="5"/>
      <c r="F5" s="5"/>
      <c r="G5" s="5"/>
      <c r="H5" s="5"/>
      <c r="I5" s="5"/>
      <c r="J5" s="4"/>
      <c r="K5" s="4"/>
      <c r="L5" s="4"/>
      <c r="M5" s="4"/>
      <c r="N5" s="5"/>
      <c r="O5" s="36"/>
      <c r="P5" s="36"/>
    </row>
    <row r="6" spans="1:16" ht="18" customHeight="1" thickBot="1">
      <c r="A6" s="6"/>
      <c r="B6" s="8" t="s">
        <v>8</v>
      </c>
      <c r="C6" s="7"/>
      <c r="D6" s="9"/>
      <c r="E6" s="106" t="s">
        <v>3</v>
      </c>
      <c r="F6" s="107"/>
      <c r="G6" s="107"/>
      <c r="H6" s="107"/>
      <c r="I6" s="108"/>
      <c r="J6" s="7" t="s">
        <v>4</v>
      </c>
      <c r="K6" s="7" t="s">
        <v>5</v>
      </c>
      <c r="L6" s="7" t="s">
        <v>6</v>
      </c>
      <c r="M6" s="7" t="s">
        <v>7</v>
      </c>
      <c r="N6" s="8" t="s">
        <v>2</v>
      </c>
      <c r="O6" s="35" t="s">
        <v>67</v>
      </c>
      <c r="P6" s="35" t="s">
        <v>68</v>
      </c>
    </row>
    <row r="7" spans="1:16" ht="18" customHeight="1">
      <c r="A7" s="6" t="s">
        <v>46</v>
      </c>
      <c r="B7" s="10">
        <v>37530</v>
      </c>
      <c r="C7" s="7" t="s">
        <v>10</v>
      </c>
      <c r="D7" s="7" t="s">
        <v>11</v>
      </c>
      <c r="E7" s="7"/>
      <c r="F7" s="7" t="s">
        <v>12</v>
      </c>
      <c r="G7" s="9" t="s">
        <v>13</v>
      </c>
      <c r="H7" s="9" t="s">
        <v>14</v>
      </c>
      <c r="I7" s="9" t="s">
        <v>47</v>
      </c>
      <c r="J7" s="7" t="s">
        <v>16</v>
      </c>
      <c r="K7" s="7" t="s">
        <v>17</v>
      </c>
      <c r="L7" s="7" t="s">
        <v>18</v>
      </c>
      <c r="M7" s="7" t="s">
        <v>16</v>
      </c>
      <c r="N7" s="10">
        <v>37621</v>
      </c>
      <c r="O7" s="8"/>
      <c r="P7" s="8" t="s">
        <v>69</v>
      </c>
    </row>
    <row r="8" spans="1:16" ht="18" customHeight="1">
      <c r="A8" s="6"/>
      <c r="B8" s="8"/>
      <c r="C8" s="7"/>
      <c r="D8" s="7"/>
      <c r="E8" s="7" t="s">
        <v>19</v>
      </c>
      <c r="F8" s="7" t="s">
        <v>20</v>
      </c>
      <c r="G8" s="9" t="s">
        <v>21</v>
      </c>
      <c r="H8" s="9" t="s">
        <v>22</v>
      </c>
      <c r="I8" s="9" t="s">
        <v>23</v>
      </c>
      <c r="J8" s="7"/>
      <c r="K8" s="7" t="s">
        <v>24</v>
      </c>
      <c r="L8" s="7"/>
      <c r="M8" s="7"/>
      <c r="N8" s="8"/>
      <c r="O8" s="8"/>
      <c r="P8" s="8" t="s">
        <v>70</v>
      </c>
    </row>
    <row r="9" spans="1:16" ht="18" customHeight="1" thickBot="1">
      <c r="A9" s="11"/>
      <c r="B9" s="14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4"/>
      <c r="O9" s="37"/>
      <c r="P9" s="37"/>
    </row>
    <row r="10" spans="1:16" ht="38.25" customHeight="1" thickBot="1" thickTop="1">
      <c r="A10" s="16" t="s">
        <v>49</v>
      </c>
      <c r="B10" s="21">
        <f>SUM(B11,B14,B17,B20,B23,B26)</f>
        <v>5153</v>
      </c>
      <c r="C10" s="21">
        <f aca="true" t="shared" si="0" ref="C10:J10">SUM(C11,C14,C17,C20,C23,C26)</f>
        <v>653</v>
      </c>
      <c r="D10" s="21">
        <f t="shared" si="0"/>
        <v>587</v>
      </c>
      <c r="E10" s="21">
        <f t="shared" si="0"/>
        <v>185</v>
      </c>
      <c r="F10" s="21">
        <f t="shared" si="0"/>
        <v>131</v>
      </c>
      <c r="G10" s="21">
        <f t="shared" si="0"/>
        <v>30</v>
      </c>
      <c r="H10" s="21">
        <f t="shared" si="0"/>
        <v>23</v>
      </c>
      <c r="I10" s="21">
        <f t="shared" si="0"/>
        <v>1</v>
      </c>
      <c r="J10" s="21">
        <f t="shared" si="0"/>
        <v>471</v>
      </c>
      <c r="K10" s="21">
        <f>SUM(K11,K14,K17,K20,K23,K26)</f>
        <v>34</v>
      </c>
      <c r="L10" s="21">
        <f>SUM(L11,L14,L17,L20,L23,L26)</f>
        <v>35</v>
      </c>
      <c r="M10" s="21">
        <f>SUM(M11,M14,M17,M20,M23,M26)</f>
        <v>38</v>
      </c>
      <c r="N10" s="38">
        <f>SUM(N11,N14,N17,N20,N23,N26)</f>
        <v>4939</v>
      </c>
      <c r="O10" s="39"/>
      <c r="P10" s="36"/>
    </row>
    <row r="11" spans="1:16" ht="38.25" customHeight="1" thickTop="1">
      <c r="A11" s="18" t="s">
        <v>26</v>
      </c>
      <c r="B11" s="23">
        <f>SUM(B12:B13)</f>
        <v>572</v>
      </c>
      <c r="C11" s="23">
        <f aca="true" t="shared" si="1" ref="C11:N11">SUM(C12:C13)</f>
        <v>119</v>
      </c>
      <c r="D11" s="23">
        <f t="shared" si="1"/>
        <v>87</v>
      </c>
      <c r="E11" s="23">
        <f t="shared" si="1"/>
        <v>9</v>
      </c>
      <c r="F11" s="23">
        <f t="shared" si="1"/>
        <v>9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49</v>
      </c>
      <c r="K11" s="23">
        <f t="shared" si="1"/>
        <v>1</v>
      </c>
      <c r="L11" s="23">
        <f t="shared" si="1"/>
        <v>0</v>
      </c>
      <c r="M11" s="23">
        <f t="shared" si="1"/>
        <v>9</v>
      </c>
      <c r="N11" s="40">
        <f t="shared" si="1"/>
        <v>586</v>
      </c>
      <c r="O11" s="39"/>
      <c r="P11" s="17"/>
    </row>
    <row r="12" spans="1:16" ht="38.25" customHeight="1">
      <c r="A12" s="15" t="s">
        <v>50</v>
      </c>
      <c r="B12" s="24">
        <v>348</v>
      </c>
      <c r="C12" s="25">
        <v>72</v>
      </c>
      <c r="D12" s="25">
        <v>36</v>
      </c>
      <c r="E12" s="25">
        <v>6</v>
      </c>
      <c r="F12" s="25">
        <v>6</v>
      </c>
      <c r="G12" s="25">
        <v>0</v>
      </c>
      <c r="H12" s="25">
        <v>0</v>
      </c>
      <c r="I12" s="25">
        <v>0</v>
      </c>
      <c r="J12" s="25">
        <v>48</v>
      </c>
      <c r="K12" s="25">
        <v>1</v>
      </c>
      <c r="L12" s="25">
        <v>0</v>
      </c>
      <c r="M12" s="25">
        <v>8</v>
      </c>
      <c r="N12" s="26">
        <v>386</v>
      </c>
      <c r="O12" s="41">
        <v>368</v>
      </c>
      <c r="P12" s="42">
        <v>18</v>
      </c>
    </row>
    <row r="13" spans="1:16" ht="38.25" customHeight="1">
      <c r="A13" s="15" t="s">
        <v>51</v>
      </c>
      <c r="B13" s="24">
        <v>224</v>
      </c>
      <c r="C13" s="25">
        <v>47</v>
      </c>
      <c r="D13" s="25">
        <v>51</v>
      </c>
      <c r="E13" s="25">
        <v>3</v>
      </c>
      <c r="F13" s="25">
        <v>3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0</v>
      </c>
      <c r="M13" s="25">
        <v>1</v>
      </c>
      <c r="N13" s="26">
        <v>200</v>
      </c>
      <c r="O13" s="41">
        <v>192</v>
      </c>
      <c r="P13" s="42">
        <v>8</v>
      </c>
    </row>
    <row r="14" spans="1:16" ht="38.25" customHeight="1">
      <c r="A14" s="18" t="s">
        <v>29</v>
      </c>
      <c r="B14" s="27">
        <f>SUM(B15:B16)</f>
        <v>1295</v>
      </c>
      <c r="C14" s="27">
        <f aca="true" t="shared" si="2" ref="C14:N14">SUM(C15:C16)</f>
        <v>118</v>
      </c>
      <c r="D14" s="27">
        <f t="shared" si="2"/>
        <v>115</v>
      </c>
      <c r="E14" s="27">
        <f t="shared" si="2"/>
        <v>38</v>
      </c>
      <c r="F14" s="27">
        <f t="shared" si="2"/>
        <v>27</v>
      </c>
      <c r="G14" s="27">
        <f t="shared" si="2"/>
        <v>10</v>
      </c>
      <c r="H14" s="27">
        <f t="shared" si="2"/>
        <v>1</v>
      </c>
      <c r="I14" s="27">
        <f t="shared" si="2"/>
        <v>0</v>
      </c>
      <c r="J14" s="27">
        <f t="shared" si="2"/>
        <v>211</v>
      </c>
      <c r="K14" s="27">
        <f t="shared" si="2"/>
        <v>5</v>
      </c>
      <c r="L14" s="27">
        <f t="shared" si="2"/>
        <v>11</v>
      </c>
      <c r="M14" s="27">
        <f t="shared" si="2"/>
        <v>11</v>
      </c>
      <c r="N14" s="43">
        <f t="shared" si="2"/>
        <v>1190</v>
      </c>
      <c r="O14" s="39"/>
      <c r="P14" s="17"/>
    </row>
    <row r="15" spans="1:16" ht="38.25" customHeight="1">
      <c r="A15" s="15" t="s">
        <v>52</v>
      </c>
      <c r="B15" s="24">
        <v>682</v>
      </c>
      <c r="C15" s="25">
        <v>41</v>
      </c>
      <c r="D15" s="25">
        <v>0</v>
      </c>
      <c r="E15" s="25">
        <v>11</v>
      </c>
      <c r="F15" s="25">
        <v>6</v>
      </c>
      <c r="G15" s="25">
        <v>5</v>
      </c>
      <c r="H15" s="25">
        <v>0</v>
      </c>
      <c r="I15" s="25">
        <v>0</v>
      </c>
      <c r="J15" s="25">
        <v>59</v>
      </c>
      <c r="K15" s="25">
        <v>4</v>
      </c>
      <c r="L15" s="25">
        <v>0</v>
      </c>
      <c r="M15" s="25">
        <v>3</v>
      </c>
      <c r="N15" s="26">
        <v>567</v>
      </c>
      <c r="O15" s="41">
        <v>549</v>
      </c>
      <c r="P15" s="42">
        <v>18</v>
      </c>
    </row>
    <row r="16" spans="1:17" ht="38.25" customHeight="1">
      <c r="A16" s="15" t="s">
        <v>53</v>
      </c>
      <c r="B16" s="24">
        <v>613</v>
      </c>
      <c r="C16" s="25">
        <v>77</v>
      </c>
      <c r="D16" s="25">
        <v>115</v>
      </c>
      <c r="E16" s="25">
        <v>27</v>
      </c>
      <c r="F16" s="25">
        <v>21</v>
      </c>
      <c r="G16" s="25">
        <v>5</v>
      </c>
      <c r="H16" s="25">
        <v>1</v>
      </c>
      <c r="I16" s="25">
        <v>0</v>
      </c>
      <c r="J16" s="25">
        <v>152</v>
      </c>
      <c r="K16" s="25">
        <v>1</v>
      </c>
      <c r="L16" s="25">
        <v>11</v>
      </c>
      <c r="M16" s="25">
        <v>8</v>
      </c>
      <c r="N16" s="26">
        <v>623</v>
      </c>
      <c r="O16" s="41">
        <v>541</v>
      </c>
      <c r="P16" s="42">
        <v>82</v>
      </c>
      <c r="Q16" s="20">
        <f>N16-O16-P16</f>
        <v>0</v>
      </c>
    </row>
    <row r="17" spans="1:16" ht="38.25" customHeight="1">
      <c r="A17" s="18" t="s">
        <v>32</v>
      </c>
      <c r="B17" s="27">
        <f>SUM(B18:B19)</f>
        <v>399</v>
      </c>
      <c r="C17" s="27">
        <f aca="true" t="shared" si="3" ref="C17:N17">SUM(C18:C19)</f>
        <v>22</v>
      </c>
      <c r="D17" s="27">
        <f t="shared" si="3"/>
        <v>51</v>
      </c>
      <c r="E17" s="27">
        <f t="shared" si="3"/>
        <v>10</v>
      </c>
      <c r="F17" s="27">
        <f t="shared" si="3"/>
        <v>2</v>
      </c>
      <c r="G17" s="27">
        <f t="shared" si="3"/>
        <v>7</v>
      </c>
      <c r="H17" s="27">
        <f t="shared" si="3"/>
        <v>0</v>
      </c>
      <c r="I17" s="27">
        <f t="shared" si="3"/>
        <v>1</v>
      </c>
      <c r="J17" s="27">
        <f t="shared" si="3"/>
        <v>29</v>
      </c>
      <c r="K17" s="27">
        <f t="shared" si="3"/>
        <v>0</v>
      </c>
      <c r="L17" s="27">
        <f t="shared" si="3"/>
        <v>0</v>
      </c>
      <c r="M17" s="27">
        <f t="shared" si="3"/>
        <v>2</v>
      </c>
      <c r="N17" s="43">
        <f t="shared" si="3"/>
        <v>330</v>
      </c>
      <c r="O17" s="39"/>
      <c r="P17" s="17"/>
    </row>
    <row r="18" spans="1:16" ht="38.25" customHeight="1">
      <c r="A18" s="15" t="s">
        <v>54</v>
      </c>
      <c r="B18" s="24">
        <v>212</v>
      </c>
      <c r="C18" s="25">
        <v>5</v>
      </c>
      <c r="D18" s="25">
        <v>11</v>
      </c>
      <c r="E18" s="44">
        <v>5</v>
      </c>
      <c r="F18" s="44">
        <v>0</v>
      </c>
      <c r="G18" s="44">
        <v>5</v>
      </c>
      <c r="H18" s="44">
        <v>0</v>
      </c>
      <c r="I18" s="44">
        <v>0</v>
      </c>
      <c r="J18" s="44">
        <v>3</v>
      </c>
      <c r="K18" s="25">
        <v>0</v>
      </c>
      <c r="L18" s="25">
        <v>0</v>
      </c>
      <c r="M18" s="25">
        <v>0</v>
      </c>
      <c r="N18" s="26">
        <v>166</v>
      </c>
      <c r="O18" s="39"/>
      <c r="P18" s="17"/>
    </row>
    <row r="19" spans="1:17" ht="38.25" customHeight="1">
      <c r="A19" s="15" t="s">
        <v>55</v>
      </c>
      <c r="B19" s="24">
        <v>187</v>
      </c>
      <c r="C19" s="25">
        <v>17</v>
      </c>
      <c r="D19" s="25">
        <v>40</v>
      </c>
      <c r="E19" s="25">
        <v>5</v>
      </c>
      <c r="F19" s="25">
        <v>2</v>
      </c>
      <c r="G19" s="25">
        <v>2</v>
      </c>
      <c r="H19" s="25">
        <v>0</v>
      </c>
      <c r="I19" s="25">
        <v>1</v>
      </c>
      <c r="J19" s="25">
        <v>26</v>
      </c>
      <c r="K19" s="25">
        <v>0</v>
      </c>
      <c r="L19" s="25">
        <v>0</v>
      </c>
      <c r="M19" s="25">
        <v>2</v>
      </c>
      <c r="N19" s="26">
        <v>164</v>
      </c>
      <c r="O19" s="39"/>
      <c r="P19" s="17"/>
      <c r="Q19" t="s">
        <v>71</v>
      </c>
    </row>
    <row r="20" spans="1:16" ht="38.25" customHeight="1">
      <c r="A20" s="18" t="s">
        <v>35</v>
      </c>
      <c r="B20" s="27">
        <f>SUM(B21:B22)</f>
        <v>886</v>
      </c>
      <c r="C20" s="27">
        <f aca="true" t="shared" si="4" ref="C20:N20">SUM(C21:C22)</f>
        <v>176</v>
      </c>
      <c r="D20" s="27">
        <f t="shared" si="4"/>
        <v>152</v>
      </c>
      <c r="E20" s="27">
        <f t="shared" si="4"/>
        <v>25</v>
      </c>
      <c r="F20" s="27">
        <f t="shared" si="4"/>
        <v>22</v>
      </c>
      <c r="G20" s="27">
        <f t="shared" si="4"/>
        <v>1</v>
      </c>
      <c r="H20" s="27">
        <f t="shared" si="4"/>
        <v>2</v>
      </c>
      <c r="I20" s="27">
        <f t="shared" si="4"/>
        <v>0</v>
      </c>
      <c r="J20" s="27">
        <f t="shared" si="4"/>
        <v>102</v>
      </c>
      <c r="K20" s="27">
        <f t="shared" si="4"/>
        <v>10</v>
      </c>
      <c r="L20" s="27">
        <f t="shared" si="4"/>
        <v>0</v>
      </c>
      <c r="M20" s="27">
        <f t="shared" si="4"/>
        <v>6</v>
      </c>
      <c r="N20" s="43">
        <f t="shared" si="4"/>
        <v>902</v>
      </c>
      <c r="O20" s="39"/>
      <c r="P20" s="17"/>
    </row>
    <row r="21" spans="1:16" ht="38.25" customHeight="1">
      <c r="A21" s="15" t="s">
        <v>56</v>
      </c>
      <c r="B21" s="24">
        <v>460</v>
      </c>
      <c r="C21" s="25">
        <v>104</v>
      </c>
      <c r="D21" s="25">
        <v>104</v>
      </c>
      <c r="E21" s="25">
        <v>18</v>
      </c>
      <c r="F21" s="25">
        <v>15</v>
      </c>
      <c r="G21" s="25">
        <v>1</v>
      </c>
      <c r="H21" s="25">
        <v>2</v>
      </c>
      <c r="I21" s="25">
        <v>0</v>
      </c>
      <c r="J21" s="25">
        <v>51</v>
      </c>
      <c r="K21" s="25">
        <v>5</v>
      </c>
      <c r="L21" s="25">
        <v>0</v>
      </c>
      <c r="M21" s="25">
        <v>3</v>
      </c>
      <c r="N21" s="26">
        <v>452</v>
      </c>
      <c r="O21" s="41">
        <v>412</v>
      </c>
      <c r="P21" s="42">
        <v>40</v>
      </c>
    </row>
    <row r="22" spans="1:16" ht="38.25" customHeight="1">
      <c r="A22" s="15" t="s">
        <v>57</v>
      </c>
      <c r="B22" s="24">
        <v>426</v>
      </c>
      <c r="C22" s="25">
        <v>72</v>
      </c>
      <c r="D22" s="25">
        <v>48</v>
      </c>
      <c r="E22" s="25">
        <v>7</v>
      </c>
      <c r="F22" s="25">
        <v>7</v>
      </c>
      <c r="G22" s="25">
        <v>0</v>
      </c>
      <c r="H22" s="25">
        <v>0</v>
      </c>
      <c r="I22" s="25">
        <v>0</v>
      </c>
      <c r="J22" s="25">
        <v>51</v>
      </c>
      <c r="K22" s="25">
        <v>5</v>
      </c>
      <c r="L22" s="25">
        <v>0</v>
      </c>
      <c r="M22" s="25">
        <v>3</v>
      </c>
      <c r="N22" s="26">
        <v>450</v>
      </c>
      <c r="O22" s="41">
        <v>448</v>
      </c>
      <c r="P22" s="42">
        <v>2</v>
      </c>
    </row>
    <row r="23" spans="1:16" ht="38.25" customHeight="1">
      <c r="A23" s="18" t="s">
        <v>39</v>
      </c>
      <c r="B23" s="27">
        <f>SUM(B24:B25)</f>
        <v>938</v>
      </c>
      <c r="C23" s="27">
        <f aca="true" t="shared" si="5" ref="C23:N23">SUM(C24:C25)</f>
        <v>113</v>
      </c>
      <c r="D23" s="27">
        <f t="shared" si="5"/>
        <v>75</v>
      </c>
      <c r="E23" s="27">
        <f t="shared" si="5"/>
        <v>44</v>
      </c>
      <c r="F23" s="27">
        <f t="shared" si="5"/>
        <v>28</v>
      </c>
      <c r="G23" s="27">
        <f t="shared" si="5"/>
        <v>10</v>
      </c>
      <c r="H23" s="27">
        <f t="shared" si="5"/>
        <v>6</v>
      </c>
      <c r="I23" s="27">
        <f t="shared" si="5"/>
        <v>0</v>
      </c>
      <c r="J23" s="27">
        <f t="shared" si="5"/>
        <v>42</v>
      </c>
      <c r="K23" s="27">
        <f t="shared" si="5"/>
        <v>3</v>
      </c>
      <c r="L23" s="27">
        <f t="shared" si="5"/>
        <v>11</v>
      </c>
      <c r="M23" s="27">
        <f t="shared" si="5"/>
        <v>9</v>
      </c>
      <c r="N23" s="43">
        <f t="shared" si="5"/>
        <v>971</v>
      </c>
      <c r="O23" s="39"/>
      <c r="P23" s="17"/>
    </row>
    <row r="24" spans="1:16" ht="38.25" customHeight="1">
      <c r="A24" s="15" t="s">
        <v>58</v>
      </c>
      <c r="B24" s="24">
        <v>346</v>
      </c>
      <c r="C24" s="25">
        <v>15</v>
      </c>
      <c r="D24" s="25">
        <v>10</v>
      </c>
      <c r="E24" s="25">
        <v>9</v>
      </c>
      <c r="F24" s="25">
        <v>6</v>
      </c>
      <c r="G24" s="25">
        <v>0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6">
        <v>351</v>
      </c>
      <c r="O24" s="41">
        <v>351</v>
      </c>
      <c r="P24" s="42">
        <v>0</v>
      </c>
    </row>
    <row r="25" spans="1:16" ht="38.25" customHeight="1">
      <c r="A25" s="15" t="s">
        <v>59</v>
      </c>
      <c r="B25" s="24">
        <v>592</v>
      </c>
      <c r="C25" s="25">
        <v>98</v>
      </c>
      <c r="D25" s="25">
        <v>65</v>
      </c>
      <c r="E25" s="25">
        <v>35</v>
      </c>
      <c r="F25" s="25">
        <v>22</v>
      </c>
      <c r="G25" s="25">
        <v>10</v>
      </c>
      <c r="H25" s="25">
        <v>3</v>
      </c>
      <c r="I25" s="25">
        <v>0</v>
      </c>
      <c r="J25" s="25">
        <v>39</v>
      </c>
      <c r="K25" s="25">
        <v>3</v>
      </c>
      <c r="L25" s="25">
        <v>11</v>
      </c>
      <c r="M25" s="25">
        <v>9</v>
      </c>
      <c r="N25" s="26">
        <v>620</v>
      </c>
      <c r="O25" s="41">
        <v>606</v>
      </c>
      <c r="P25" s="42">
        <v>14</v>
      </c>
    </row>
    <row r="26" spans="1:16" ht="38.25" customHeight="1">
      <c r="A26" s="18" t="s">
        <v>42</v>
      </c>
      <c r="B26" s="27">
        <f>SUM(B27:B28)</f>
        <v>1063</v>
      </c>
      <c r="C26" s="27">
        <f aca="true" t="shared" si="6" ref="C26:N26">SUM(C27:C28)</f>
        <v>105</v>
      </c>
      <c r="D26" s="27">
        <f t="shared" si="6"/>
        <v>107</v>
      </c>
      <c r="E26" s="27">
        <f t="shared" si="6"/>
        <v>59</v>
      </c>
      <c r="F26" s="27">
        <f t="shared" si="6"/>
        <v>43</v>
      </c>
      <c r="G26" s="27">
        <f t="shared" si="6"/>
        <v>2</v>
      </c>
      <c r="H26" s="27">
        <f t="shared" si="6"/>
        <v>14</v>
      </c>
      <c r="I26" s="27">
        <f t="shared" si="6"/>
        <v>0</v>
      </c>
      <c r="J26" s="27">
        <f t="shared" si="6"/>
        <v>38</v>
      </c>
      <c r="K26" s="27">
        <f t="shared" si="6"/>
        <v>15</v>
      </c>
      <c r="L26" s="27">
        <f t="shared" si="6"/>
        <v>13</v>
      </c>
      <c r="M26" s="27">
        <f t="shared" si="6"/>
        <v>1</v>
      </c>
      <c r="N26" s="43">
        <f t="shared" si="6"/>
        <v>960</v>
      </c>
      <c r="O26" s="45"/>
      <c r="P26" s="17"/>
    </row>
    <row r="27" spans="1:16" ht="38.25" customHeight="1">
      <c r="A27" s="15" t="s">
        <v>60</v>
      </c>
      <c r="B27" s="24">
        <v>517</v>
      </c>
      <c r="C27" s="25">
        <v>40</v>
      </c>
      <c r="D27" s="25">
        <v>40</v>
      </c>
      <c r="E27" s="25">
        <v>36</v>
      </c>
      <c r="F27" s="25">
        <v>26</v>
      </c>
      <c r="G27" s="25">
        <v>2</v>
      </c>
      <c r="H27" s="25">
        <v>8</v>
      </c>
      <c r="I27" s="25">
        <v>0</v>
      </c>
      <c r="J27" s="25">
        <v>10</v>
      </c>
      <c r="K27" s="25">
        <v>8</v>
      </c>
      <c r="L27" s="25">
        <v>2</v>
      </c>
      <c r="M27" s="25">
        <v>0</v>
      </c>
      <c r="N27" s="26">
        <v>517</v>
      </c>
      <c r="O27" s="39">
        <v>515</v>
      </c>
      <c r="P27" s="36">
        <v>5</v>
      </c>
    </row>
    <row r="28" spans="1:16" ht="38.25" customHeight="1" thickBot="1">
      <c r="A28" s="28" t="s">
        <v>61</v>
      </c>
      <c r="B28" s="29">
        <v>546</v>
      </c>
      <c r="C28" s="30">
        <v>65</v>
      </c>
      <c r="D28" s="30">
        <v>67</v>
      </c>
      <c r="E28" s="30">
        <v>23</v>
      </c>
      <c r="F28" s="30">
        <v>17</v>
      </c>
      <c r="G28" s="30">
        <v>0</v>
      </c>
      <c r="H28" s="30">
        <v>6</v>
      </c>
      <c r="I28" s="30">
        <v>0</v>
      </c>
      <c r="J28" s="30">
        <v>28</v>
      </c>
      <c r="K28" s="30">
        <v>7</v>
      </c>
      <c r="L28" s="30">
        <v>11</v>
      </c>
      <c r="M28" s="30">
        <v>1</v>
      </c>
      <c r="N28" s="31">
        <v>443</v>
      </c>
      <c r="O28" s="41">
        <v>420</v>
      </c>
      <c r="P28" s="46">
        <v>23</v>
      </c>
    </row>
    <row r="29" spans="1:14" ht="18" customHeight="1">
      <c r="A29" s="17"/>
      <c r="B29" s="19" t="s">
        <v>37</v>
      </c>
      <c r="C29" s="19"/>
      <c r="D29" s="32"/>
      <c r="E29" s="19"/>
      <c r="F29" s="32"/>
      <c r="G29" s="19"/>
      <c r="H29" s="32"/>
      <c r="I29" s="19"/>
      <c r="J29" s="19"/>
      <c r="K29" s="32"/>
      <c r="L29" s="19"/>
      <c r="M29" s="32"/>
      <c r="N29" s="19"/>
    </row>
    <row r="31" ht="18" customHeight="1">
      <c r="A31" s="33" t="s">
        <v>37</v>
      </c>
    </row>
  </sheetData>
  <mergeCells count="2">
    <mergeCell ref="A3:N3"/>
    <mergeCell ref="E6:I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A7" sqref="A7"/>
    </sheetView>
  </sheetViews>
  <sheetFormatPr defaultColWidth="11.421875" defaultRowHeight="18" customHeight="1"/>
  <cols>
    <col min="1" max="1" width="24.8515625" style="17" customWidth="1"/>
    <col min="2" max="2" width="11.57421875" style="17" customWidth="1"/>
    <col min="3" max="3" width="8.8515625" style="17" customWidth="1"/>
    <col min="4" max="4" width="11.00390625" style="17" customWidth="1"/>
    <col min="5" max="5" width="8.7109375" style="17" customWidth="1"/>
    <col min="6" max="6" width="9.140625" style="17" customWidth="1"/>
    <col min="7" max="8" width="9.57421875" style="17" customWidth="1"/>
    <col min="9" max="9" width="8.7109375" style="17" customWidth="1"/>
    <col min="10" max="10" width="9.28125" style="17" customWidth="1"/>
    <col min="11" max="11" width="11.00390625" style="17" customWidth="1"/>
    <col min="12" max="12" width="6.7109375" style="17" customWidth="1"/>
    <col min="13" max="13" width="9.421875" style="17" customWidth="1"/>
    <col min="14" max="14" width="10.421875" style="17" customWidth="1"/>
    <col min="15" max="16384" width="11.421875" style="17" customWidth="1"/>
  </cols>
  <sheetData>
    <row r="1" ht="18" customHeight="1">
      <c r="A1" s="50" t="s">
        <v>107</v>
      </c>
    </row>
    <row r="3" spans="1:14" ht="18" customHeight="1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5" spans="1:15" ht="18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8"/>
    </row>
    <row r="6" spans="1:16" ht="18" customHeight="1">
      <c r="A6" s="53"/>
      <c r="B6" s="56" t="s">
        <v>8</v>
      </c>
      <c r="C6" s="56"/>
      <c r="D6" s="56"/>
      <c r="E6" s="110" t="s">
        <v>3</v>
      </c>
      <c r="F6" s="111"/>
      <c r="G6" s="111"/>
      <c r="H6" s="111"/>
      <c r="I6" s="112"/>
      <c r="J6" s="56" t="s">
        <v>4</v>
      </c>
      <c r="K6" s="56" t="s">
        <v>5</v>
      </c>
      <c r="L6" s="56" t="s">
        <v>6</v>
      </c>
      <c r="M6" s="56" t="s">
        <v>7</v>
      </c>
      <c r="N6" s="56" t="s">
        <v>73</v>
      </c>
      <c r="O6" s="56" t="s">
        <v>67</v>
      </c>
      <c r="P6" s="51" t="s">
        <v>68</v>
      </c>
    </row>
    <row r="7" spans="1:16" ht="18" customHeight="1">
      <c r="A7" s="54" t="s">
        <v>46</v>
      </c>
      <c r="B7" s="57">
        <v>37257</v>
      </c>
      <c r="C7" s="57" t="s">
        <v>10</v>
      </c>
      <c r="D7" s="57" t="s">
        <v>11</v>
      </c>
      <c r="E7" s="56"/>
      <c r="F7" s="56" t="s">
        <v>12</v>
      </c>
      <c r="G7" s="56" t="s">
        <v>13</v>
      </c>
      <c r="H7" s="56" t="s">
        <v>14</v>
      </c>
      <c r="I7" s="56" t="s">
        <v>47</v>
      </c>
      <c r="J7" s="58" t="s">
        <v>16</v>
      </c>
      <c r="K7" s="58" t="s">
        <v>17</v>
      </c>
      <c r="L7" s="58" t="s">
        <v>18</v>
      </c>
      <c r="M7" s="58" t="s">
        <v>16</v>
      </c>
      <c r="N7" s="58" t="s">
        <v>74</v>
      </c>
      <c r="O7" s="58"/>
      <c r="P7" s="8" t="s">
        <v>69</v>
      </c>
    </row>
    <row r="8" spans="1:16" ht="18" customHeight="1">
      <c r="A8" s="54"/>
      <c r="B8" s="58"/>
      <c r="C8" s="58"/>
      <c r="D8" s="58"/>
      <c r="E8" s="57" t="s">
        <v>19</v>
      </c>
      <c r="F8" s="57" t="s">
        <v>20</v>
      </c>
      <c r="G8" s="57" t="s">
        <v>21</v>
      </c>
      <c r="H8" s="57" t="s">
        <v>22</v>
      </c>
      <c r="I8" s="57" t="s">
        <v>23</v>
      </c>
      <c r="J8" s="58"/>
      <c r="K8" s="58" t="s">
        <v>24</v>
      </c>
      <c r="L8" s="58"/>
      <c r="M8" s="58"/>
      <c r="N8" s="58"/>
      <c r="O8" s="58"/>
      <c r="P8" s="8" t="s">
        <v>70</v>
      </c>
    </row>
    <row r="9" spans="1:16" ht="18" customHeight="1">
      <c r="A9" s="55"/>
      <c r="B9" s="59"/>
      <c r="C9" s="59"/>
      <c r="D9" s="59"/>
      <c r="E9" s="60"/>
      <c r="F9" s="60"/>
      <c r="G9" s="60"/>
      <c r="H9" s="60"/>
      <c r="I9" s="60"/>
      <c r="J9" s="59"/>
      <c r="K9" s="59"/>
      <c r="L9" s="59"/>
      <c r="M9" s="59"/>
      <c r="N9" s="60" t="s">
        <v>75</v>
      </c>
      <c r="O9" s="59"/>
      <c r="P9" s="52"/>
    </row>
    <row r="10" spans="1:16" s="71" customFormat="1" ht="38.25" customHeight="1">
      <c r="A10" s="68" t="s">
        <v>49</v>
      </c>
      <c r="B10" s="69">
        <f>SUM(B11,B14,B17,B20,B23,B26)</f>
        <v>5099</v>
      </c>
      <c r="C10" s="69">
        <f aca="true" t="shared" si="0" ref="C10:J10">SUM(C11,C14,C17,C20,C23,C26)</f>
        <v>3028</v>
      </c>
      <c r="D10" s="69">
        <f t="shared" si="0"/>
        <v>2309</v>
      </c>
      <c r="E10" s="69">
        <f t="shared" si="0"/>
        <v>707</v>
      </c>
      <c r="F10" s="69">
        <f t="shared" si="0"/>
        <v>545</v>
      </c>
      <c r="G10" s="69">
        <f t="shared" si="0"/>
        <v>74</v>
      </c>
      <c r="H10" s="69">
        <f t="shared" si="0"/>
        <v>82</v>
      </c>
      <c r="I10" s="69">
        <f t="shared" si="0"/>
        <v>6</v>
      </c>
      <c r="J10" s="69">
        <f t="shared" si="0"/>
        <v>1666</v>
      </c>
      <c r="K10" s="69">
        <f aca="true" t="shared" si="1" ref="K10:P10">SUM(K11,K14,K17,K20,K23,K26)</f>
        <v>122</v>
      </c>
      <c r="L10" s="69">
        <f t="shared" si="1"/>
        <v>142</v>
      </c>
      <c r="M10" s="69">
        <f t="shared" si="1"/>
        <v>192</v>
      </c>
      <c r="N10" s="69">
        <f>SUM(N11,N14,N17,N20,N23,N26)</f>
        <v>4939</v>
      </c>
      <c r="O10" s="69">
        <f t="shared" si="1"/>
        <v>4402</v>
      </c>
      <c r="P10" s="70">
        <f t="shared" si="1"/>
        <v>207</v>
      </c>
    </row>
    <row r="11" spans="1:16" s="48" customFormat="1" ht="38.25" customHeight="1">
      <c r="A11" s="61" t="s">
        <v>26</v>
      </c>
      <c r="B11" s="63">
        <f>SUM(B12:B13)</f>
        <v>668</v>
      </c>
      <c r="C11" s="63">
        <f aca="true" t="shared" si="2" ref="C11:P11">SUM(C12:C13)</f>
        <v>407</v>
      </c>
      <c r="D11" s="63">
        <f t="shared" si="2"/>
        <v>280</v>
      </c>
      <c r="E11" s="63">
        <f t="shared" si="2"/>
        <v>69</v>
      </c>
      <c r="F11" s="63">
        <f t="shared" si="2"/>
        <v>62</v>
      </c>
      <c r="G11" s="63">
        <f t="shared" si="2"/>
        <v>7</v>
      </c>
      <c r="H11" s="63">
        <f t="shared" si="2"/>
        <v>0</v>
      </c>
      <c r="I11" s="63">
        <f t="shared" si="2"/>
        <v>0</v>
      </c>
      <c r="J11" s="63">
        <f t="shared" si="2"/>
        <v>76</v>
      </c>
      <c r="K11" s="63">
        <f t="shared" si="2"/>
        <v>6</v>
      </c>
      <c r="L11" s="63">
        <f t="shared" si="2"/>
        <v>3</v>
      </c>
      <c r="M11" s="63">
        <f t="shared" si="2"/>
        <v>49</v>
      </c>
      <c r="N11" s="63">
        <f t="shared" si="2"/>
        <v>586</v>
      </c>
      <c r="O11" s="63">
        <f t="shared" si="2"/>
        <v>560</v>
      </c>
      <c r="P11" s="49">
        <f t="shared" si="2"/>
        <v>26</v>
      </c>
    </row>
    <row r="12" spans="1:16" ht="38.25" customHeight="1">
      <c r="A12" s="62" t="s">
        <v>50</v>
      </c>
      <c r="B12" s="64">
        <f>+I!B12</f>
        <v>493</v>
      </c>
      <c r="C12" s="64">
        <f>+I!C12+'II'!C12+III!C12+IIII!C12</f>
        <v>230</v>
      </c>
      <c r="D12" s="64">
        <f>+I!D12+'II'!D12+III!D12+IIII!D12</f>
        <v>115</v>
      </c>
      <c r="E12" s="64">
        <f>+I!E12+'II'!E12+III!E12+IIII!E12</f>
        <v>52</v>
      </c>
      <c r="F12" s="64">
        <f>+I!F12+'II'!F12+III!F12+IIII!F12</f>
        <v>46</v>
      </c>
      <c r="G12" s="64">
        <f>+I!G12+'II'!G12+III!G12+IIII!G12</f>
        <v>6</v>
      </c>
      <c r="H12" s="64">
        <f>+I!H12+'II'!H12+III!H12+IIII!H12</f>
        <v>0</v>
      </c>
      <c r="I12" s="64">
        <f>+I!I12+'II'!I12+III!I12+IIII!I12</f>
        <v>0</v>
      </c>
      <c r="J12" s="64">
        <f>+I!J12+'II'!J12+III!J12+IIII!J12</f>
        <v>66</v>
      </c>
      <c r="K12" s="64">
        <f>+I!K12+'II'!K12+III!K12+IIII!K12</f>
        <v>6</v>
      </c>
      <c r="L12" s="64">
        <f>+I!L12+'II'!L12+III!L12+IIII!L12</f>
        <v>0</v>
      </c>
      <c r="M12" s="64">
        <f>+I!M12+'II'!M12+III!M12+IIII!M12</f>
        <v>34</v>
      </c>
      <c r="N12" s="64">
        <f>+IIII!N12</f>
        <v>386</v>
      </c>
      <c r="O12" s="64">
        <f>+IIII!O12</f>
        <v>368</v>
      </c>
      <c r="P12" s="19">
        <f>+IIII!P12</f>
        <v>18</v>
      </c>
    </row>
    <row r="13" spans="1:16" ht="38.25" customHeight="1">
      <c r="A13" s="62" t="s">
        <v>51</v>
      </c>
      <c r="B13" s="64">
        <f>+I!B13</f>
        <v>175</v>
      </c>
      <c r="C13" s="64">
        <f>+I!C13+'II'!C13+III!C13+IIII!C13</f>
        <v>177</v>
      </c>
      <c r="D13" s="64">
        <f>+I!D13+'II'!D13+III!D13+IIII!D13</f>
        <v>165</v>
      </c>
      <c r="E13" s="64">
        <f>+I!E13+'II'!E13+III!E13+IIII!E13</f>
        <v>17</v>
      </c>
      <c r="F13" s="64">
        <f>+I!F13+'II'!F13+III!F13+IIII!F13</f>
        <v>16</v>
      </c>
      <c r="G13" s="64">
        <f>+I!G13+'II'!G13+III!G13+IIII!G13</f>
        <v>1</v>
      </c>
      <c r="H13" s="64">
        <f>+I!H13+'II'!H13+III!H13+IIII!H13</f>
        <v>0</v>
      </c>
      <c r="I13" s="64">
        <f>+I!I13+'II'!I13+III!I13+IIII!I13</f>
        <v>0</v>
      </c>
      <c r="J13" s="64">
        <f>+I!J13+'II'!J13+III!J13+IIII!J13</f>
        <v>10</v>
      </c>
      <c r="K13" s="64">
        <f>+I!K13+'II'!K13+III!K13+IIII!K13</f>
        <v>0</v>
      </c>
      <c r="L13" s="64">
        <f>+I!L13+'II'!L13+III!L13+IIII!L13</f>
        <v>3</v>
      </c>
      <c r="M13" s="64">
        <f>+I!M13+'II'!M13+III!M13+IIII!M13</f>
        <v>15</v>
      </c>
      <c r="N13" s="64">
        <f>+IIII!N13</f>
        <v>200</v>
      </c>
      <c r="O13" s="64">
        <f>+IIII!O13</f>
        <v>192</v>
      </c>
      <c r="P13" s="19">
        <f>+IIII!P13</f>
        <v>8</v>
      </c>
    </row>
    <row r="14" spans="1:16" s="48" customFormat="1" ht="38.25" customHeight="1">
      <c r="A14" s="61" t="s">
        <v>29</v>
      </c>
      <c r="B14" s="63">
        <f>SUM(B15:B16)</f>
        <v>1091</v>
      </c>
      <c r="C14" s="63">
        <f aca="true" t="shared" si="3" ref="C14:P14">SUM(C15:C16)</f>
        <v>765</v>
      </c>
      <c r="D14" s="63">
        <f t="shared" si="3"/>
        <v>610</v>
      </c>
      <c r="E14" s="63">
        <f t="shared" si="3"/>
        <v>124</v>
      </c>
      <c r="F14" s="63">
        <f t="shared" si="3"/>
        <v>94</v>
      </c>
      <c r="G14" s="63">
        <f t="shared" si="3"/>
        <v>15</v>
      </c>
      <c r="H14" s="63">
        <f t="shared" si="3"/>
        <v>14</v>
      </c>
      <c r="I14" s="63">
        <f t="shared" si="3"/>
        <v>1</v>
      </c>
      <c r="J14" s="63">
        <f t="shared" si="3"/>
        <v>758</v>
      </c>
      <c r="K14" s="63">
        <f t="shared" si="3"/>
        <v>24</v>
      </c>
      <c r="L14" s="63">
        <f t="shared" si="3"/>
        <v>18</v>
      </c>
      <c r="M14" s="63">
        <f t="shared" si="3"/>
        <v>73</v>
      </c>
      <c r="N14" s="63">
        <f t="shared" si="3"/>
        <v>1190</v>
      </c>
      <c r="O14" s="63">
        <f t="shared" si="3"/>
        <v>1090</v>
      </c>
      <c r="P14" s="49">
        <f t="shared" si="3"/>
        <v>100</v>
      </c>
    </row>
    <row r="15" spans="1:16" ht="38.25" customHeight="1">
      <c r="A15" s="62" t="s">
        <v>52</v>
      </c>
      <c r="B15" s="64">
        <f>+I!B15</f>
        <v>611</v>
      </c>
      <c r="C15" s="64">
        <f>+I!C15+'II'!C15+III!C15+IIII!C15</f>
        <v>196</v>
      </c>
      <c r="D15" s="64">
        <f>+I!D15+'II'!D15+III!D15+IIII!D15</f>
        <v>117</v>
      </c>
      <c r="E15" s="64">
        <f>+I!E15+'II'!E15+III!E15+IIII!E15</f>
        <v>21</v>
      </c>
      <c r="F15" s="64">
        <f>+I!F15+'II'!F15+III!F15+IIII!F15</f>
        <v>13</v>
      </c>
      <c r="G15" s="64">
        <f>+I!G15+'II'!G15+III!G15+IIII!G15</f>
        <v>8</v>
      </c>
      <c r="H15" s="64">
        <f>+I!H15+'II'!H15+III!H15+IIII!H15</f>
        <v>0</v>
      </c>
      <c r="I15" s="64">
        <f>+I!I15+'II'!I15+III!I15+IIII!I15</f>
        <v>0</v>
      </c>
      <c r="J15" s="64">
        <f>+I!J15+'II'!J15+III!J15+IIII!J15</f>
        <v>155</v>
      </c>
      <c r="K15" s="64">
        <f>+I!K15+'II'!K15+III!K15+IIII!K15</f>
        <v>9</v>
      </c>
      <c r="L15" s="64">
        <f>+I!L15+'II'!L15+III!L15+IIII!L15</f>
        <v>0</v>
      </c>
      <c r="M15" s="64">
        <f>+I!M15+'II'!M15+III!M15+IIII!M15</f>
        <v>17</v>
      </c>
      <c r="N15" s="64">
        <f>+IIII!N15</f>
        <v>567</v>
      </c>
      <c r="O15" s="64">
        <f>+IIII!O15</f>
        <v>549</v>
      </c>
      <c r="P15" s="19">
        <f>+IIII!P15</f>
        <v>18</v>
      </c>
    </row>
    <row r="16" spans="1:17" ht="38.25" customHeight="1">
      <c r="A16" s="62" t="s">
        <v>53</v>
      </c>
      <c r="B16" s="64">
        <f>+I!B16</f>
        <v>480</v>
      </c>
      <c r="C16" s="64">
        <f>+I!C16+'II'!C16+III!C16+IIII!C16</f>
        <v>569</v>
      </c>
      <c r="D16" s="64">
        <f>+I!D16+'II'!D16+III!D16+IIII!D16</f>
        <v>493</v>
      </c>
      <c r="E16" s="64">
        <f>+I!E16+'II'!E16+III!E16+IIII!E16</f>
        <v>103</v>
      </c>
      <c r="F16" s="64">
        <f>+I!F16+'II'!F16+III!F16+IIII!F16</f>
        <v>81</v>
      </c>
      <c r="G16" s="64">
        <f>+I!G16+'II'!G16+III!G16+IIII!G16</f>
        <v>7</v>
      </c>
      <c r="H16" s="64">
        <f>+I!H16+'II'!H16+III!H16+IIII!H16</f>
        <v>14</v>
      </c>
      <c r="I16" s="64">
        <f>+I!I16+'II'!I16+III!I16+IIII!I16</f>
        <v>1</v>
      </c>
      <c r="J16" s="64">
        <f>+I!J16+'II'!J16+III!J16+IIII!J16</f>
        <v>603</v>
      </c>
      <c r="K16" s="64">
        <f>+I!K16+'II'!K16+III!K16+IIII!K16</f>
        <v>15</v>
      </c>
      <c r="L16" s="64">
        <f>+I!L16+'II'!L16+III!L16+IIII!L16</f>
        <v>18</v>
      </c>
      <c r="M16" s="64">
        <f>+I!M16+'II'!M16+III!M16+IIII!M16</f>
        <v>56</v>
      </c>
      <c r="N16" s="64">
        <f>+IIII!N16</f>
        <v>623</v>
      </c>
      <c r="O16" s="64">
        <f>+IIII!O16</f>
        <v>541</v>
      </c>
      <c r="P16" s="19">
        <f>+IIII!P16</f>
        <v>82</v>
      </c>
      <c r="Q16" s="8"/>
    </row>
    <row r="17" spans="1:16" s="48" customFormat="1" ht="38.25" customHeight="1">
      <c r="A17" s="61" t="s">
        <v>32</v>
      </c>
      <c r="B17" s="63">
        <f>SUM(B18:B19)</f>
        <v>427</v>
      </c>
      <c r="C17" s="63">
        <f aca="true" t="shared" si="4" ref="C17:P17">SUM(C18:C19)</f>
        <v>126</v>
      </c>
      <c r="D17" s="63">
        <f t="shared" si="4"/>
        <v>144</v>
      </c>
      <c r="E17" s="63">
        <f t="shared" si="4"/>
        <v>39</v>
      </c>
      <c r="F17" s="63">
        <f t="shared" si="4"/>
        <v>20</v>
      </c>
      <c r="G17" s="63">
        <f t="shared" si="4"/>
        <v>18</v>
      </c>
      <c r="H17" s="63">
        <f t="shared" si="4"/>
        <v>0</v>
      </c>
      <c r="I17" s="63">
        <f t="shared" si="4"/>
        <v>1</v>
      </c>
      <c r="J17" s="63">
        <f t="shared" si="4"/>
        <v>67</v>
      </c>
      <c r="K17" s="63">
        <f t="shared" si="4"/>
        <v>5</v>
      </c>
      <c r="L17" s="63">
        <f t="shared" si="4"/>
        <v>2</v>
      </c>
      <c r="M17" s="63">
        <f t="shared" si="4"/>
        <v>12</v>
      </c>
      <c r="N17" s="63">
        <f t="shared" si="4"/>
        <v>330</v>
      </c>
      <c r="O17" s="63">
        <f t="shared" si="4"/>
        <v>0</v>
      </c>
      <c r="P17" s="49">
        <f t="shared" si="4"/>
        <v>0</v>
      </c>
    </row>
    <row r="18" spans="1:16" ht="38.25" customHeight="1">
      <c r="A18" s="62" t="s">
        <v>54</v>
      </c>
      <c r="B18" s="64">
        <f>+I!B18</f>
        <v>247</v>
      </c>
      <c r="C18" s="64">
        <f>+I!C18+'II'!C18+III!C18+IIII!C18</f>
        <v>37</v>
      </c>
      <c r="D18" s="64">
        <f>+I!D18+'II'!D18+III!D18+IIII!D18</f>
        <v>39</v>
      </c>
      <c r="E18" s="64">
        <f>+I!E18+'II'!E18+III!E18+IIII!E18</f>
        <v>22</v>
      </c>
      <c r="F18" s="64">
        <f>+I!F18+'II'!F18+III!F18+IIII!F18</f>
        <v>9</v>
      </c>
      <c r="G18" s="64">
        <f>+I!G18+'II'!G18+III!G18+IIII!G18</f>
        <v>13</v>
      </c>
      <c r="H18" s="64">
        <f>+I!H18+'II'!H18+III!H18+IIII!H18</f>
        <v>0</v>
      </c>
      <c r="I18" s="64">
        <f>+I!I18+'II'!I18+III!I18+IIII!I18</f>
        <v>0</v>
      </c>
      <c r="J18" s="64">
        <f>+I!J18+'II'!J18+III!J18+IIII!J18</f>
        <v>10</v>
      </c>
      <c r="K18" s="64">
        <f>+I!K18+'II'!K18+III!K18+IIII!K18</f>
        <v>0</v>
      </c>
      <c r="L18" s="64">
        <f>+I!L18+'II'!L18+III!L18+IIII!L18</f>
        <v>0</v>
      </c>
      <c r="M18" s="64">
        <f>+I!M18+'II'!M18+III!M18+IIII!M18</f>
        <v>9</v>
      </c>
      <c r="N18" s="64">
        <f>+IIII!N18</f>
        <v>166</v>
      </c>
      <c r="O18" s="64">
        <f>+IIII!O18</f>
        <v>0</v>
      </c>
      <c r="P18" s="19">
        <f>+IIII!P18</f>
        <v>0</v>
      </c>
    </row>
    <row r="19" spans="1:16" ht="38.25" customHeight="1">
      <c r="A19" s="62" t="s">
        <v>55</v>
      </c>
      <c r="B19" s="64">
        <f>+I!B19</f>
        <v>180</v>
      </c>
      <c r="C19" s="64">
        <f>+I!C19+'II'!C19+III!C19+IIII!C19</f>
        <v>89</v>
      </c>
      <c r="D19" s="64">
        <f>+I!D19+'II'!D19+III!D19+IIII!D19</f>
        <v>105</v>
      </c>
      <c r="E19" s="64">
        <f>+I!E19+'II'!E19+III!E19+IIII!E19</f>
        <v>17</v>
      </c>
      <c r="F19" s="64">
        <f>+I!F19+'II'!F19+III!F19+IIII!F19</f>
        <v>11</v>
      </c>
      <c r="G19" s="64">
        <f>+I!G19+'II'!G19+III!G19+IIII!G19</f>
        <v>5</v>
      </c>
      <c r="H19" s="64">
        <f>+I!H19+'II'!H19+III!H19+IIII!H19</f>
        <v>0</v>
      </c>
      <c r="I19" s="64">
        <f>+I!I19+'II'!I19+III!I19+IIII!I19</f>
        <v>1</v>
      </c>
      <c r="J19" s="64">
        <f>+I!J19+'II'!J19+III!J19+IIII!J19</f>
        <v>57</v>
      </c>
      <c r="K19" s="64">
        <f>+I!K19+'II'!K19+III!K19+IIII!K19</f>
        <v>5</v>
      </c>
      <c r="L19" s="64">
        <f>+I!L19+'II'!L19+III!L19+IIII!L19</f>
        <v>2</v>
      </c>
      <c r="M19" s="64">
        <f>+I!M19+'II'!M19+III!M19+IIII!M19</f>
        <v>3</v>
      </c>
      <c r="N19" s="64">
        <f>+IIII!N19</f>
        <v>164</v>
      </c>
      <c r="O19" s="64">
        <f>+IIII!O19</f>
        <v>0</v>
      </c>
      <c r="P19" s="19">
        <f>+IIII!P19</f>
        <v>0</v>
      </c>
    </row>
    <row r="20" spans="1:16" s="47" customFormat="1" ht="38.25" customHeight="1">
      <c r="A20" s="61" t="s">
        <v>35</v>
      </c>
      <c r="B20" s="63">
        <f>SUM(B21:B22)</f>
        <v>879</v>
      </c>
      <c r="C20" s="63">
        <f aca="true" t="shared" si="5" ref="C20:P20">SUM(C21:C22)</f>
        <v>740</v>
      </c>
      <c r="D20" s="63">
        <f t="shared" si="5"/>
        <v>531</v>
      </c>
      <c r="E20" s="63">
        <f t="shared" si="5"/>
        <v>150</v>
      </c>
      <c r="F20" s="63">
        <f t="shared" si="5"/>
        <v>137</v>
      </c>
      <c r="G20" s="63">
        <f t="shared" si="5"/>
        <v>4</v>
      </c>
      <c r="H20" s="63">
        <f t="shared" si="5"/>
        <v>9</v>
      </c>
      <c r="I20" s="63">
        <f t="shared" si="5"/>
        <v>0</v>
      </c>
      <c r="J20" s="63">
        <f t="shared" si="5"/>
        <v>368</v>
      </c>
      <c r="K20" s="63">
        <f t="shared" si="5"/>
        <v>29</v>
      </c>
      <c r="L20" s="63">
        <f t="shared" si="5"/>
        <v>8</v>
      </c>
      <c r="M20" s="63">
        <f t="shared" si="5"/>
        <v>32</v>
      </c>
      <c r="N20" s="63">
        <f t="shared" si="5"/>
        <v>902</v>
      </c>
      <c r="O20" s="63">
        <f t="shared" si="5"/>
        <v>860</v>
      </c>
      <c r="P20" s="35">
        <f t="shared" si="5"/>
        <v>42</v>
      </c>
    </row>
    <row r="21" spans="1:16" ht="38.25" customHeight="1">
      <c r="A21" s="62" t="s">
        <v>56</v>
      </c>
      <c r="B21" s="64">
        <f>+I!B21</f>
        <v>505</v>
      </c>
      <c r="C21" s="64">
        <f>+I!C21+'II'!C21+III!C21+IIII!C21</f>
        <v>480</v>
      </c>
      <c r="D21" s="64">
        <f>+I!D21+'II'!D21+III!D21+IIII!D21</f>
        <v>346</v>
      </c>
      <c r="E21" s="64">
        <f>+I!E21+'II'!E21+III!E21+IIII!E21</f>
        <v>120</v>
      </c>
      <c r="F21" s="64">
        <f>+I!F21+'II'!F21+III!F21+IIII!F21</f>
        <v>107</v>
      </c>
      <c r="G21" s="64">
        <f>+I!G21+'II'!G21+III!G21+IIII!G21</f>
        <v>4</v>
      </c>
      <c r="H21" s="64">
        <f>+I!H21+'II'!H21+III!H21+IIII!H21</f>
        <v>9</v>
      </c>
      <c r="I21" s="64">
        <f>+I!I21+'II'!I21+III!I21+IIII!I21</f>
        <v>0</v>
      </c>
      <c r="J21" s="64">
        <f>+I!J21+'II'!J21+III!J21+IIII!J21</f>
        <v>231</v>
      </c>
      <c r="K21" s="64">
        <f>+I!K21+'II'!K21+III!K21+IIII!K21</f>
        <v>9</v>
      </c>
      <c r="L21" s="64">
        <f>+I!L21+'II'!L21+III!L21+IIII!L21</f>
        <v>3</v>
      </c>
      <c r="M21" s="64">
        <f>+I!M21+'II'!M21+III!M21+IIII!M21</f>
        <v>13</v>
      </c>
      <c r="N21" s="64">
        <f>+IIII!N21</f>
        <v>452</v>
      </c>
      <c r="O21" s="64">
        <f>+IIII!O21</f>
        <v>412</v>
      </c>
      <c r="P21" s="19">
        <f>+IIII!P21</f>
        <v>40</v>
      </c>
    </row>
    <row r="22" spans="1:16" ht="38.25" customHeight="1">
      <c r="A22" s="62" t="s">
        <v>57</v>
      </c>
      <c r="B22" s="64">
        <f>+I!B22</f>
        <v>374</v>
      </c>
      <c r="C22" s="64">
        <f>+I!C22+'II'!C22+III!C22+IIII!C22</f>
        <v>260</v>
      </c>
      <c r="D22" s="64">
        <f>+I!D22+'II'!D22+III!D22+IIII!D22</f>
        <v>185</v>
      </c>
      <c r="E22" s="64">
        <f>+I!E22+'II'!E22+III!E22+IIII!E22</f>
        <v>30</v>
      </c>
      <c r="F22" s="64">
        <f>+I!F22+'II'!F22+III!F22+IIII!F22</f>
        <v>30</v>
      </c>
      <c r="G22" s="64">
        <f>+I!G22+'II'!G22+III!G22+IIII!G22</f>
        <v>0</v>
      </c>
      <c r="H22" s="64">
        <f>+I!H22+'II'!H22+III!H22+IIII!H22</f>
        <v>0</v>
      </c>
      <c r="I22" s="64">
        <f>+I!I22+'II'!I22+III!I22+IIII!I22</f>
        <v>0</v>
      </c>
      <c r="J22" s="64">
        <f>+I!J22+'II'!J22+III!J22+IIII!J22</f>
        <v>137</v>
      </c>
      <c r="K22" s="64">
        <f>+I!K22+'II'!K22+III!K22+IIII!K22</f>
        <v>20</v>
      </c>
      <c r="L22" s="64">
        <f>+I!L22+'II'!L22+III!L22+IIII!L22</f>
        <v>5</v>
      </c>
      <c r="M22" s="64">
        <f>+I!M22+'II'!M22+III!M22+IIII!M22</f>
        <v>19</v>
      </c>
      <c r="N22" s="64">
        <f>+IIII!N22</f>
        <v>450</v>
      </c>
      <c r="O22" s="64">
        <f>+IIII!O22</f>
        <v>448</v>
      </c>
      <c r="P22" s="19">
        <f>+IIII!P22</f>
        <v>2</v>
      </c>
    </row>
    <row r="23" spans="1:16" s="48" customFormat="1" ht="38.25" customHeight="1">
      <c r="A23" s="61" t="s">
        <v>39</v>
      </c>
      <c r="B23" s="63">
        <f>SUM(B24:B25)</f>
        <v>928</v>
      </c>
      <c r="C23" s="63">
        <f aca="true" t="shared" si="6" ref="C23:P23">SUM(C24:C25)</f>
        <v>444</v>
      </c>
      <c r="D23" s="63">
        <f t="shared" si="6"/>
        <v>259</v>
      </c>
      <c r="E23" s="63">
        <f t="shared" si="6"/>
        <v>124</v>
      </c>
      <c r="F23" s="63">
        <f t="shared" si="6"/>
        <v>92</v>
      </c>
      <c r="G23" s="63">
        <f t="shared" si="6"/>
        <v>19</v>
      </c>
      <c r="H23" s="63">
        <f t="shared" si="6"/>
        <v>11</v>
      </c>
      <c r="I23" s="63">
        <f t="shared" si="6"/>
        <v>2</v>
      </c>
      <c r="J23" s="63">
        <f t="shared" si="6"/>
        <v>139</v>
      </c>
      <c r="K23" s="63">
        <f t="shared" si="6"/>
        <v>13</v>
      </c>
      <c r="L23" s="63">
        <f t="shared" si="6"/>
        <v>11</v>
      </c>
      <c r="M23" s="63">
        <f t="shared" si="6"/>
        <v>20</v>
      </c>
      <c r="N23" s="63">
        <f t="shared" si="6"/>
        <v>971</v>
      </c>
      <c r="O23" s="63">
        <f t="shared" si="6"/>
        <v>957</v>
      </c>
      <c r="P23" s="49">
        <f t="shared" si="6"/>
        <v>14</v>
      </c>
    </row>
    <row r="24" spans="1:16" ht="38.25" customHeight="1">
      <c r="A24" s="62" t="s">
        <v>58</v>
      </c>
      <c r="B24" s="64">
        <f>+I!B24</f>
        <v>240</v>
      </c>
      <c r="C24" s="64">
        <f>+I!C24+'II'!C24+III!C24+IIII!C24</f>
        <v>108</v>
      </c>
      <c r="D24" s="64">
        <f>+I!D24+'II'!D24+III!D24+IIII!D24</f>
        <v>40</v>
      </c>
      <c r="E24" s="64">
        <f>+I!E24+'II'!E24+III!E24+IIII!E24</f>
        <v>15</v>
      </c>
      <c r="F24" s="64">
        <f>+I!F24+'II'!F24+III!F24+IIII!F24</f>
        <v>10</v>
      </c>
      <c r="G24" s="64">
        <f>+I!G24+'II'!G24+III!G24+IIII!G24</f>
        <v>2</v>
      </c>
      <c r="H24" s="64">
        <f>+I!H24+'II'!H24+III!H24+IIII!H24</f>
        <v>3</v>
      </c>
      <c r="I24" s="64">
        <f>+I!I24+'II'!I24+III!I24+IIII!I24</f>
        <v>0</v>
      </c>
      <c r="J24" s="64">
        <f>+I!J24+'II'!J24+III!J24+IIII!J24</f>
        <v>13</v>
      </c>
      <c r="K24" s="64">
        <f>+I!K24+'II'!K24+III!K24+IIII!K24</f>
        <v>0</v>
      </c>
      <c r="L24" s="64">
        <f>+I!L24+'II'!L24+III!L24+IIII!L24</f>
        <v>0</v>
      </c>
      <c r="M24" s="64">
        <f>+I!M24+'II'!M24+III!M24+IIII!M24</f>
        <v>4</v>
      </c>
      <c r="N24" s="64">
        <f>+IIII!N24</f>
        <v>351</v>
      </c>
      <c r="O24" s="64">
        <f>+IIII!O24</f>
        <v>351</v>
      </c>
      <c r="P24" s="19">
        <f>+IIII!P24</f>
        <v>0</v>
      </c>
    </row>
    <row r="25" spans="1:16" ht="38.25" customHeight="1">
      <c r="A25" s="62" t="s">
        <v>59</v>
      </c>
      <c r="B25" s="64">
        <f>+I!B25</f>
        <v>688</v>
      </c>
      <c r="C25" s="64">
        <f>+I!C25+'II'!C25+III!C25+IIII!C25</f>
        <v>336</v>
      </c>
      <c r="D25" s="64">
        <f>+I!D25+'II'!D25+III!D25+IIII!D25</f>
        <v>219</v>
      </c>
      <c r="E25" s="64">
        <f>+I!E25+'II'!E25+III!E25+IIII!E25</f>
        <v>109</v>
      </c>
      <c r="F25" s="64">
        <f>+I!F25+'II'!F25+III!F25+IIII!F25</f>
        <v>82</v>
      </c>
      <c r="G25" s="64">
        <f>+I!G25+'II'!G25+III!G25+IIII!G25</f>
        <v>17</v>
      </c>
      <c r="H25" s="64">
        <f>+I!H25+'II'!H25+III!H25+IIII!H25</f>
        <v>8</v>
      </c>
      <c r="I25" s="64">
        <f>+I!I25+'II'!I25+III!I25+IIII!I25</f>
        <v>2</v>
      </c>
      <c r="J25" s="64">
        <f>+I!J25+'II'!J25+III!J25+IIII!J25</f>
        <v>126</v>
      </c>
      <c r="K25" s="64">
        <f>+I!K25+'II'!K25+III!K25+IIII!K25</f>
        <v>13</v>
      </c>
      <c r="L25" s="64">
        <f>+I!L25+'II'!L25+III!L25+IIII!L25</f>
        <v>11</v>
      </c>
      <c r="M25" s="64">
        <f>+I!M25+'II'!M25+III!M25+IIII!M25</f>
        <v>16</v>
      </c>
      <c r="N25" s="64">
        <f>+IIII!N25</f>
        <v>620</v>
      </c>
      <c r="O25" s="64">
        <f>+IIII!O25</f>
        <v>606</v>
      </c>
      <c r="P25" s="19">
        <f>+IIII!P25</f>
        <v>14</v>
      </c>
    </row>
    <row r="26" spans="1:16" s="48" customFormat="1" ht="38.25" customHeight="1">
      <c r="A26" s="61" t="s">
        <v>42</v>
      </c>
      <c r="B26" s="63">
        <f>SUM(B27:B28)</f>
        <v>1106</v>
      </c>
      <c r="C26" s="63">
        <f aca="true" t="shared" si="7" ref="C26:P26">SUM(C27:C28)</f>
        <v>546</v>
      </c>
      <c r="D26" s="63">
        <f t="shared" si="7"/>
        <v>485</v>
      </c>
      <c r="E26" s="63">
        <f t="shared" si="7"/>
        <v>201</v>
      </c>
      <c r="F26" s="63">
        <f t="shared" si="7"/>
        <v>140</v>
      </c>
      <c r="G26" s="63">
        <f t="shared" si="7"/>
        <v>11</v>
      </c>
      <c r="H26" s="63">
        <f t="shared" si="7"/>
        <v>48</v>
      </c>
      <c r="I26" s="63">
        <f t="shared" si="7"/>
        <v>2</v>
      </c>
      <c r="J26" s="63">
        <f t="shared" si="7"/>
        <v>258</v>
      </c>
      <c r="K26" s="63">
        <f t="shared" si="7"/>
        <v>45</v>
      </c>
      <c r="L26" s="63">
        <f t="shared" si="7"/>
        <v>100</v>
      </c>
      <c r="M26" s="63">
        <f t="shared" si="7"/>
        <v>6</v>
      </c>
      <c r="N26" s="63">
        <f t="shared" si="7"/>
        <v>960</v>
      </c>
      <c r="O26" s="63">
        <f t="shared" si="7"/>
        <v>935</v>
      </c>
      <c r="P26" s="49">
        <f t="shared" si="7"/>
        <v>25</v>
      </c>
    </row>
    <row r="27" spans="1:16" ht="38.25" customHeight="1">
      <c r="A27" s="62" t="s">
        <v>60</v>
      </c>
      <c r="B27" s="64">
        <f>+I!B27</f>
        <v>579</v>
      </c>
      <c r="C27" s="64">
        <f>+I!C27+'II'!C27+III!C27+IIII!C27</f>
        <v>198</v>
      </c>
      <c r="D27" s="64">
        <f>+I!D27+'II'!D27+III!D27+IIII!D27</f>
        <v>232</v>
      </c>
      <c r="E27" s="64">
        <f>+I!E27+'II'!E27+III!E27+IIII!E27</f>
        <v>117</v>
      </c>
      <c r="F27" s="64">
        <f>+I!F27+'II'!F27+III!F27+IIII!F27</f>
        <v>82</v>
      </c>
      <c r="G27" s="64">
        <f>+I!G27+'II'!G27+III!G27+IIII!G27</f>
        <v>9</v>
      </c>
      <c r="H27" s="64">
        <f>+I!H27+'II'!H27+III!H27+IIII!H27</f>
        <v>25</v>
      </c>
      <c r="I27" s="64">
        <f>+I!I27+'II'!I27+III!I27+IIII!I27</f>
        <v>1</v>
      </c>
      <c r="J27" s="64">
        <f>+I!J27+'II'!J27+III!J27+IIII!J27</f>
        <v>115</v>
      </c>
      <c r="K27" s="64">
        <f>+I!K27+'II'!K27+III!K27+IIII!K27</f>
        <v>25</v>
      </c>
      <c r="L27" s="64">
        <f>+I!L27+'II'!L27+III!L27+IIII!L27</f>
        <v>66</v>
      </c>
      <c r="M27" s="64">
        <f>+I!M27+'II'!M27+III!M27+IIII!M27</f>
        <v>0</v>
      </c>
      <c r="N27" s="64">
        <f>+IIII!N27</f>
        <v>517</v>
      </c>
      <c r="O27" s="64">
        <f>+IIII!O27</f>
        <v>515</v>
      </c>
      <c r="P27" s="19">
        <v>2</v>
      </c>
    </row>
    <row r="28" spans="1:16" ht="38.25" customHeight="1">
      <c r="A28" s="65" t="s">
        <v>61</v>
      </c>
      <c r="B28" s="66">
        <f>+I!B28</f>
        <v>527</v>
      </c>
      <c r="C28" s="66">
        <f>+I!C28+'II'!C28+III!C28+IIII!C28</f>
        <v>348</v>
      </c>
      <c r="D28" s="66">
        <f>+I!D28+'II'!D28+III!D28+IIII!D28</f>
        <v>253</v>
      </c>
      <c r="E28" s="66">
        <f>+I!E28+'II'!E28+III!E28+IIII!E28</f>
        <v>84</v>
      </c>
      <c r="F28" s="66">
        <f>+I!F28+'II'!F28+III!F28+IIII!F28</f>
        <v>58</v>
      </c>
      <c r="G28" s="66">
        <f>+I!G28+'II'!G28+III!G28+IIII!G28</f>
        <v>2</v>
      </c>
      <c r="H28" s="66">
        <f>+I!H28+'II'!H28+III!H28+IIII!H28</f>
        <v>23</v>
      </c>
      <c r="I28" s="66">
        <f>+I!I28+'II'!I28+III!I28+IIII!I28</f>
        <v>1</v>
      </c>
      <c r="J28" s="66">
        <f>+I!J28+'II'!J28+III!J28+IIII!J28</f>
        <v>143</v>
      </c>
      <c r="K28" s="66">
        <f>+I!K28+'II'!K28+III!K28+IIII!K28</f>
        <v>20</v>
      </c>
      <c r="L28" s="66">
        <f>+I!L28+'II'!L28+III!L28+IIII!L28</f>
        <v>34</v>
      </c>
      <c r="M28" s="66">
        <f>+I!M28+'II'!M28+III!M28+IIII!M28</f>
        <v>6</v>
      </c>
      <c r="N28" s="66">
        <f>+IIII!N28</f>
        <v>443</v>
      </c>
      <c r="O28" s="66">
        <f>+IIII!O28</f>
        <v>420</v>
      </c>
      <c r="P28" s="67">
        <f>+IIII!P28</f>
        <v>23</v>
      </c>
    </row>
    <row r="29" spans="1:14" ht="18" customHeight="1">
      <c r="A29" s="104"/>
      <c r="B29" s="19" t="s">
        <v>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18" customHeight="1">
      <c r="A30" s="72" t="s">
        <v>76</v>
      </c>
    </row>
    <row r="31" ht="18" customHeight="1">
      <c r="A31" s="47"/>
    </row>
    <row r="32" ht="34.5" customHeight="1">
      <c r="A32" s="103"/>
    </row>
  </sheetData>
  <mergeCells count="2">
    <mergeCell ref="A3:N3"/>
    <mergeCell ref="E6:I6"/>
  </mergeCells>
  <printOptions/>
  <pageMargins left="2.42" right="0.75" top="0.92" bottom="1" header="0" footer="0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K1">
      <selection activeCell="P15" sqref="P15"/>
    </sheetView>
  </sheetViews>
  <sheetFormatPr defaultColWidth="11.421875" defaultRowHeight="12.75"/>
  <cols>
    <col min="1" max="1" width="18.140625" style="0" customWidth="1"/>
    <col min="2" max="2" width="6.28125" style="0" customWidth="1"/>
    <col min="3" max="3" width="9.28125" style="0" customWidth="1"/>
    <col min="4" max="4" width="8.00390625" style="0" customWidth="1"/>
    <col min="5" max="5" width="8.7109375" style="0" customWidth="1"/>
    <col min="6" max="6" width="9.8515625" style="0" customWidth="1"/>
    <col min="7" max="7" width="8.7109375" style="0" customWidth="1"/>
    <col min="8" max="8" width="9.140625" style="0" customWidth="1"/>
    <col min="9" max="9" width="8.57421875" style="0" customWidth="1"/>
    <col min="10" max="10" width="10.421875" style="0" customWidth="1"/>
    <col min="11" max="11" width="10.57421875" style="0" customWidth="1"/>
    <col min="12" max="12" width="10.8515625" style="0" customWidth="1"/>
    <col min="13" max="13" width="9.8515625" style="0" customWidth="1"/>
    <col min="14" max="14" width="10.28125" style="0" customWidth="1"/>
    <col min="15" max="15" width="9.140625" style="0" customWidth="1"/>
    <col min="16" max="17" width="10.421875" style="0" customWidth="1"/>
    <col min="18" max="18" width="13.57421875" style="0" customWidth="1"/>
    <col min="19" max="19" width="5.421875" style="0" customWidth="1"/>
  </cols>
  <sheetData>
    <row r="1" ht="12.75">
      <c r="A1" s="73" t="s">
        <v>108</v>
      </c>
    </row>
    <row r="3" spans="1:19" ht="12.75">
      <c r="A3" s="113" t="s">
        <v>77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ht="13.5" thickBot="1"/>
    <row r="5" spans="1:19" ht="14.25" thickBot="1" thickTop="1">
      <c r="A5" s="114" t="s">
        <v>46</v>
      </c>
      <c r="B5" s="117" t="s">
        <v>78</v>
      </c>
      <c r="C5" s="120" t="s">
        <v>79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ht="12.75">
      <c r="A6" s="115"/>
      <c r="B6" s="118"/>
      <c r="C6" s="74" t="s">
        <v>80</v>
      </c>
      <c r="D6" s="74" t="s">
        <v>81</v>
      </c>
      <c r="E6" s="74" t="s">
        <v>81</v>
      </c>
      <c r="F6" s="74" t="s">
        <v>81</v>
      </c>
      <c r="G6" s="74" t="s">
        <v>70</v>
      </c>
      <c r="H6" s="74" t="s">
        <v>82</v>
      </c>
      <c r="I6" s="75" t="s">
        <v>83</v>
      </c>
      <c r="J6" s="74" t="s">
        <v>109</v>
      </c>
      <c r="K6" s="74" t="s">
        <v>110</v>
      </c>
      <c r="L6" s="74" t="s">
        <v>111</v>
      </c>
      <c r="M6" s="74" t="s">
        <v>112</v>
      </c>
      <c r="N6" s="74" t="s">
        <v>84</v>
      </c>
      <c r="O6" s="74" t="s">
        <v>113</v>
      </c>
      <c r="P6" s="74" t="s">
        <v>109</v>
      </c>
      <c r="Q6" s="74" t="s">
        <v>109</v>
      </c>
      <c r="R6" s="74" t="s">
        <v>85</v>
      </c>
      <c r="S6" s="76" t="s">
        <v>86</v>
      </c>
    </row>
    <row r="7" spans="1:19" ht="12.75">
      <c r="A7" s="115"/>
      <c r="B7" s="118"/>
      <c r="C7" s="77"/>
      <c r="D7" s="77" t="s">
        <v>87</v>
      </c>
      <c r="E7" s="77" t="s">
        <v>88</v>
      </c>
      <c r="F7" s="77" t="s">
        <v>89</v>
      </c>
      <c r="G7" s="77" t="s">
        <v>69</v>
      </c>
      <c r="H7" s="77"/>
      <c r="I7" s="78"/>
      <c r="J7" s="77" t="s">
        <v>90</v>
      </c>
      <c r="K7" s="77" t="s">
        <v>69</v>
      </c>
      <c r="L7" s="77" t="s">
        <v>69</v>
      </c>
      <c r="M7" s="77" t="s">
        <v>91</v>
      </c>
      <c r="N7" s="77"/>
      <c r="O7" s="77" t="s">
        <v>92</v>
      </c>
      <c r="P7" s="77" t="s">
        <v>93</v>
      </c>
      <c r="Q7" s="77" t="s">
        <v>94</v>
      </c>
      <c r="R7" s="77" t="s">
        <v>95</v>
      </c>
      <c r="S7" s="79"/>
    </row>
    <row r="8" spans="1:19" ht="13.5" thickBot="1">
      <c r="A8" s="116"/>
      <c r="B8" s="119"/>
      <c r="C8" s="80"/>
      <c r="D8" s="80"/>
      <c r="E8" s="80"/>
      <c r="F8" s="80"/>
      <c r="G8" s="81" t="s">
        <v>96</v>
      </c>
      <c r="H8" s="80"/>
      <c r="I8" s="82"/>
      <c r="J8" s="80"/>
      <c r="K8" s="81" t="s">
        <v>97</v>
      </c>
      <c r="L8" s="81" t="s">
        <v>98</v>
      </c>
      <c r="M8" s="81" t="s">
        <v>99</v>
      </c>
      <c r="N8" s="80"/>
      <c r="O8" s="80"/>
      <c r="P8" s="80" t="s">
        <v>100</v>
      </c>
      <c r="Q8" s="81" t="s">
        <v>101</v>
      </c>
      <c r="R8" s="81" t="s">
        <v>102</v>
      </c>
      <c r="S8" s="83"/>
    </row>
    <row r="9" spans="1:19" ht="13.5" thickTop="1">
      <c r="A9" s="84"/>
      <c r="B9" s="33"/>
      <c r="C9" s="85"/>
      <c r="D9" s="85"/>
      <c r="E9" s="85"/>
      <c r="F9" s="85"/>
      <c r="G9" s="85"/>
      <c r="H9" s="85"/>
      <c r="I9" s="86"/>
      <c r="J9" s="85"/>
      <c r="K9" s="85"/>
      <c r="L9" s="85"/>
      <c r="M9" s="85"/>
      <c r="N9" s="85"/>
      <c r="O9" s="85"/>
      <c r="P9" s="85"/>
      <c r="Q9" s="85"/>
      <c r="R9" s="85"/>
      <c r="S9" s="87"/>
    </row>
    <row r="10" spans="1:19" ht="12.75">
      <c r="A10" s="88" t="s">
        <v>49</v>
      </c>
      <c r="B10" s="89">
        <f>SUM(B12+B18+B24+B30+B36+B42)</f>
        <v>3028</v>
      </c>
      <c r="C10" s="89">
        <f>+C12+C18+C24+C30+C36+C42</f>
        <v>365</v>
      </c>
      <c r="D10" s="89">
        <f aca="true" t="shared" si="0" ref="D10:S10">+D12+D18+D24+D30+D36+D42</f>
        <v>499</v>
      </c>
      <c r="E10" s="89">
        <f t="shared" si="0"/>
        <v>174</v>
      </c>
      <c r="F10" s="89">
        <f t="shared" si="0"/>
        <v>384</v>
      </c>
      <c r="G10" s="89">
        <f t="shared" si="0"/>
        <v>9</v>
      </c>
      <c r="H10" s="89">
        <f t="shared" si="0"/>
        <v>32</v>
      </c>
      <c r="I10" s="89">
        <f t="shared" si="0"/>
        <v>278</v>
      </c>
      <c r="J10" s="89">
        <f t="shared" si="0"/>
        <v>1071</v>
      </c>
      <c r="K10" s="89">
        <f t="shared" si="0"/>
        <v>55</v>
      </c>
      <c r="L10" s="89">
        <f t="shared" si="0"/>
        <v>14</v>
      </c>
      <c r="M10" s="89">
        <f t="shared" si="0"/>
        <v>1</v>
      </c>
      <c r="N10" s="89">
        <f t="shared" si="0"/>
        <v>75</v>
      </c>
      <c r="O10" s="89">
        <f t="shared" si="0"/>
        <v>3</v>
      </c>
      <c r="P10" s="89">
        <f t="shared" si="0"/>
        <v>6</v>
      </c>
      <c r="Q10" s="89">
        <f t="shared" si="0"/>
        <v>4</v>
      </c>
      <c r="R10" s="89">
        <f t="shared" si="0"/>
        <v>7</v>
      </c>
      <c r="S10" s="90">
        <f t="shared" si="0"/>
        <v>51</v>
      </c>
    </row>
    <row r="11" spans="1:19" ht="12.75">
      <c r="A11" s="8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</row>
    <row r="12" spans="1:19" ht="12.75">
      <c r="A12" s="93" t="s">
        <v>26</v>
      </c>
      <c r="B12" s="94">
        <f aca="true" t="shared" si="1" ref="B12:N12">SUM(B14:B16)</f>
        <v>407</v>
      </c>
      <c r="C12" s="94">
        <f t="shared" si="1"/>
        <v>52</v>
      </c>
      <c r="D12" s="94">
        <f t="shared" si="1"/>
        <v>54</v>
      </c>
      <c r="E12" s="94">
        <f t="shared" si="1"/>
        <v>41</v>
      </c>
      <c r="F12" s="94">
        <f t="shared" si="1"/>
        <v>54</v>
      </c>
      <c r="G12" s="94">
        <f t="shared" si="1"/>
        <v>0</v>
      </c>
      <c r="H12" s="94">
        <f t="shared" si="1"/>
        <v>3</v>
      </c>
      <c r="I12" s="94">
        <f t="shared" si="1"/>
        <v>49</v>
      </c>
      <c r="J12" s="94">
        <f t="shared" si="1"/>
        <v>134</v>
      </c>
      <c r="K12" s="94">
        <f t="shared" si="1"/>
        <v>12</v>
      </c>
      <c r="L12" s="94">
        <f t="shared" si="1"/>
        <v>3</v>
      </c>
      <c r="M12" s="94">
        <f>SUM(M14:M16)</f>
        <v>0</v>
      </c>
      <c r="N12" s="94">
        <f t="shared" si="1"/>
        <v>3</v>
      </c>
      <c r="O12" s="94">
        <f>SUM(O14:O16)</f>
        <v>0</v>
      </c>
      <c r="P12" s="94">
        <f>SUM(P14:P16)</f>
        <v>0</v>
      </c>
      <c r="Q12" s="94">
        <f>SUM(Q14:Q16)</f>
        <v>0</v>
      </c>
      <c r="R12" s="94">
        <f>SUM(R14:R16)</f>
        <v>0</v>
      </c>
      <c r="S12" s="95">
        <f>SUM(S14:S16)</f>
        <v>2</v>
      </c>
    </row>
    <row r="13" spans="1:19" ht="12.75">
      <c r="A13" s="8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12.75">
      <c r="A14" s="84" t="s">
        <v>27</v>
      </c>
      <c r="B14" s="96">
        <f>SUM(C14:S14)</f>
        <v>230</v>
      </c>
      <c r="C14" s="96">
        <v>35</v>
      </c>
      <c r="D14" s="96">
        <v>28</v>
      </c>
      <c r="E14" s="96">
        <v>7</v>
      </c>
      <c r="F14" s="96">
        <v>8</v>
      </c>
      <c r="G14" s="96">
        <v>0</v>
      </c>
      <c r="H14" s="96">
        <v>3</v>
      </c>
      <c r="I14" s="96">
        <v>39</v>
      </c>
      <c r="J14" s="96">
        <v>95</v>
      </c>
      <c r="K14" s="96">
        <v>12</v>
      </c>
      <c r="L14" s="96">
        <v>1</v>
      </c>
      <c r="M14" s="96">
        <v>0</v>
      </c>
      <c r="N14" s="96">
        <v>1</v>
      </c>
      <c r="O14" s="96">
        <v>0</v>
      </c>
      <c r="P14" s="96">
        <v>0</v>
      </c>
      <c r="Q14" s="96">
        <v>0</v>
      </c>
      <c r="R14" s="96">
        <v>0</v>
      </c>
      <c r="S14" s="97">
        <v>1</v>
      </c>
    </row>
    <row r="15" spans="1:19" ht="12.75">
      <c r="A15" s="84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</row>
    <row r="16" spans="1:19" ht="12.75">
      <c r="A16" s="84" t="s">
        <v>51</v>
      </c>
      <c r="B16" s="96">
        <f>SUM(C16:S16)</f>
        <v>177</v>
      </c>
      <c r="C16" s="96">
        <v>17</v>
      </c>
      <c r="D16" s="96">
        <v>26</v>
      </c>
      <c r="E16" s="96">
        <v>34</v>
      </c>
      <c r="F16" s="96">
        <v>46</v>
      </c>
      <c r="G16" s="96" t="s">
        <v>103</v>
      </c>
      <c r="H16" s="96" t="s">
        <v>103</v>
      </c>
      <c r="I16" s="96">
        <v>10</v>
      </c>
      <c r="J16" s="96">
        <v>39</v>
      </c>
      <c r="K16" s="96" t="s">
        <v>103</v>
      </c>
      <c r="L16" s="96">
        <v>2</v>
      </c>
      <c r="M16" s="96" t="s">
        <v>103</v>
      </c>
      <c r="N16" s="96">
        <v>2</v>
      </c>
      <c r="O16" s="96" t="s">
        <v>103</v>
      </c>
      <c r="P16" s="96" t="s">
        <v>103</v>
      </c>
      <c r="Q16" s="96" t="s">
        <v>103</v>
      </c>
      <c r="R16" s="96" t="s">
        <v>103</v>
      </c>
      <c r="S16" s="97">
        <v>1</v>
      </c>
    </row>
    <row r="17" spans="1:19" ht="12.75">
      <c r="A17" s="8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</row>
    <row r="18" spans="1:19" ht="12.75">
      <c r="A18" s="93" t="s">
        <v>29</v>
      </c>
      <c r="B18" s="94">
        <f aca="true" t="shared" si="2" ref="B18:G18">SUM(B20:B22)</f>
        <v>765</v>
      </c>
      <c r="C18" s="94">
        <f t="shared" si="2"/>
        <v>79</v>
      </c>
      <c r="D18" s="94">
        <f t="shared" si="2"/>
        <v>218</v>
      </c>
      <c r="E18" s="94">
        <f t="shared" si="2"/>
        <v>6</v>
      </c>
      <c r="F18" s="94">
        <f t="shared" si="2"/>
        <v>62</v>
      </c>
      <c r="G18" s="94">
        <f t="shared" si="2"/>
        <v>0</v>
      </c>
      <c r="H18" s="94">
        <f aca="true" t="shared" si="3" ref="H18:N18">SUM(H20:H22)</f>
        <v>5</v>
      </c>
      <c r="I18" s="94">
        <f t="shared" si="3"/>
        <v>45</v>
      </c>
      <c r="J18" s="94">
        <f t="shared" si="3"/>
        <v>275</v>
      </c>
      <c r="K18" s="94">
        <f t="shared" si="3"/>
        <v>40</v>
      </c>
      <c r="L18" s="94">
        <f t="shared" si="3"/>
        <v>3</v>
      </c>
      <c r="M18" s="94">
        <f>SUM(M20:M22)</f>
        <v>0</v>
      </c>
      <c r="N18" s="94">
        <f t="shared" si="3"/>
        <v>26</v>
      </c>
      <c r="O18" s="94">
        <f>SUM(O20:O22)</f>
        <v>1</v>
      </c>
      <c r="P18" s="94">
        <f>SUM(P20:P22)</f>
        <v>0</v>
      </c>
      <c r="Q18" s="94">
        <f>SUM(Q20:Q22)</f>
        <v>0</v>
      </c>
      <c r="R18" s="94">
        <f>SUM(R20:R22)</f>
        <v>1</v>
      </c>
      <c r="S18" s="95">
        <f>SUM(S20:S22)</f>
        <v>4</v>
      </c>
    </row>
    <row r="19" spans="1:19" ht="12.75">
      <c r="A19" s="8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</row>
    <row r="20" spans="1:19" ht="12.75">
      <c r="A20" s="84" t="s">
        <v>104</v>
      </c>
      <c r="B20" s="96">
        <f>SUM(C20:S20)</f>
        <v>196</v>
      </c>
      <c r="C20" s="96">
        <v>14</v>
      </c>
      <c r="D20" s="96" t="s">
        <v>103</v>
      </c>
      <c r="E20" s="96">
        <v>2</v>
      </c>
      <c r="F20" s="96">
        <v>2</v>
      </c>
      <c r="G20" s="96" t="s">
        <v>103</v>
      </c>
      <c r="H20" s="96">
        <v>1</v>
      </c>
      <c r="I20" s="96">
        <v>17</v>
      </c>
      <c r="J20" s="96">
        <v>119</v>
      </c>
      <c r="K20" s="96">
        <v>37</v>
      </c>
      <c r="L20" s="96" t="s">
        <v>103</v>
      </c>
      <c r="M20" s="96" t="s">
        <v>103</v>
      </c>
      <c r="N20" s="96">
        <v>2</v>
      </c>
      <c r="O20" s="96" t="s">
        <v>103</v>
      </c>
      <c r="P20" s="96" t="s">
        <v>103</v>
      </c>
      <c r="Q20" s="96" t="s">
        <v>103</v>
      </c>
      <c r="R20" s="96" t="s">
        <v>103</v>
      </c>
      <c r="S20" s="97">
        <v>2</v>
      </c>
    </row>
    <row r="21" spans="1:19" ht="12.75">
      <c r="A21" s="84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</row>
    <row r="22" spans="1:19" ht="12.75">
      <c r="A22" s="84" t="s">
        <v>105</v>
      </c>
      <c r="B22" s="96">
        <f>SUM(C22:S22)</f>
        <v>569</v>
      </c>
      <c r="C22" s="96">
        <v>65</v>
      </c>
      <c r="D22" s="96">
        <v>218</v>
      </c>
      <c r="E22" s="96">
        <v>4</v>
      </c>
      <c r="F22" s="96">
        <v>60</v>
      </c>
      <c r="G22" s="96" t="s">
        <v>103</v>
      </c>
      <c r="H22" s="96">
        <v>4</v>
      </c>
      <c r="I22" s="96">
        <v>28</v>
      </c>
      <c r="J22" s="96">
        <v>156</v>
      </c>
      <c r="K22" s="96">
        <v>3</v>
      </c>
      <c r="L22" s="96">
        <v>3</v>
      </c>
      <c r="M22" s="96" t="s">
        <v>103</v>
      </c>
      <c r="N22" s="96">
        <v>24</v>
      </c>
      <c r="O22" s="96">
        <v>1</v>
      </c>
      <c r="P22" s="96" t="s">
        <v>103</v>
      </c>
      <c r="Q22" s="96" t="s">
        <v>103</v>
      </c>
      <c r="R22" s="96">
        <v>1</v>
      </c>
      <c r="S22" s="97">
        <v>2</v>
      </c>
    </row>
    <row r="23" spans="1:19" ht="12.75">
      <c r="A23" s="84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</row>
    <row r="24" spans="1:19" ht="12.75">
      <c r="A24" s="93" t="s">
        <v>32</v>
      </c>
      <c r="B24" s="94">
        <f aca="true" t="shared" si="4" ref="B24:N24">SUM(B26:B28)</f>
        <v>126</v>
      </c>
      <c r="C24" s="94">
        <f t="shared" si="4"/>
        <v>11</v>
      </c>
      <c r="D24" s="94">
        <f t="shared" si="4"/>
        <v>27</v>
      </c>
      <c r="E24" s="94">
        <f t="shared" si="4"/>
        <v>7</v>
      </c>
      <c r="F24" s="94">
        <f t="shared" si="4"/>
        <v>35</v>
      </c>
      <c r="G24" s="94">
        <f t="shared" si="4"/>
        <v>0</v>
      </c>
      <c r="H24" s="94">
        <f t="shared" si="4"/>
        <v>4</v>
      </c>
      <c r="I24" s="94">
        <f t="shared" si="4"/>
        <v>6</v>
      </c>
      <c r="J24" s="94">
        <f t="shared" si="4"/>
        <v>34</v>
      </c>
      <c r="K24" s="94">
        <f t="shared" si="4"/>
        <v>0</v>
      </c>
      <c r="L24" s="94">
        <f t="shared" si="4"/>
        <v>0</v>
      </c>
      <c r="M24" s="94">
        <f>SUM(M26:M28)</f>
        <v>0</v>
      </c>
      <c r="N24" s="94">
        <f t="shared" si="4"/>
        <v>0</v>
      </c>
      <c r="O24" s="94">
        <f>SUM(O26:O28)</f>
        <v>0</v>
      </c>
      <c r="P24" s="94">
        <f>SUM(P26:P28)</f>
        <v>0</v>
      </c>
      <c r="Q24" s="94">
        <f>SUM(Q26:Q28)</f>
        <v>0</v>
      </c>
      <c r="R24" s="94">
        <f>SUM(R26:R28)</f>
        <v>0</v>
      </c>
      <c r="S24" s="95">
        <f>SUM(S26:S28)</f>
        <v>2</v>
      </c>
    </row>
    <row r="25" spans="1:19" ht="12.75">
      <c r="A25" s="84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</row>
    <row r="26" spans="1:19" ht="12.75">
      <c r="A26" s="84" t="s">
        <v>106</v>
      </c>
      <c r="B26" s="96">
        <f>SUM(C26:S26)</f>
        <v>37</v>
      </c>
      <c r="C26" s="96">
        <v>4</v>
      </c>
      <c r="D26" s="96">
        <v>8</v>
      </c>
      <c r="E26" s="96">
        <v>2</v>
      </c>
      <c r="F26" s="96">
        <v>9</v>
      </c>
      <c r="G26" s="96">
        <v>0</v>
      </c>
      <c r="H26" s="96">
        <v>1</v>
      </c>
      <c r="I26" s="96">
        <v>5</v>
      </c>
      <c r="J26" s="96">
        <v>7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1</v>
      </c>
    </row>
    <row r="27" spans="1:19" ht="12.75">
      <c r="A27" s="84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1:19" ht="12.75">
      <c r="A28" s="84" t="s">
        <v>55</v>
      </c>
      <c r="B28" s="96">
        <f>SUM(C28:S28)</f>
        <v>89</v>
      </c>
      <c r="C28" s="96">
        <v>7</v>
      </c>
      <c r="D28" s="96">
        <v>19</v>
      </c>
      <c r="E28" s="96">
        <v>5</v>
      </c>
      <c r="F28" s="96">
        <v>26</v>
      </c>
      <c r="G28" s="96" t="s">
        <v>103</v>
      </c>
      <c r="H28" s="96">
        <v>3</v>
      </c>
      <c r="I28" s="96">
        <v>1</v>
      </c>
      <c r="J28" s="96">
        <v>27</v>
      </c>
      <c r="K28" s="96" t="s">
        <v>103</v>
      </c>
      <c r="L28" s="96" t="s">
        <v>103</v>
      </c>
      <c r="M28" s="96" t="s">
        <v>103</v>
      </c>
      <c r="N28" s="96" t="s">
        <v>103</v>
      </c>
      <c r="O28" s="96" t="s">
        <v>103</v>
      </c>
      <c r="P28" s="96" t="s">
        <v>103</v>
      </c>
      <c r="Q28" s="96" t="s">
        <v>103</v>
      </c>
      <c r="R28" s="96" t="s">
        <v>103</v>
      </c>
      <c r="S28" s="97">
        <v>1</v>
      </c>
    </row>
    <row r="29" spans="1:19" ht="12.75">
      <c r="A29" s="8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</row>
    <row r="30" spans="1:19" ht="12.75">
      <c r="A30" s="93" t="s">
        <v>35</v>
      </c>
      <c r="B30" s="94">
        <f aca="true" t="shared" si="5" ref="B30:G30">SUM(B32:B34)</f>
        <v>740</v>
      </c>
      <c r="C30" s="94">
        <f t="shared" si="5"/>
        <v>50</v>
      </c>
      <c r="D30" s="94">
        <f t="shared" si="5"/>
        <v>117</v>
      </c>
      <c r="E30" s="94">
        <f t="shared" si="5"/>
        <v>40</v>
      </c>
      <c r="F30" s="94">
        <f t="shared" si="5"/>
        <v>163</v>
      </c>
      <c r="G30" s="94">
        <f t="shared" si="5"/>
        <v>1</v>
      </c>
      <c r="H30" s="94">
        <f aca="true" t="shared" si="6" ref="H30:N30">SUM(H32:H34)</f>
        <v>2</v>
      </c>
      <c r="I30" s="94">
        <f t="shared" si="6"/>
        <v>49</v>
      </c>
      <c r="J30" s="94">
        <f t="shared" si="6"/>
        <v>283</v>
      </c>
      <c r="K30" s="94">
        <f t="shared" si="6"/>
        <v>3</v>
      </c>
      <c r="L30" s="94">
        <f t="shared" si="6"/>
        <v>6</v>
      </c>
      <c r="M30" s="94">
        <f>SUM(M32:M34)</f>
        <v>1</v>
      </c>
      <c r="N30" s="94">
        <f t="shared" si="6"/>
        <v>12</v>
      </c>
      <c r="O30" s="94">
        <f>SUM(O32:O34)</f>
        <v>1</v>
      </c>
      <c r="P30" s="94">
        <f>SUM(P32:P34)</f>
        <v>0</v>
      </c>
      <c r="Q30" s="94">
        <f>SUM(Q32:Q34)</f>
        <v>3</v>
      </c>
      <c r="R30" s="94">
        <f>SUM(R32:R34)</f>
        <v>3</v>
      </c>
      <c r="S30" s="95">
        <f>SUM(S32:S34)</f>
        <v>6</v>
      </c>
    </row>
    <row r="31" spans="1:19" ht="12.75">
      <c r="A31" s="84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</row>
    <row r="32" spans="1:19" ht="12.75">
      <c r="A32" s="84" t="s">
        <v>36</v>
      </c>
      <c r="B32" s="96">
        <f>SUM(C32:S32)</f>
        <v>480</v>
      </c>
      <c r="C32" s="96">
        <v>29</v>
      </c>
      <c r="D32" s="96">
        <v>111</v>
      </c>
      <c r="E32" s="96">
        <v>30</v>
      </c>
      <c r="F32" s="96">
        <v>157</v>
      </c>
      <c r="G32" s="96">
        <v>1</v>
      </c>
      <c r="H32" s="96">
        <v>2</v>
      </c>
      <c r="I32" s="96">
        <v>21</v>
      </c>
      <c r="J32" s="96">
        <v>109</v>
      </c>
      <c r="K32" s="96">
        <v>2</v>
      </c>
      <c r="L32" s="96">
        <v>2</v>
      </c>
      <c r="M32" s="96" t="s">
        <v>103</v>
      </c>
      <c r="N32" s="96">
        <v>8</v>
      </c>
      <c r="O32" s="96">
        <v>1</v>
      </c>
      <c r="P32" s="96" t="s">
        <v>103</v>
      </c>
      <c r="Q32" s="96">
        <v>1</v>
      </c>
      <c r="R32" s="96">
        <v>2</v>
      </c>
      <c r="S32" s="97">
        <v>4</v>
      </c>
    </row>
    <row r="33" spans="1:19" ht="12.75">
      <c r="A33" s="84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</row>
    <row r="34" spans="1:19" ht="12.75">
      <c r="A34" s="84" t="s">
        <v>38</v>
      </c>
      <c r="B34" s="96">
        <f>SUM(C34:S34)</f>
        <v>260</v>
      </c>
      <c r="C34" s="96">
        <v>21</v>
      </c>
      <c r="D34" s="96">
        <v>6</v>
      </c>
      <c r="E34" s="96">
        <v>10</v>
      </c>
      <c r="F34" s="96">
        <v>6</v>
      </c>
      <c r="G34" s="96" t="s">
        <v>103</v>
      </c>
      <c r="H34" s="96" t="s">
        <v>103</v>
      </c>
      <c r="I34" s="96">
        <v>28</v>
      </c>
      <c r="J34" s="96">
        <v>174</v>
      </c>
      <c r="K34" s="96">
        <v>1</v>
      </c>
      <c r="L34" s="96">
        <v>4</v>
      </c>
      <c r="M34" s="96">
        <v>1</v>
      </c>
      <c r="N34" s="96">
        <v>4</v>
      </c>
      <c r="O34" s="96" t="s">
        <v>103</v>
      </c>
      <c r="P34" s="96" t="s">
        <v>103</v>
      </c>
      <c r="Q34" s="96">
        <v>2</v>
      </c>
      <c r="R34" s="96">
        <v>1</v>
      </c>
      <c r="S34" s="97">
        <v>2</v>
      </c>
    </row>
    <row r="35" spans="1:19" ht="12.75">
      <c r="A35" s="8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</row>
    <row r="36" spans="1:19" ht="12.75">
      <c r="A36" s="93" t="s">
        <v>39</v>
      </c>
      <c r="B36" s="94">
        <f aca="true" t="shared" si="7" ref="B36:G36">SUM(B38:B40)</f>
        <v>444</v>
      </c>
      <c r="C36" s="94">
        <f t="shared" si="7"/>
        <v>64</v>
      </c>
      <c r="D36" s="94">
        <f t="shared" si="7"/>
        <v>72</v>
      </c>
      <c r="E36" s="94">
        <f t="shared" si="7"/>
        <v>63</v>
      </c>
      <c r="F36" s="94">
        <f t="shared" si="7"/>
        <v>35</v>
      </c>
      <c r="G36" s="94">
        <f t="shared" si="7"/>
        <v>5</v>
      </c>
      <c r="H36" s="94">
        <f aca="true" t="shared" si="8" ref="H36:N36">SUM(H38:H40)</f>
        <v>8</v>
      </c>
      <c r="I36" s="94">
        <f t="shared" si="8"/>
        <v>41</v>
      </c>
      <c r="J36" s="94">
        <f t="shared" si="8"/>
        <v>132</v>
      </c>
      <c r="K36" s="94">
        <f t="shared" si="8"/>
        <v>0</v>
      </c>
      <c r="L36" s="94">
        <f t="shared" si="8"/>
        <v>1</v>
      </c>
      <c r="M36" s="94">
        <f>SUM(M38:M40)</f>
        <v>0</v>
      </c>
      <c r="N36" s="94">
        <f t="shared" si="8"/>
        <v>5</v>
      </c>
      <c r="O36" s="94">
        <f>SUM(O38:O40)</f>
        <v>0</v>
      </c>
      <c r="P36" s="94">
        <f>SUM(P38:P40)</f>
        <v>4</v>
      </c>
      <c r="Q36" s="94">
        <f>SUM(Q38:Q40)</f>
        <v>1</v>
      </c>
      <c r="R36" s="94">
        <f>SUM(R38:R40)</f>
        <v>2</v>
      </c>
      <c r="S36" s="95">
        <f>SUM(S38:S40)</f>
        <v>11</v>
      </c>
    </row>
    <row r="37" spans="1:19" ht="12.75">
      <c r="A37" s="84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</row>
    <row r="38" spans="1:19" ht="12.75">
      <c r="A38" s="84" t="s">
        <v>40</v>
      </c>
      <c r="B38" s="96">
        <f>SUM(C38:S38)</f>
        <v>108</v>
      </c>
      <c r="C38" s="96">
        <v>18</v>
      </c>
      <c r="D38" s="96">
        <v>4</v>
      </c>
      <c r="E38" s="96">
        <v>12</v>
      </c>
      <c r="F38" s="96">
        <v>8</v>
      </c>
      <c r="G38" s="96" t="s">
        <v>103</v>
      </c>
      <c r="H38" s="96">
        <v>1</v>
      </c>
      <c r="I38" s="96">
        <v>11</v>
      </c>
      <c r="J38" s="96">
        <v>49</v>
      </c>
      <c r="K38" s="96" t="s">
        <v>103</v>
      </c>
      <c r="L38" s="96">
        <v>1</v>
      </c>
      <c r="M38" s="96" t="s">
        <v>103</v>
      </c>
      <c r="N38" s="96">
        <v>1</v>
      </c>
      <c r="O38" s="96" t="s">
        <v>103</v>
      </c>
      <c r="P38" s="96" t="s">
        <v>103</v>
      </c>
      <c r="Q38" s="96" t="s">
        <v>103</v>
      </c>
      <c r="R38" s="96" t="s">
        <v>103</v>
      </c>
      <c r="S38" s="97">
        <v>3</v>
      </c>
    </row>
    <row r="39" spans="1:19" ht="12.75">
      <c r="A39" s="8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7"/>
    </row>
    <row r="40" spans="1:19" ht="12.75">
      <c r="A40" s="84" t="s">
        <v>41</v>
      </c>
      <c r="B40" s="96">
        <f>SUM(C40:S40)</f>
        <v>336</v>
      </c>
      <c r="C40" s="96">
        <v>46</v>
      </c>
      <c r="D40" s="96">
        <v>68</v>
      </c>
      <c r="E40" s="96">
        <v>51</v>
      </c>
      <c r="F40" s="96">
        <v>27</v>
      </c>
      <c r="G40" s="96">
        <v>5</v>
      </c>
      <c r="H40" s="96">
        <v>7</v>
      </c>
      <c r="I40" s="96">
        <v>30</v>
      </c>
      <c r="J40" s="96">
        <v>83</v>
      </c>
      <c r="K40" s="96" t="s">
        <v>103</v>
      </c>
      <c r="L40" s="96" t="s">
        <v>103</v>
      </c>
      <c r="M40" s="96" t="s">
        <v>103</v>
      </c>
      <c r="N40" s="96">
        <v>4</v>
      </c>
      <c r="O40" s="96" t="s">
        <v>103</v>
      </c>
      <c r="P40" s="96">
        <v>4</v>
      </c>
      <c r="Q40" s="96">
        <v>1</v>
      </c>
      <c r="R40" s="96">
        <v>2</v>
      </c>
      <c r="S40" s="97">
        <v>8</v>
      </c>
    </row>
    <row r="41" spans="1:19" ht="12.75">
      <c r="A41" s="84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7"/>
    </row>
    <row r="42" spans="1:19" ht="12.75">
      <c r="A42" s="93" t="s">
        <v>42</v>
      </c>
      <c r="B42" s="94">
        <f aca="true" t="shared" si="9" ref="B42:Q42">SUM(B44:B47)</f>
        <v>546</v>
      </c>
      <c r="C42" s="94">
        <f t="shared" si="9"/>
        <v>109</v>
      </c>
      <c r="D42" s="94">
        <f t="shared" si="9"/>
        <v>11</v>
      </c>
      <c r="E42" s="94">
        <f t="shared" si="9"/>
        <v>17</v>
      </c>
      <c r="F42" s="94">
        <f t="shared" si="9"/>
        <v>35</v>
      </c>
      <c r="G42" s="94">
        <f t="shared" si="9"/>
        <v>3</v>
      </c>
      <c r="H42" s="94">
        <f t="shared" si="9"/>
        <v>10</v>
      </c>
      <c r="I42" s="94">
        <f t="shared" si="9"/>
        <v>88</v>
      </c>
      <c r="J42" s="94">
        <f t="shared" si="9"/>
        <v>213</v>
      </c>
      <c r="K42" s="94">
        <f t="shared" si="9"/>
        <v>0</v>
      </c>
      <c r="L42" s="94">
        <f t="shared" si="9"/>
        <v>1</v>
      </c>
      <c r="M42" s="94">
        <f>SUM(M44:M47)</f>
        <v>0</v>
      </c>
      <c r="N42" s="94">
        <f t="shared" si="9"/>
        <v>29</v>
      </c>
      <c r="O42" s="94">
        <f t="shared" si="9"/>
        <v>1</v>
      </c>
      <c r="P42" s="94">
        <f t="shared" si="9"/>
        <v>2</v>
      </c>
      <c r="Q42" s="94">
        <f t="shared" si="9"/>
        <v>0</v>
      </c>
      <c r="R42" s="94">
        <f>SUM(R44:R46)</f>
        <v>1</v>
      </c>
      <c r="S42" s="95">
        <f>SUM(S44:S46)</f>
        <v>26</v>
      </c>
    </row>
    <row r="43" spans="1:19" ht="12.75">
      <c r="A43" s="84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</row>
    <row r="44" spans="1:19" ht="12.75">
      <c r="A44" s="84" t="s">
        <v>60</v>
      </c>
      <c r="B44" s="96">
        <f>SUM(C44:S44)</f>
        <v>198</v>
      </c>
      <c r="C44" s="96">
        <v>47</v>
      </c>
      <c r="D44" s="96">
        <v>4</v>
      </c>
      <c r="E44" s="96">
        <v>3</v>
      </c>
      <c r="F44" s="96">
        <v>10</v>
      </c>
      <c r="G44" s="96">
        <v>2</v>
      </c>
      <c r="H44" s="96">
        <v>3</v>
      </c>
      <c r="I44" s="96">
        <v>56</v>
      </c>
      <c r="J44" s="96">
        <v>36</v>
      </c>
      <c r="K44" s="96" t="s">
        <v>103</v>
      </c>
      <c r="L44" s="96">
        <v>1</v>
      </c>
      <c r="M44" s="96" t="s">
        <v>103</v>
      </c>
      <c r="N44" s="96">
        <v>18</v>
      </c>
      <c r="O44" s="96">
        <v>1</v>
      </c>
      <c r="P44" s="96">
        <v>2</v>
      </c>
      <c r="Q44" s="96" t="s">
        <v>103</v>
      </c>
      <c r="R44" s="96" t="s">
        <v>103</v>
      </c>
      <c r="S44" s="97">
        <v>15</v>
      </c>
    </row>
    <row r="45" spans="1:19" ht="12.75">
      <c r="A45" s="8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</row>
    <row r="46" spans="1:19" ht="12.75">
      <c r="A46" s="84" t="s">
        <v>61</v>
      </c>
      <c r="B46" s="96">
        <f>SUM(C46:S46)</f>
        <v>348</v>
      </c>
      <c r="C46" s="96">
        <v>62</v>
      </c>
      <c r="D46" s="96">
        <v>7</v>
      </c>
      <c r="E46" s="96">
        <v>14</v>
      </c>
      <c r="F46" s="96">
        <v>25</v>
      </c>
      <c r="G46" s="96">
        <v>1</v>
      </c>
      <c r="H46" s="96">
        <v>7</v>
      </c>
      <c r="I46" s="96">
        <v>32</v>
      </c>
      <c r="J46" s="96">
        <v>177</v>
      </c>
      <c r="K46" s="96" t="s">
        <v>103</v>
      </c>
      <c r="L46" s="96" t="s">
        <v>103</v>
      </c>
      <c r="M46" s="96" t="s">
        <v>103</v>
      </c>
      <c r="N46" s="96">
        <v>11</v>
      </c>
      <c r="O46" s="96" t="s">
        <v>103</v>
      </c>
      <c r="P46" s="96" t="s">
        <v>103</v>
      </c>
      <c r="Q46" s="96" t="s">
        <v>103</v>
      </c>
      <c r="R46" s="96">
        <v>1</v>
      </c>
      <c r="S46" s="97">
        <v>11</v>
      </c>
    </row>
    <row r="47" spans="1:19" ht="13.5" thickBot="1">
      <c r="A47" s="98"/>
      <c r="B47" s="99"/>
      <c r="C47" s="99"/>
      <c r="D47" s="99"/>
      <c r="E47" s="99"/>
      <c r="F47" s="99"/>
      <c r="G47" s="99"/>
      <c r="H47" s="99"/>
      <c r="I47" s="100"/>
      <c r="J47" s="99"/>
      <c r="K47" s="99"/>
      <c r="L47" s="99"/>
      <c r="M47" s="99"/>
      <c r="N47" s="99"/>
      <c r="O47" s="99"/>
      <c r="P47" s="99"/>
      <c r="Q47" s="99"/>
      <c r="R47" s="99"/>
      <c r="S47" s="101"/>
    </row>
    <row r="48" ht="12.75">
      <c r="A48" s="102"/>
    </row>
  </sheetData>
  <mergeCells count="4">
    <mergeCell ref="A3:S3"/>
    <mergeCell ref="A5:A8"/>
    <mergeCell ref="B5:B8"/>
    <mergeCell ref="C5:S5"/>
  </mergeCells>
  <printOptions/>
  <pageMargins left="0.52" right="0.75" top="1.47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afonsecaar</dc:creator>
  <cp:keywords/>
  <dc:description/>
  <cp:lastModifiedBy>g:raulfigura.</cp:lastModifiedBy>
  <cp:lastPrinted>2004-01-15T22:01:10Z</cp:lastPrinted>
  <dcterms:created xsi:type="dcterms:W3CDTF">2003-09-10T19:08:33Z</dcterms:created>
  <dcterms:modified xsi:type="dcterms:W3CDTF">2004-01-15T22:02:36Z</dcterms:modified>
  <cp:category/>
  <cp:version/>
  <cp:contentType/>
  <cp:contentStatus/>
</cp:coreProperties>
</file>