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31" windowWidth="11580" windowHeight="6795" activeTab="1"/>
  </bookViews>
  <sheets>
    <sheet name="c161" sheetId="1" r:id="rId1"/>
    <sheet name="c162" sheetId="2" r:id="rId2"/>
    <sheet name="c163-164" sheetId="3" r:id="rId3"/>
    <sheet name="c 165" sheetId="4" r:id="rId4"/>
    <sheet name="C 166" sheetId="5" r:id="rId5"/>
    <sheet name="C167" sheetId="6" r:id="rId6"/>
    <sheet name="c168" sheetId="7" r:id="rId7"/>
    <sheet name="C 169" sheetId="8" r:id="rId8"/>
  </sheets>
  <externalReferences>
    <externalReference r:id="rId11"/>
  </externalReferences>
  <definedNames>
    <definedName name="_xlnm.Print_Area" localSheetId="3">'c 165'!$A$1:$F$34</definedName>
    <definedName name="_xlnm.Print_Area" localSheetId="4">'C 166'!$A$1:$F$63</definedName>
    <definedName name="_xlnm.Print_Area" localSheetId="7">'C 169'!$A$1:$F$27</definedName>
    <definedName name="_xlnm.Print_Area" localSheetId="0">'c161'!$A$1:$O$135</definedName>
    <definedName name="_xlnm.Print_Area" localSheetId="1">'c162'!$A$1:$L$139</definedName>
  </definedNames>
  <calcPr fullCalcOnLoad="1"/>
</workbook>
</file>

<file path=xl/sharedStrings.xml><?xml version="1.0" encoding="utf-8"?>
<sst xmlns="http://schemas.openxmlformats.org/spreadsheetml/2006/main" count="628" uniqueCount="228">
  <si>
    <t>JUZGADO</t>
  </si>
  <si>
    <t>Entrados</t>
  </si>
  <si>
    <t>Reentra- dos</t>
  </si>
  <si>
    <t>Fenecidos</t>
  </si>
  <si>
    <t>Sentencias dictadas</t>
  </si>
  <si>
    <t>Deser-</t>
  </si>
  <si>
    <t>Incompe-</t>
  </si>
  <si>
    <t>Activos</t>
  </si>
  <si>
    <t>Etapa</t>
  </si>
  <si>
    <t>Activos al</t>
  </si>
  <si>
    <t>Total</t>
  </si>
  <si>
    <t>En Conci-</t>
  </si>
  <si>
    <t>En Inci-</t>
  </si>
  <si>
    <t>En Etapa</t>
  </si>
  <si>
    <t>Otras</t>
  </si>
  <si>
    <t>ciones</t>
  </si>
  <si>
    <t>tencias</t>
  </si>
  <si>
    <t>2da. Inst.</t>
  </si>
  <si>
    <t>Ejecución</t>
  </si>
  <si>
    <t>liación</t>
  </si>
  <si>
    <t>dentes</t>
  </si>
  <si>
    <t>TOTAL</t>
  </si>
  <si>
    <t>SAN JOSE</t>
  </si>
  <si>
    <t>Trabajo II Circuito San José</t>
  </si>
  <si>
    <t>Civil y Trabajo Hatillo</t>
  </si>
  <si>
    <t>Civil y Trabajo Desamparados</t>
  </si>
  <si>
    <t>Civil y Trabajo Puriscal</t>
  </si>
  <si>
    <t>Civil y Trabajo Pérez Zeledón</t>
  </si>
  <si>
    <t>Tribunal Trabajo Menor Cuantía II Circuito San José</t>
  </si>
  <si>
    <t>Menor Cuantía Desamparados</t>
  </si>
  <si>
    <t>Contravencional y Menor Cuantía Hatillo</t>
  </si>
  <si>
    <t>Contravencional y Menor Cuantía San Sebastián</t>
  </si>
  <si>
    <t>Contravencional y Menor Cuantía Alajuelita</t>
  </si>
  <si>
    <t>Contravencional y Menor Cuantía Aserrí</t>
  </si>
  <si>
    <t>Contravencional y Menor Cuantía Acosta</t>
  </si>
  <si>
    <t xml:space="preserve">Contravencional y Menor Cuantía Pavas </t>
  </si>
  <si>
    <t>Contravencional y Menor Cuantía Escazú</t>
  </si>
  <si>
    <t>Contravencional y Menor Cuantía Santa Ana</t>
  </si>
  <si>
    <t>Contravencional y Menor Cuantía Mora</t>
  </si>
  <si>
    <t>Contravencional y Menor Cuantía Puriscal</t>
  </si>
  <si>
    <t>Contravencional y Menor Cuantía Turrubares</t>
  </si>
  <si>
    <t>Contravencional y Menor Cuantía Pérez Zeledón</t>
  </si>
  <si>
    <t>Contravencional y Menor Cuantía Tarrazú</t>
  </si>
  <si>
    <t>ALAJUELA</t>
  </si>
  <si>
    <t>Trabajo Alajuela</t>
  </si>
  <si>
    <t>Civil y Trabajo Grecia</t>
  </si>
  <si>
    <t>Civil y Trabajo San Ramón</t>
  </si>
  <si>
    <t>Civil y Trabajo San Carlos</t>
  </si>
  <si>
    <t>Menor Cuantía Alajuela</t>
  </si>
  <si>
    <t>Menor Cuantía San Carlos</t>
  </si>
  <si>
    <t>Contravencional y Menor Cuantía Grecia</t>
  </si>
  <si>
    <t>Contravencional y Menor Cuantía Alfaro Ruiz</t>
  </si>
  <si>
    <t>Contravencional y Menor Cuantía Poás</t>
  </si>
  <si>
    <t>Contravencional y Menor Cuantía Valverde Vega</t>
  </si>
  <si>
    <t>Contravencional y Menor Cuantía San Ramón</t>
  </si>
  <si>
    <t>Contravencional y Menor Cuantía Naranjo</t>
  </si>
  <si>
    <t>Contravencional y Menor Cuantía Palmares</t>
  </si>
  <si>
    <t>Contravencional y Menor Cuantía Atenas</t>
  </si>
  <si>
    <t>Contravencional y Menor Cuantía San Mateo</t>
  </si>
  <si>
    <t>Contravencional y Menor Cuantía Orotina</t>
  </si>
  <si>
    <t>Contravencional y Menor Cuantía Upala</t>
  </si>
  <si>
    <t>Contravencional y Menor Cuantía Los Chiles</t>
  </si>
  <si>
    <t>Contravencional y Menor Cuantía Guatuso</t>
  </si>
  <si>
    <t>Contravencional y Menor Cuantía La Fortuna</t>
  </si>
  <si>
    <t>CARTAGO</t>
  </si>
  <si>
    <t>Trabajo Cartago</t>
  </si>
  <si>
    <t>Civil y Trabajo Turrialba</t>
  </si>
  <si>
    <t>Menor Cuantía Cartago</t>
  </si>
  <si>
    <t>Contravencional y Menor Cuantía La Unión</t>
  </si>
  <si>
    <t>Contravencional y Menor Cuantía Paraíso</t>
  </si>
  <si>
    <t>Contravencional y Menor Cuantía Alvarado</t>
  </si>
  <si>
    <t>Contravencional y Menor Cuantía Turrialba</t>
  </si>
  <si>
    <t>Contravencional y Menor Cuantía Jiménez</t>
  </si>
  <si>
    <t>HEREDIA</t>
  </si>
  <si>
    <t>Trabajo Heredia</t>
  </si>
  <si>
    <t>Menor Cuantía Heredia</t>
  </si>
  <si>
    <t>Contravencional y Menor Cuantía Santo Domingo</t>
  </si>
  <si>
    <t>Contravencional y Menor Cuantía San Rafael</t>
  </si>
  <si>
    <t>Contravencional y Menor Cuantía San Isidro</t>
  </si>
  <si>
    <t>Contravencional y Menor Cuantía San Joaquín</t>
  </si>
  <si>
    <t>Contravencional y Menor Cuantía Sarapiquí</t>
  </si>
  <si>
    <t>GUANACASTE</t>
  </si>
  <si>
    <t>Civil y Trabajo Liberia</t>
  </si>
  <si>
    <t>Civil y Trabajo Cañas</t>
  </si>
  <si>
    <t>Civil y Trabajo Nicoya</t>
  </si>
  <si>
    <t>Civil y Trabajo Santa Cruz</t>
  </si>
  <si>
    <t>Contravencional y Menor Cuantía Liberia</t>
  </si>
  <si>
    <t>Contravencional y Menor Cuantía Bagaces</t>
  </si>
  <si>
    <t>Contravencional y Menor Cuantía La Cruz</t>
  </si>
  <si>
    <t>Contravencional y Menor Cuantía Cañas</t>
  </si>
  <si>
    <t>Contravencional y Menor Cuantía Tilarán</t>
  </si>
  <si>
    <t>Contravencional y Menor Cuantía Abangares</t>
  </si>
  <si>
    <t>Contravencional y Menor Cuantía Nicoya</t>
  </si>
  <si>
    <t>Contravencional y Menor Cuantía Nandayure</t>
  </si>
  <si>
    <t>Contravencional y Menor Cuantía Santa Cruz</t>
  </si>
  <si>
    <t>Contravencional y Menor Cuantía Carrillo</t>
  </si>
  <si>
    <t>PUNTARENAS</t>
  </si>
  <si>
    <t>Trabajo Puntarenas</t>
  </si>
  <si>
    <t>Civil y Trabajo Aguirre - Parrita</t>
  </si>
  <si>
    <t>Civil y Trabajo Golfito</t>
  </si>
  <si>
    <t xml:space="preserve">Civil y Trabajo Osa </t>
  </si>
  <si>
    <t xml:space="preserve">Civil y Trabajo Corredores </t>
  </si>
  <si>
    <t>Menor Cuantía Puntarenas</t>
  </si>
  <si>
    <t>Contravencional y Menor Cuantía Esparza</t>
  </si>
  <si>
    <t>Contravencional y Menor Cuantía Montes de Oro</t>
  </si>
  <si>
    <t>Contravencional y Menor Cuantía Garabito</t>
  </si>
  <si>
    <t>Contravencional y Menor Cuantía Jicaral</t>
  </si>
  <si>
    <t>Contravencional y Menor Cuantía Cóbano</t>
  </si>
  <si>
    <t>Contravencional y Menor Cuantía Aguirre</t>
  </si>
  <si>
    <t>Contravencional y Menor Cuantía Golfito</t>
  </si>
  <si>
    <t>Contravencional y Menor Cuantía Osa</t>
  </si>
  <si>
    <t>Contravencional y Menor Cuantía Corredores</t>
  </si>
  <si>
    <t>Contravencional y Menor Cuantía Buenos Aires</t>
  </si>
  <si>
    <t>Contravencional y Menor Cuantía Coto Brus</t>
  </si>
  <si>
    <t>LIMON</t>
  </si>
  <si>
    <t>Trabajo Limón</t>
  </si>
  <si>
    <t>Civil y Trabajo Pococí</t>
  </si>
  <si>
    <t>Menor Cuantía Limón</t>
  </si>
  <si>
    <t>Contravencional y Menor Cuantía Bribrí</t>
  </si>
  <si>
    <t>Contravencional y Menor Cuantía Matina</t>
  </si>
  <si>
    <t>Menor Cuantía Pococí</t>
  </si>
  <si>
    <t>Contravencional y Menor Cuantía Guácimo</t>
  </si>
  <si>
    <t>Contravencional y Menor Cuantía Siquirres</t>
  </si>
  <si>
    <t>CASOS ENTRADOS EN MATERIA LABORAL SEGÚN TIPO DE JUICIO DURANTE EL 2003</t>
  </si>
  <si>
    <t>TIPO DE JUICIO</t>
  </si>
  <si>
    <t>Ordina-</t>
  </si>
  <si>
    <t>Riesgos</t>
  </si>
  <si>
    <t>Infrac-</t>
  </si>
  <si>
    <t>Conflictos</t>
  </si>
  <si>
    <t>Califica-</t>
  </si>
  <si>
    <t>Consig-</t>
  </si>
  <si>
    <t>Devolución</t>
  </si>
  <si>
    <t xml:space="preserve"> Conmuta-</t>
  </si>
  <si>
    <t>Otros</t>
  </si>
  <si>
    <t>rios</t>
  </si>
  <si>
    <t>profesio-</t>
  </si>
  <si>
    <t xml:space="preserve"> ción a la</t>
  </si>
  <si>
    <t>colectivos</t>
  </si>
  <si>
    <t xml:space="preserve"> ción de</t>
  </si>
  <si>
    <t xml:space="preserve">nación de </t>
  </si>
  <si>
    <t>de cuotas</t>
  </si>
  <si>
    <t>ción de</t>
  </si>
  <si>
    <t>asuntos</t>
  </si>
  <si>
    <t>Pensión</t>
  </si>
  <si>
    <t>nales</t>
  </si>
  <si>
    <t xml:space="preserve">Ley de </t>
  </si>
  <si>
    <t>huelga</t>
  </si>
  <si>
    <t>presta-</t>
  </si>
  <si>
    <t>Banco</t>
  </si>
  <si>
    <t>renta</t>
  </si>
  <si>
    <t>Invalidez</t>
  </si>
  <si>
    <t>Trabajo</t>
  </si>
  <si>
    <t>Popular</t>
  </si>
  <si>
    <t>MOVIMIENTO OCURRIDO EN MATERIA LABORAL POR TIPO DE JUZGADO DURANTE EL 2003</t>
  </si>
  <si>
    <t>Reentrados</t>
  </si>
  <si>
    <t>Sentencias</t>
  </si>
  <si>
    <t>Deserciones</t>
  </si>
  <si>
    <t>Incompetencias</t>
  </si>
  <si>
    <t>Entrados 2da. Inst.</t>
  </si>
  <si>
    <t>MAYOR CUANTIA</t>
  </si>
  <si>
    <t>MENOR CUANTIA</t>
  </si>
  <si>
    <t>DURACION PROMEDIO DE LOS ORDINARIOS FALLADOS CON SENTENCIA  POR</t>
  </si>
  <si>
    <t xml:space="preserve"> LOS JUZGADOS DE TRABAJO DE MAYOR CUANTIA DURANTE EL 2003</t>
  </si>
  <si>
    <t>TOTAL DE CASOS</t>
  </si>
  <si>
    <t>DURACION PROMEDIO</t>
  </si>
  <si>
    <t>MESES</t>
  </si>
  <si>
    <t>SEMANAS</t>
  </si>
  <si>
    <t>JUICIOS FALLADOS CON SENTENCIA POR LOS JUZGADOS DE TRABAJO DURANTE EL 2003</t>
  </si>
  <si>
    <t>Número de meses</t>
  </si>
  <si>
    <t>Número de casos</t>
  </si>
  <si>
    <t>meses</t>
  </si>
  <si>
    <t>mes</t>
  </si>
  <si>
    <t>COMPARACION DE LOS CASOS ENTRADOS EN MATERIA DE TRABAJO</t>
  </si>
  <si>
    <t>SEGUN TIPO DE PROCESO PARA EL PERIODO DE 1998 - 2003</t>
  </si>
  <si>
    <t xml:space="preserve"> A   Ñ   O</t>
  </si>
  <si>
    <t xml:space="preserve">      TIPO DE PROCESO</t>
  </si>
  <si>
    <t>1998</t>
  </si>
  <si>
    <t xml:space="preserve">        T O T A L</t>
  </si>
  <si>
    <t>Ordinarios</t>
  </si>
  <si>
    <t>Ordinarios (Pensión de invalidez)</t>
  </si>
  <si>
    <t>Riesgos de Trabajo</t>
  </si>
  <si>
    <t>Infracción Ley de Trabajo</t>
  </si>
  <si>
    <t>Conflictos Colectivos</t>
  </si>
  <si>
    <t>Calificación de Huelga</t>
  </si>
  <si>
    <t>Consigna. de Prestaciones</t>
  </si>
  <si>
    <t>Devolución de cuotas Banco Popular</t>
  </si>
  <si>
    <t>Conmutación de renta</t>
  </si>
  <si>
    <t>Otros asuntos</t>
  </si>
  <si>
    <t xml:space="preserve"> A  Ñ  O</t>
  </si>
  <si>
    <t>JUZGADOS</t>
  </si>
  <si>
    <t xml:space="preserve">  TOTAL</t>
  </si>
  <si>
    <t>%</t>
  </si>
  <si>
    <t>Cartago</t>
  </si>
  <si>
    <t>Heredia</t>
  </si>
  <si>
    <t>Guanacaste</t>
  </si>
  <si>
    <t>Puntarenas</t>
  </si>
  <si>
    <t>Zona Sur</t>
  </si>
  <si>
    <t>Primero Zona Atlántica</t>
  </si>
  <si>
    <t>Segundo Zona Atlántica</t>
  </si>
  <si>
    <t>DISTRIBUCIÓN PORCENTUAL POR TIPO DE JUZGADO DEL MOVIMIENTO EN MATERIA DE TRABAJO DURANTE EL 2003</t>
  </si>
  <si>
    <t xml:space="preserve">ENTRADA TOTAL Y PORCENTUAL EN MATERIA DE TRABAJO </t>
  </si>
  <si>
    <t>Primero San José</t>
  </si>
  <si>
    <t>Segundo San José</t>
  </si>
  <si>
    <t>Primero Alajuela</t>
  </si>
  <si>
    <t>Segundo  Alajuela</t>
  </si>
  <si>
    <t>MOVIMIENTO OCURRIDO EN MATERIA LABORAL DURANTE EL 2003</t>
  </si>
  <si>
    <t>CUADRO N° 161</t>
  </si>
  <si>
    <t xml:space="preserve"> Continuacion cuadro N° 161</t>
  </si>
  <si>
    <t xml:space="preserve"> </t>
  </si>
  <si>
    <t>Fuente: Sección de Estadística, Departamento de Planificación</t>
  </si>
  <si>
    <t>CUADRO N° 162</t>
  </si>
  <si>
    <t>CUADRO N° 163</t>
  </si>
  <si>
    <t>CUADRO N° 164</t>
  </si>
  <si>
    <t>CUADRO N° 165</t>
  </si>
  <si>
    <t>Trabajo Segundo Circuito San José</t>
  </si>
  <si>
    <t>Civil y Trabajo Pérez  Zeledón</t>
  </si>
  <si>
    <t>Civil y Trabajo Aguirre</t>
  </si>
  <si>
    <t>Civil y Trabajo Osa</t>
  </si>
  <si>
    <t>Civil y Trabajo Corredores</t>
  </si>
  <si>
    <t>CUADRO N° 166</t>
  </si>
  <si>
    <t>CUADRO N° 167</t>
  </si>
  <si>
    <t>CUADRO N° 168</t>
  </si>
  <si>
    <t>CUADRO No. 169</t>
  </si>
  <si>
    <t>Continuación cuadro N° 162</t>
  </si>
  <si>
    <t>Activos 01/01/2003</t>
  </si>
  <si>
    <t>Activos 31/12/2003</t>
  </si>
  <si>
    <t>MOVIMIENTO OCURRIDO POR CIRCUITO JUDICIAL EN MATERIA DE TRABAJO DURANTE EL 2003</t>
  </si>
  <si>
    <t>SEGUN TIPO DE JUZGADO PARA EL PERIODO 1998-2003</t>
  </si>
</sst>
</file>

<file path=xl/styles.xml><?xml version="1.0" encoding="utf-8"?>
<styleSheet xmlns="http://schemas.openxmlformats.org/spreadsheetml/2006/main">
  <numFmts count="7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_)"/>
    <numFmt numFmtId="169" formatCode="0_)"/>
    <numFmt numFmtId="170" formatCode="0.0%"/>
    <numFmt numFmtId="171" formatCode="0.0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&quot;C&quot;#,##0_);\(&quot;C&quot;#,##0\)"/>
    <numFmt numFmtId="186" formatCode="&quot;C&quot;#,##0_);[Red]\(&quot;C&quot;#,##0\)"/>
    <numFmt numFmtId="187" formatCode="&quot;C&quot;#,##0.00_);\(&quot;C&quot;#,##0.00\)"/>
    <numFmt numFmtId="188" formatCode="&quot;C&quot;#,##0.00_);[Red]\(&quot;C&quot;#,##0.00\)"/>
    <numFmt numFmtId="189" formatCode="_(&quot;C&quot;* #,##0_);_(&quot;C&quot;* \(#,##0\);_(&quot;C&quot;* &quot;-&quot;_);_(@_)"/>
    <numFmt numFmtId="190" formatCode="_(&quot;C&quot;* #,##0.00_);_(&quot;C&quot;* \(#,##0.00\);_(&quot;C&quot;* &quot;-&quot;??_);_(@_)"/>
    <numFmt numFmtId="191" formatCode="&quot;¢&quot;#,##0_);\(&quot;¢&quot;#,##0\)"/>
    <numFmt numFmtId="192" formatCode="&quot;¢&quot;#,##0_);[Red]\(&quot;¢&quot;#,##0\)"/>
    <numFmt numFmtId="193" formatCode="&quot;¢&quot;#,##0.00_);\(&quot;¢&quot;#,##0.00\)"/>
    <numFmt numFmtId="194" formatCode="&quot;¢&quot;#,##0.00_);[Red]\(&quot;¢&quot;#,##0.00\)"/>
    <numFmt numFmtId="195" formatCode="_(&quot;¢&quot;* #,##0_);_(&quot;¢&quot;* \(#,##0\);_(&quot;¢&quot;* &quot;-&quot;_);_(@_)"/>
    <numFmt numFmtId="196" formatCode="_(&quot;¢&quot;* #,##0.00_);_(&quot;¢&quot;* \(#,##0.00\);_(&quot;¢&quot;* &quot;-&quot;??_);_(@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_-* #,##0\ _P_t_a_-;\-* #,##0\ _P_t_a_-;_-* &quot;-&quot;\ _P_t_a_-;_-@_-"/>
    <numFmt numFmtId="201" formatCode="_-* #,##0.00\ _P_t_a_-;\-* #,##0.00\ _P_t_a_-;_-* &quot;-&quot;??\ _P_t_a_-;_-@_-"/>
    <numFmt numFmtId="202" formatCode="&quot;pta&quot;#,##0;\-&quot;pta&quot;#,##0"/>
    <numFmt numFmtId="203" formatCode="&quot;pta&quot;#,##0;[Red]\-&quot;pta&quot;#,##0"/>
    <numFmt numFmtId="204" formatCode="&quot;pta&quot;#,##0.00;\-&quot;pta&quot;#,##0.00"/>
    <numFmt numFmtId="205" formatCode="&quot;pta&quot;#,##0.00;[Red]\-&quot;pta&quot;#,##0.00"/>
    <numFmt numFmtId="206" formatCode="_-&quot;pta&quot;* #,##0_-;\-&quot;pta&quot;* #,##0_-;_-&quot;pta&quot;* &quot;-&quot;_-;_-@_-"/>
    <numFmt numFmtId="207" formatCode="_-* #,##0_-;\-* #,##0_-;_-* &quot;-&quot;_-;_-@_-"/>
    <numFmt numFmtId="208" formatCode="_-&quot;pta&quot;* #,##0.00_-;\-&quot;pta&quot;* #,##0.00_-;_-&quot;pta&quot;* &quot;-&quot;??_-;_-@_-"/>
    <numFmt numFmtId="209" formatCode="_-* #,##0.00_-;\-* #,##0.00_-;_-* &quot;-&quot;??_-;_-@_-"/>
    <numFmt numFmtId="210" formatCode="#,##0\ &quot;¢&quot;;\-#,##0\ &quot;¢&quot;"/>
    <numFmt numFmtId="211" formatCode="#,##0\ &quot;¢&quot;;[Red]\-#,##0\ &quot;¢&quot;"/>
    <numFmt numFmtId="212" formatCode="#,##0.00\ &quot;¢&quot;;\-#,##0.00\ &quot;¢&quot;"/>
    <numFmt numFmtId="213" formatCode="#,##0.00\ &quot;¢&quot;;[Red]\-#,##0.00\ &quot;¢&quot;"/>
    <numFmt numFmtId="214" formatCode="_-* #,##0\ &quot;¢&quot;_-;\-* #,##0\ &quot;¢&quot;_-;_-* &quot;-&quot;\ &quot;¢&quot;_-;_-@_-"/>
    <numFmt numFmtId="215" formatCode="_-* #,##0\ _¢_-;\-* #,##0\ _¢_-;_-* &quot;-&quot;\ _¢_-;_-@_-"/>
    <numFmt numFmtId="216" formatCode="_-* #,##0.00\ &quot;¢&quot;_-;\-* #,##0.00\ &quot;¢&quot;_-;_-* &quot;-&quot;??\ &quot;¢&quot;_-;_-@_-"/>
    <numFmt numFmtId="217" formatCode="_-* #,##0.00\ _¢_-;\-* #,##0.00\ _¢_-;_-* &quot;-&quot;??\ _¢_-;_-@_-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double"/>
      <sz val="8"/>
      <name val="Times New Roman"/>
      <family val="1"/>
    </font>
    <font>
      <b/>
      <u val="single"/>
      <sz val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double"/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1" xfId="0" applyFont="1" applyFill="1" applyBorder="1" applyAlignment="1" applyProtection="1">
      <alignment horizontal="fill"/>
      <protection/>
    </xf>
    <xf numFmtId="0" fontId="6" fillId="0" borderId="0" xfId="0" applyFont="1" applyBorder="1" applyAlignment="1" applyProtection="1">
      <alignment horizontal="fill"/>
      <protection/>
    </xf>
    <xf numFmtId="0" fontId="6" fillId="0" borderId="1" xfId="0" applyFont="1" applyBorder="1" applyAlignment="1" applyProtection="1">
      <alignment horizontal="fill"/>
      <protection/>
    </xf>
    <xf numFmtId="0" fontId="6" fillId="0" borderId="1" xfId="0" applyFont="1" applyBorder="1" applyAlignment="1" applyProtection="1">
      <alignment horizontal="right"/>
      <protection/>
    </xf>
    <xf numFmtId="168" fontId="6" fillId="0" borderId="2" xfId="0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Continuous" vertical="center" wrapText="1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168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4" fontId="6" fillId="0" borderId="4" xfId="0" applyNumberFormat="1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4" fontId="6" fillId="0" borderId="6" xfId="0" applyNumberFormat="1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/>
    </xf>
    <xf numFmtId="14" fontId="6" fillId="0" borderId="2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8" fillId="0" borderId="4" xfId="0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fill"/>
      <protection/>
    </xf>
    <xf numFmtId="0" fontId="7" fillId="0" borderId="6" xfId="0" applyFont="1" applyFill="1" applyBorder="1" applyAlignment="1" applyProtection="1">
      <alignment horizontal="fill"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3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7" xfId="0" applyFont="1" applyBorder="1" applyAlignment="1">
      <alignment/>
    </xf>
    <xf numFmtId="170" fontId="11" fillId="0" borderId="4" xfId="21" applyNumberFormat="1" applyFont="1" applyBorder="1" applyAlignment="1">
      <alignment horizontal="center"/>
    </xf>
    <xf numFmtId="170" fontId="11" fillId="0" borderId="3" xfId="21" applyNumberFormat="1" applyFont="1" applyBorder="1" applyAlignment="1">
      <alignment horizontal="center"/>
    </xf>
    <xf numFmtId="170" fontId="9" fillId="0" borderId="4" xfId="21" applyNumberFormat="1" applyFont="1" applyBorder="1" applyAlignment="1">
      <alignment horizontal="center"/>
    </xf>
    <xf numFmtId="170" fontId="9" fillId="0" borderId="0" xfId="21" applyNumberFormat="1" applyFont="1" applyBorder="1" applyAlignment="1">
      <alignment horizontal="center"/>
    </xf>
    <xf numFmtId="170" fontId="9" fillId="0" borderId="4" xfId="21" applyNumberFormat="1" applyFont="1" applyFill="1" applyBorder="1" applyAlignment="1" applyProtection="1">
      <alignment horizontal="center"/>
      <protection/>
    </xf>
    <xf numFmtId="170" fontId="9" fillId="0" borderId="3" xfId="21" applyNumberFormat="1" applyFont="1" applyFill="1" applyBorder="1" applyAlignment="1" applyProtection="1">
      <alignment horizontal="center"/>
      <protection/>
    </xf>
    <xf numFmtId="170" fontId="9" fillId="0" borderId="4" xfId="21" applyNumberFormat="1" applyFont="1" applyFill="1" applyBorder="1" applyAlignment="1">
      <alignment horizontal="center"/>
    </xf>
    <xf numFmtId="170" fontId="9" fillId="0" borderId="3" xfId="21" applyNumberFormat="1" applyFont="1" applyFill="1" applyBorder="1" applyAlignment="1">
      <alignment horizontal="center"/>
    </xf>
    <xf numFmtId="170" fontId="10" fillId="0" borderId="7" xfId="21" applyNumberFormat="1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6" xfId="0" applyFont="1" applyBorder="1" applyAlignment="1" applyProtection="1">
      <alignment horizontal="center"/>
      <protection/>
    </xf>
    <xf numFmtId="0" fontId="15" fillId="0" borderId="5" xfId="0" applyFont="1" applyBorder="1" applyAlignment="1" applyProtection="1">
      <alignment/>
      <protection/>
    </xf>
    <xf numFmtId="0" fontId="15" fillId="0" borderId="2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7" fillId="0" borderId="0" xfId="0" applyFont="1" applyFill="1" applyBorder="1" applyAlignment="1" applyProtection="1">
      <alignment horizontal="left"/>
      <protection/>
    </xf>
    <xf numFmtId="0" fontId="1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  <protection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1" xfId="0" applyFont="1" applyFill="1" applyBorder="1" applyAlignment="1" applyProtection="1">
      <alignment horizontal="fill"/>
      <protection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justify"/>
    </xf>
    <xf numFmtId="0" fontId="21" fillId="0" borderId="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3" fillId="0" borderId="10" xfId="0" applyFont="1" applyBorder="1" applyAlignment="1">
      <alignment horizontal="justify"/>
    </xf>
    <xf numFmtId="0" fontId="23" fillId="0" borderId="4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justify"/>
    </xf>
    <xf numFmtId="0" fontId="23" fillId="0" borderId="6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0" fillId="0" borderId="3" xfId="0" applyFont="1" applyBorder="1" applyAlignment="1">
      <alignment horizontal="justify"/>
    </xf>
    <xf numFmtId="0" fontId="11" fillId="0" borderId="1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9" fillId="0" borderId="1" xfId="0" applyFont="1" applyBorder="1" applyAlignment="1" applyProtection="1">
      <alignment horizontal="fill"/>
      <protection/>
    </xf>
    <xf numFmtId="0" fontId="9" fillId="0" borderId="7" xfId="0" applyFont="1" applyBorder="1" applyAlignment="1" applyProtection="1">
      <alignment horizontal="fill"/>
      <protection/>
    </xf>
    <xf numFmtId="0" fontId="9" fillId="0" borderId="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fill"/>
      <protection/>
    </xf>
    <xf numFmtId="0" fontId="10" fillId="0" borderId="11" xfId="0" applyFont="1" applyBorder="1" applyAlignment="1" applyProtection="1">
      <alignment horizontal="fill"/>
      <protection/>
    </xf>
    <xf numFmtId="0" fontId="10" fillId="0" borderId="6" xfId="0" applyFont="1" applyBorder="1" applyAlignment="1" applyProtection="1">
      <alignment horizontal="fill"/>
      <protection/>
    </xf>
    <xf numFmtId="0" fontId="10" fillId="0" borderId="6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0" xfId="0" applyFont="1" applyAlignment="1" applyProtection="1">
      <alignment horizontal="right"/>
      <protection/>
    </xf>
    <xf numFmtId="0" fontId="9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4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center"/>
      <protection/>
    </xf>
    <xf numFmtId="0" fontId="10" fillId="0" borderId="6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1" xfId="0" applyFont="1" applyBorder="1" applyAlignment="1" applyProtection="1">
      <alignment horizontal="fill"/>
      <protection/>
    </xf>
    <xf numFmtId="0" fontId="25" fillId="0" borderId="0" xfId="0" applyFont="1" applyBorder="1" applyAlignment="1" applyProtection="1">
      <alignment horizontal="fill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2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3" xfId="0" applyFont="1" applyBorder="1" applyAlignment="1" applyProtection="1">
      <alignment horizontal="centerContinuous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4" xfId="0" applyFont="1" applyBorder="1" applyAlignment="1" applyProtection="1">
      <alignment horizontal="center" vertical="center" wrapText="1"/>
      <protection/>
    </xf>
    <xf numFmtId="0" fontId="26" fillId="0" borderId="7" xfId="0" applyFont="1" applyBorder="1" applyAlignment="1" applyProtection="1">
      <alignment horizontal="centerContinuous"/>
      <protection/>
    </xf>
    <xf numFmtId="0" fontId="26" fillId="0" borderId="11" xfId="0" applyFont="1" applyBorder="1" applyAlignment="1" applyProtection="1">
      <alignment horizontal="centerContinuous"/>
      <protection/>
    </xf>
    <xf numFmtId="0" fontId="26" fillId="0" borderId="7" xfId="0" applyFont="1" applyBorder="1" applyAlignment="1">
      <alignment horizontal="centerContinuous"/>
    </xf>
    <xf numFmtId="0" fontId="26" fillId="0" borderId="1" xfId="0" applyFont="1" applyBorder="1" applyAlignment="1">
      <alignment horizontal="centerContinuous"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6" xfId="0" applyFont="1" applyBorder="1" applyAlignment="1" applyProtection="1">
      <alignment horizontal="center" vertical="center" wrapText="1"/>
      <protection/>
    </xf>
    <xf numFmtId="0" fontId="26" fillId="0" borderId="7" xfId="0" applyFont="1" applyBorder="1" applyAlignment="1" applyProtection="1">
      <alignment horizontal="center" vertical="center" wrapText="1"/>
      <protection/>
    </xf>
    <xf numFmtId="0" fontId="25" fillId="0" borderId="5" xfId="0" applyFont="1" applyBorder="1" applyAlignment="1">
      <alignment/>
    </xf>
    <xf numFmtId="0" fontId="25" fillId="0" borderId="2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4" xfId="0" applyFont="1" applyBorder="1" applyAlignment="1" applyProtection="1">
      <alignment horizontal="center"/>
      <protection/>
    </xf>
    <xf numFmtId="171" fontId="25" fillId="0" borderId="4" xfId="0" applyNumberFormat="1" applyFont="1" applyBorder="1" applyAlignment="1" applyProtection="1">
      <alignment horizontal="center"/>
      <protection/>
    </xf>
    <xf numFmtId="1" fontId="25" fillId="0" borderId="4" xfId="0" applyNumberFormat="1" applyFont="1" applyBorder="1" applyAlignment="1" applyProtection="1">
      <alignment horizontal="center"/>
      <protection/>
    </xf>
    <xf numFmtId="171" fontId="25" fillId="0" borderId="3" xfId="0" applyNumberFormat="1" applyFont="1" applyBorder="1" applyAlignment="1" applyProtection="1">
      <alignment horizontal="center"/>
      <protection/>
    </xf>
    <xf numFmtId="0" fontId="25" fillId="0" borderId="4" xfId="0" applyFont="1" applyBorder="1" applyAlignment="1">
      <alignment horizontal="center"/>
    </xf>
    <xf numFmtId="171" fontId="25" fillId="0" borderId="4" xfId="0" applyNumberFormat="1" applyFont="1" applyBorder="1" applyAlignment="1">
      <alignment horizontal="center"/>
    </xf>
    <xf numFmtId="1" fontId="25" fillId="0" borderId="4" xfId="0" applyNumberFormat="1" applyFont="1" applyBorder="1" applyAlignment="1">
      <alignment horizontal="center"/>
    </xf>
    <xf numFmtId="171" fontId="25" fillId="0" borderId="3" xfId="0" applyNumberFormat="1" applyFont="1" applyBorder="1" applyAlignment="1">
      <alignment horizontal="center"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/>
    </xf>
    <xf numFmtId="169" fontId="25" fillId="0" borderId="4" xfId="0" applyNumberFormat="1" applyFont="1" applyBorder="1" applyAlignment="1" applyProtection="1">
      <alignment horizontal="center"/>
      <protection/>
    </xf>
    <xf numFmtId="0" fontId="25" fillId="0" borderId="4" xfId="0" applyFont="1" applyBorder="1" applyAlignment="1" applyProtection="1">
      <alignment/>
      <protection/>
    </xf>
    <xf numFmtId="0" fontId="25" fillId="0" borderId="4" xfId="0" applyFont="1" applyBorder="1" applyAlignment="1" applyProtection="1" quotePrefix="1">
      <alignment horizontal="center"/>
      <protection/>
    </xf>
    <xf numFmtId="0" fontId="25" fillId="0" borderId="1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7" xfId="0" applyFont="1" applyBorder="1" applyAlignment="1">
      <alignment/>
    </xf>
    <xf numFmtId="0" fontId="25" fillId="0" borderId="0" xfId="0" applyFont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>
      <alignment horizontal="centerContinuous"/>
    </xf>
    <xf numFmtId="0" fontId="9" fillId="0" borderId="1" xfId="0" applyFont="1" applyFill="1" applyBorder="1" applyAlignment="1" applyProtection="1">
      <alignment horizontal="fill"/>
      <protection/>
    </xf>
    <xf numFmtId="0" fontId="9" fillId="0" borderId="0" xfId="0" applyFont="1" applyBorder="1" applyAlignment="1" applyProtection="1">
      <alignment horizontal="fill"/>
      <protection/>
    </xf>
    <xf numFmtId="0" fontId="9" fillId="0" borderId="1" xfId="0" applyFont="1" applyBorder="1" applyAlignment="1" applyProtection="1">
      <alignment horizontal="right"/>
      <protection/>
    </xf>
    <xf numFmtId="168" fontId="9" fillId="0" borderId="2" xfId="0" applyNumberFormat="1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Continuous" vertical="center" wrapText="1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14" fontId="9" fillId="0" borderId="4" xfId="0" applyNumberFormat="1" applyFont="1" applyBorder="1" applyAlignment="1" applyProtection="1">
      <alignment horizontal="center"/>
      <protection/>
    </xf>
    <xf numFmtId="14" fontId="9" fillId="0" borderId="6" xfId="0" applyNumberFormat="1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0" fontId="10" fillId="0" borderId="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/>
    </xf>
    <xf numFmtId="0" fontId="27" fillId="0" borderId="4" xfId="0" applyFont="1" applyFill="1" applyBorder="1" applyAlignment="1" applyProtection="1">
      <alignment horizontal="center"/>
      <protection/>
    </xf>
    <xf numFmtId="0" fontId="27" fillId="0" borderId="3" xfId="0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8" fontId="6" fillId="0" borderId="5" xfId="0" applyNumberFormat="1" applyFont="1" applyFill="1" applyBorder="1" applyAlignment="1" applyProtection="1">
      <alignment horizontal="center" vertical="center" wrapText="1"/>
      <protection/>
    </xf>
    <xf numFmtId="168" fontId="6" fillId="0" borderId="0" xfId="0" applyNumberFormat="1" applyFont="1" applyFill="1" applyBorder="1" applyAlignment="1" applyProtection="1">
      <alignment horizontal="center" vertical="center" wrapText="1"/>
      <protection/>
    </xf>
    <xf numFmtId="168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2" fillId="0" borderId="7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9" fillId="0" borderId="5" xfId="0" applyFont="1" applyFill="1" applyBorder="1" applyAlignment="1" applyProtection="1">
      <alignment horizontal="center" vertical="center" wrapText="1"/>
      <protection/>
    </xf>
    <xf numFmtId="168" fontId="9" fillId="0" borderId="5" xfId="0" applyNumberFormat="1" applyFont="1" applyFill="1" applyBorder="1" applyAlignment="1" applyProtection="1">
      <alignment horizontal="center" vertical="center" wrapText="1"/>
      <protection/>
    </xf>
    <xf numFmtId="168" fontId="9" fillId="0" borderId="0" xfId="0" applyNumberFormat="1" applyFont="1" applyFill="1" applyBorder="1" applyAlignment="1" applyProtection="1">
      <alignment horizontal="center" vertical="center" wrapText="1"/>
      <protection/>
    </xf>
    <xf numFmtId="168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wrapText="1"/>
      <protection/>
    </xf>
    <xf numFmtId="0" fontId="10" fillId="0" borderId="5" xfId="0" applyFont="1" applyBorder="1" applyAlignment="1">
      <alignment horizontal="center" wrapText="1"/>
    </xf>
    <xf numFmtId="0" fontId="9" fillId="0" borderId="0" xfId="0" applyFont="1" applyAlignment="1" applyProtection="1">
      <alignment horizont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6" fillId="0" borderId="0" xfId="0" applyFont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CION%20DE%20ESTADISTICA\NO%20PENAL\Erick\Redacci&#243;n%202003\Laboral\laboral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mestres"/>
      <sheetName val="General"/>
      <sheetName val="entrada"/>
      <sheetName val="cuantía"/>
      <sheetName val="C -163"/>
      <sheetName val="C -162"/>
      <sheetName val="C -165"/>
      <sheetName val="C -164"/>
      <sheetName val="C 168"/>
      <sheetName val="Circuito I"/>
      <sheetName val="Circuito II"/>
    </sheetNames>
    <sheetDataSet>
      <sheetData sheetId="9">
        <row r="12">
          <cell r="B12">
            <v>1326</v>
          </cell>
          <cell r="C12">
            <v>1201</v>
          </cell>
          <cell r="D12">
            <v>74</v>
          </cell>
          <cell r="E12">
            <v>1259</v>
          </cell>
          <cell r="F12">
            <v>701</v>
          </cell>
          <cell r="G12">
            <v>80</v>
          </cell>
          <cell r="H12">
            <v>26</v>
          </cell>
          <cell r="I12">
            <v>3</v>
          </cell>
          <cell r="J12">
            <v>592</v>
          </cell>
          <cell r="K12">
            <v>152</v>
          </cell>
          <cell r="L12">
            <v>82</v>
          </cell>
          <cell r="M12">
            <v>78</v>
          </cell>
          <cell r="N12">
            <v>1342</v>
          </cell>
          <cell r="O12">
            <v>244</v>
          </cell>
        </row>
        <row r="30">
          <cell r="B30">
            <v>14668</v>
          </cell>
          <cell r="C30">
            <v>8621</v>
          </cell>
          <cell r="D30">
            <v>415</v>
          </cell>
          <cell r="E30">
            <v>6095</v>
          </cell>
          <cell r="F30">
            <v>4230</v>
          </cell>
          <cell r="G30">
            <v>184</v>
          </cell>
          <cell r="H30">
            <v>1</v>
          </cell>
          <cell r="I30">
            <v>488</v>
          </cell>
          <cell r="J30">
            <v>3557</v>
          </cell>
          <cell r="K30">
            <v>644</v>
          </cell>
          <cell r="L30">
            <v>299</v>
          </cell>
          <cell r="M30">
            <v>54</v>
          </cell>
          <cell r="N30">
            <v>17609</v>
          </cell>
          <cell r="O30">
            <v>298</v>
          </cell>
        </row>
        <row r="34">
          <cell r="B34">
            <v>2417</v>
          </cell>
          <cell r="C34">
            <v>2023</v>
          </cell>
          <cell r="D34">
            <v>139</v>
          </cell>
          <cell r="E34">
            <v>2051</v>
          </cell>
          <cell r="F34">
            <v>1247</v>
          </cell>
          <cell r="G34">
            <v>114</v>
          </cell>
          <cell r="H34">
            <v>53</v>
          </cell>
          <cell r="I34">
            <v>13</v>
          </cell>
          <cell r="J34">
            <v>1067</v>
          </cell>
          <cell r="K34">
            <v>257</v>
          </cell>
          <cell r="L34">
            <v>98</v>
          </cell>
          <cell r="M34">
            <v>118</v>
          </cell>
          <cell r="N34">
            <v>2528</v>
          </cell>
          <cell r="O34">
            <v>225</v>
          </cell>
        </row>
        <row r="50">
          <cell r="B50">
            <v>426</v>
          </cell>
          <cell r="C50">
            <v>573</v>
          </cell>
          <cell r="D50">
            <v>43</v>
          </cell>
          <cell r="E50">
            <v>631</v>
          </cell>
          <cell r="F50">
            <v>351</v>
          </cell>
          <cell r="G50">
            <v>46</v>
          </cell>
          <cell r="H50">
            <v>16</v>
          </cell>
          <cell r="I50">
            <v>0</v>
          </cell>
          <cell r="J50">
            <v>289</v>
          </cell>
          <cell r="K50">
            <v>44</v>
          </cell>
          <cell r="L50">
            <v>28</v>
          </cell>
          <cell r="M50">
            <v>53</v>
          </cell>
          <cell r="N50">
            <v>411</v>
          </cell>
          <cell r="O50">
            <v>133</v>
          </cell>
        </row>
        <row r="58">
          <cell r="B58">
            <v>1312</v>
          </cell>
          <cell r="C58">
            <v>1603</v>
          </cell>
          <cell r="D58">
            <v>19</v>
          </cell>
          <cell r="E58">
            <v>1547</v>
          </cell>
          <cell r="F58">
            <v>1111</v>
          </cell>
          <cell r="G58">
            <v>133</v>
          </cell>
          <cell r="H58">
            <v>16</v>
          </cell>
          <cell r="I58">
            <v>75</v>
          </cell>
          <cell r="J58">
            <v>887</v>
          </cell>
          <cell r="K58">
            <v>73</v>
          </cell>
          <cell r="L58">
            <v>62</v>
          </cell>
          <cell r="M58">
            <v>80</v>
          </cell>
          <cell r="N58">
            <v>1387</v>
          </cell>
          <cell r="O58">
            <v>191</v>
          </cell>
        </row>
        <row r="69">
          <cell r="B69">
            <v>1424</v>
          </cell>
          <cell r="C69">
            <v>1376</v>
          </cell>
          <cell r="D69">
            <v>46</v>
          </cell>
          <cell r="E69">
            <v>1303</v>
          </cell>
          <cell r="F69">
            <v>868</v>
          </cell>
          <cell r="G69">
            <v>81</v>
          </cell>
          <cell r="H69">
            <v>12</v>
          </cell>
          <cell r="I69">
            <v>78</v>
          </cell>
          <cell r="J69">
            <v>697</v>
          </cell>
          <cell r="K69">
            <v>122</v>
          </cell>
          <cell r="L69">
            <v>106</v>
          </cell>
          <cell r="M69">
            <v>93</v>
          </cell>
          <cell r="N69">
            <v>1543</v>
          </cell>
          <cell r="O69">
            <v>762</v>
          </cell>
        </row>
        <row r="78">
          <cell r="B78">
            <v>1197</v>
          </cell>
          <cell r="C78">
            <v>1149</v>
          </cell>
          <cell r="D78">
            <v>44</v>
          </cell>
          <cell r="E78">
            <v>1036</v>
          </cell>
          <cell r="F78">
            <v>564</v>
          </cell>
          <cell r="G78">
            <v>59</v>
          </cell>
          <cell r="H78">
            <v>10</v>
          </cell>
          <cell r="I78">
            <v>2</v>
          </cell>
          <cell r="J78">
            <v>493</v>
          </cell>
          <cell r="K78">
            <v>125</v>
          </cell>
          <cell r="L78">
            <v>45</v>
          </cell>
          <cell r="M78">
            <v>71</v>
          </cell>
          <cell r="N78">
            <v>1354</v>
          </cell>
          <cell r="O78">
            <v>260</v>
          </cell>
        </row>
        <row r="94">
          <cell r="B94">
            <v>1359</v>
          </cell>
          <cell r="C94">
            <v>1343</v>
          </cell>
          <cell r="D94">
            <v>124</v>
          </cell>
          <cell r="E94">
            <v>1429</v>
          </cell>
          <cell r="F94">
            <v>842</v>
          </cell>
          <cell r="G94">
            <v>54</v>
          </cell>
          <cell r="H94">
            <v>35</v>
          </cell>
          <cell r="I94">
            <v>46</v>
          </cell>
          <cell r="J94">
            <v>707</v>
          </cell>
          <cell r="K94">
            <v>192</v>
          </cell>
          <cell r="L94">
            <v>66</v>
          </cell>
          <cell r="M94">
            <v>162</v>
          </cell>
          <cell r="N94">
            <v>1397</v>
          </cell>
          <cell r="O94">
            <v>166</v>
          </cell>
        </row>
        <row r="107">
          <cell r="B107">
            <v>606</v>
          </cell>
          <cell r="C107">
            <v>659</v>
          </cell>
          <cell r="D107">
            <v>19</v>
          </cell>
          <cell r="E107">
            <v>588</v>
          </cell>
          <cell r="F107">
            <v>379</v>
          </cell>
          <cell r="G107">
            <v>59</v>
          </cell>
          <cell r="H107">
            <v>5</v>
          </cell>
          <cell r="I107">
            <v>18</v>
          </cell>
          <cell r="J107">
            <v>297</v>
          </cell>
          <cell r="K107">
            <v>14</v>
          </cell>
          <cell r="L107">
            <v>15</v>
          </cell>
          <cell r="M107">
            <v>19</v>
          </cell>
          <cell r="N107">
            <v>696</v>
          </cell>
          <cell r="O107">
            <v>109</v>
          </cell>
        </row>
        <row r="116">
          <cell r="B116">
            <v>901</v>
          </cell>
          <cell r="C116">
            <v>861</v>
          </cell>
          <cell r="D116">
            <v>55</v>
          </cell>
          <cell r="E116">
            <v>829</v>
          </cell>
          <cell r="F116">
            <v>485</v>
          </cell>
          <cell r="G116">
            <v>15</v>
          </cell>
          <cell r="H116">
            <v>10</v>
          </cell>
          <cell r="I116">
            <v>8</v>
          </cell>
          <cell r="J116">
            <v>452</v>
          </cell>
          <cell r="K116">
            <v>23</v>
          </cell>
          <cell r="L116">
            <v>29</v>
          </cell>
          <cell r="M116">
            <v>37</v>
          </cell>
          <cell r="N116">
            <v>988</v>
          </cell>
          <cell r="O116">
            <v>62</v>
          </cell>
        </row>
        <row r="122">
          <cell r="B122">
            <v>862</v>
          </cell>
          <cell r="C122">
            <v>989</v>
          </cell>
          <cell r="D122">
            <v>77</v>
          </cell>
          <cell r="E122">
            <v>1030</v>
          </cell>
          <cell r="F122">
            <v>529</v>
          </cell>
          <cell r="G122">
            <v>40</v>
          </cell>
          <cell r="H122">
            <v>1</v>
          </cell>
          <cell r="I122">
            <v>1</v>
          </cell>
          <cell r="J122">
            <v>487</v>
          </cell>
          <cell r="K122">
            <v>61</v>
          </cell>
          <cell r="L122">
            <v>22</v>
          </cell>
          <cell r="M122">
            <v>35</v>
          </cell>
          <cell r="N122">
            <v>898</v>
          </cell>
          <cell r="O122">
            <v>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zoomScale="75" zoomScaleNormal="75" workbookViewId="0" topLeftCell="A1">
      <selection activeCell="A3" sqref="A3"/>
    </sheetView>
  </sheetViews>
  <sheetFormatPr defaultColWidth="11.421875" defaultRowHeight="12.75"/>
  <cols>
    <col min="1" max="1" width="42.421875" style="4" customWidth="1"/>
    <col min="2" max="2" width="11.421875" style="4" customWidth="1"/>
    <col min="3" max="3" width="10.8515625" style="4" customWidth="1"/>
    <col min="4" max="4" width="8.7109375" style="4" customWidth="1"/>
    <col min="5" max="5" width="11.421875" style="4" customWidth="1"/>
    <col min="6" max="6" width="8.57421875" style="4" customWidth="1"/>
    <col min="7" max="7" width="10.7109375" style="4" customWidth="1"/>
    <col min="8" max="8" width="8.57421875" style="4" customWidth="1"/>
    <col min="9" max="9" width="11.421875" style="4" customWidth="1"/>
    <col min="10" max="10" width="8.57421875" style="4" customWidth="1"/>
    <col min="11" max="11" width="9.28125" style="4" customWidth="1"/>
    <col min="12" max="12" width="10.421875" style="4" customWidth="1"/>
    <col min="13" max="13" width="10.28125" style="4" customWidth="1"/>
    <col min="14" max="14" width="11.421875" style="4" customWidth="1"/>
    <col min="15" max="15" width="11.28125" style="4" customWidth="1"/>
    <col min="16" max="16384" width="11.421875" style="4" customWidth="1"/>
  </cols>
  <sheetData>
    <row r="1" spans="1:14" ht="12">
      <c r="A1" s="1" t="s">
        <v>206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>
      <c r="A3" s="5" t="s">
        <v>205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5" ht="12">
      <c r="A5" s="265" t="s">
        <v>0</v>
      </c>
      <c r="B5" s="12"/>
      <c r="C5" s="268" t="s">
        <v>1</v>
      </c>
      <c r="D5" s="271" t="s">
        <v>2</v>
      </c>
      <c r="E5" s="271" t="s">
        <v>3</v>
      </c>
      <c r="F5" s="13" t="s">
        <v>4</v>
      </c>
      <c r="G5" s="13"/>
      <c r="H5" s="13"/>
      <c r="I5" s="13"/>
      <c r="J5" s="13"/>
      <c r="K5" s="14" t="s">
        <v>5</v>
      </c>
      <c r="L5" s="15" t="s">
        <v>6</v>
      </c>
      <c r="M5" s="15" t="s">
        <v>1</v>
      </c>
      <c r="N5" s="16" t="s">
        <v>7</v>
      </c>
      <c r="O5" s="17" t="s">
        <v>8</v>
      </c>
    </row>
    <row r="6" spans="1:15" ht="12">
      <c r="A6" s="266"/>
      <c r="B6" s="15" t="s">
        <v>9</v>
      </c>
      <c r="C6" s="269"/>
      <c r="D6" s="272"/>
      <c r="E6" s="272"/>
      <c r="F6" s="263" t="s">
        <v>10</v>
      </c>
      <c r="G6" s="20" t="s">
        <v>11</v>
      </c>
      <c r="H6" s="20" t="s">
        <v>12</v>
      </c>
      <c r="I6" s="20" t="s">
        <v>13</v>
      </c>
      <c r="J6" s="263" t="s">
        <v>14</v>
      </c>
      <c r="K6" s="21" t="s">
        <v>15</v>
      </c>
      <c r="L6" s="15" t="s">
        <v>16</v>
      </c>
      <c r="M6" s="15" t="s">
        <v>17</v>
      </c>
      <c r="N6" s="22">
        <v>37986</v>
      </c>
      <c r="O6" s="23" t="s">
        <v>18</v>
      </c>
    </row>
    <row r="7" spans="1:15" ht="12">
      <c r="A7" s="267"/>
      <c r="B7" s="24">
        <v>37622</v>
      </c>
      <c r="C7" s="270"/>
      <c r="D7" s="273"/>
      <c r="E7" s="273"/>
      <c r="F7" s="264"/>
      <c r="G7" s="25" t="s">
        <v>19</v>
      </c>
      <c r="H7" s="25" t="s">
        <v>20</v>
      </c>
      <c r="I7" s="25" t="s">
        <v>18</v>
      </c>
      <c r="J7" s="264"/>
      <c r="K7" s="26"/>
      <c r="L7" s="25"/>
      <c r="M7" s="25"/>
      <c r="N7" s="25"/>
      <c r="O7" s="27"/>
    </row>
    <row r="8" spans="1:15" ht="12">
      <c r="A8" s="18"/>
      <c r="B8" s="28"/>
      <c r="C8" s="29"/>
      <c r="D8" s="30"/>
      <c r="E8" s="31"/>
      <c r="F8" s="19"/>
      <c r="G8" s="32"/>
      <c r="H8" s="16"/>
      <c r="I8" s="32"/>
      <c r="J8" s="19"/>
      <c r="K8" s="32"/>
      <c r="L8" s="16"/>
      <c r="M8" s="32"/>
      <c r="N8" s="16"/>
      <c r="O8" s="33"/>
    </row>
    <row r="9" spans="1:15" ht="12">
      <c r="A9" s="23" t="s">
        <v>21</v>
      </c>
      <c r="B9" s="247">
        <v>26498</v>
      </c>
      <c r="C9" s="247">
        <v>20398</v>
      </c>
      <c r="D9" s="247">
        <v>1055</v>
      </c>
      <c r="E9" s="247">
        <v>17798</v>
      </c>
      <c r="F9" s="247">
        <v>11307</v>
      </c>
      <c r="G9" s="247">
        <v>865</v>
      </c>
      <c r="H9" s="247">
        <v>185</v>
      </c>
      <c r="I9" s="247">
        <v>732</v>
      </c>
      <c r="J9" s="247">
        <v>9525</v>
      </c>
      <c r="K9" s="247">
        <v>1707</v>
      </c>
      <c r="L9" s="247">
        <v>852</v>
      </c>
      <c r="M9" s="247">
        <v>800</v>
      </c>
      <c r="N9" s="247">
        <v>30153</v>
      </c>
      <c r="O9" s="248">
        <v>2725</v>
      </c>
    </row>
    <row r="10" spans="1:15" ht="12">
      <c r="A10" s="36"/>
      <c r="B10" s="37"/>
      <c r="C10" s="38"/>
      <c r="D10" s="37"/>
      <c r="E10" s="38"/>
      <c r="F10" s="37"/>
      <c r="G10" s="38"/>
      <c r="H10" s="37"/>
      <c r="I10" s="38"/>
      <c r="J10" s="37"/>
      <c r="K10" s="38"/>
      <c r="L10" s="37"/>
      <c r="M10" s="38"/>
      <c r="N10" s="37"/>
      <c r="O10" s="38"/>
    </row>
    <row r="11" spans="1:15" ht="12">
      <c r="A11" s="246" t="s">
        <v>22</v>
      </c>
      <c r="B11" s="34">
        <v>16173</v>
      </c>
      <c r="C11" s="34">
        <v>10022</v>
      </c>
      <c r="D11" s="34">
        <v>496</v>
      </c>
      <c r="E11" s="34">
        <v>7541</v>
      </c>
      <c r="F11" s="34">
        <v>5055</v>
      </c>
      <c r="G11" s="34">
        <v>285</v>
      </c>
      <c r="H11" s="34">
        <v>27</v>
      </c>
      <c r="I11" s="34">
        <v>491</v>
      </c>
      <c r="J11" s="34">
        <v>4252</v>
      </c>
      <c r="K11" s="34">
        <v>796</v>
      </c>
      <c r="L11" s="34">
        <v>384</v>
      </c>
      <c r="M11" s="34">
        <v>132</v>
      </c>
      <c r="N11" s="34">
        <v>19150</v>
      </c>
      <c r="O11" s="35">
        <v>551</v>
      </c>
    </row>
    <row r="12" spans="1:15" ht="12">
      <c r="A12" s="39"/>
      <c r="B12" s="37"/>
      <c r="C12" s="38"/>
      <c r="D12" s="37"/>
      <c r="E12" s="38"/>
      <c r="F12" s="37"/>
      <c r="G12" s="38"/>
      <c r="H12" s="37"/>
      <c r="I12" s="38"/>
      <c r="J12" s="37"/>
      <c r="K12" s="38"/>
      <c r="L12" s="37"/>
      <c r="M12" s="38"/>
      <c r="N12" s="37"/>
      <c r="O12" s="38"/>
    </row>
    <row r="13" spans="1:15" ht="12">
      <c r="A13" s="39" t="s">
        <v>23</v>
      </c>
      <c r="B13" s="40">
        <v>7771</v>
      </c>
      <c r="C13" s="40">
        <v>4346</v>
      </c>
      <c r="D13" s="40">
        <v>369</v>
      </c>
      <c r="E13" s="40">
        <v>4155</v>
      </c>
      <c r="F13" s="40">
        <v>3079</v>
      </c>
      <c r="G13" s="40">
        <v>149</v>
      </c>
      <c r="H13" s="40">
        <v>1</v>
      </c>
      <c r="I13" s="40">
        <v>338</v>
      </c>
      <c r="J13" s="40">
        <v>2591</v>
      </c>
      <c r="K13" s="40">
        <v>298</v>
      </c>
      <c r="L13" s="40">
        <v>203</v>
      </c>
      <c r="M13" s="40">
        <v>54</v>
      </c>
      <c r="N13" s="40">
        <v>8331</v>
      </c>
      <c r="O13" s="40">
        <v>220</v>
      </c>
    </row>
    <row r="14" spans="1:15" ht="12">
      <c r="A14" s="39" t="s">
        <v>24</v>
      </c>
      <c r="B14" s="41">
        <v>118</v>
      </c>
      <c r="C14" s="40">
        <v>79</v>
      </c>
      <c r="D14" s="40">
        <v>9</v>
      </c>
      <c r="E14" s="40">
        <v>81</v>
      </c>
      <c r="F14" s="40">
        <v>49</v>
      </c>
      <c r="G14" s="40">
        <v>2</v>
      </c>
      <c r="H14" s="40">
        <v>2</v>
      </c>
      <c r="I14" s="40">
        <v>0</v>
      </c>
      <c r="J14" s="40">
        <v>45</v>
      </c>
      <c r="K14" s="40">
        <v>5</v>
      </c>
      <c r="L14" s="40">
        <v>5</v>
      </c>
      <c r="M14" s="40">
        <v>6</v>
      </c>
      <c r="N14" s="40">
        <v>125</v>
      </c>
      <c r="O14" s="40">
        <v>19</v>
      </c>
    </row>
    <row r="15" spans="1:15" ht="12">
      <c r="A15" s="39" t="s">
        <v>25</v>
      </c>
      <c r="B15" s="41">
        <v>314</v>
      </c>
      <c r="C15" s="40">
        <v>270</v>
      </c>
      <c r="D15" s="40">
        <v>38</v>
      </c>
      <c r="E15" s="40">
        <v>239</v>
      </c>
      <c r="F15" s="40">
        <v>144</v>
      </c>
      <c r="G15" s="40">
        <v>10</v>
      </c>
      <c r="H15" s="40">
        <v>4</v>
      </c>
      <c r="I15" s="40">
        <v>3</v>
      </c>
      <c r="J15" s="40">
        <v>127</v>
      </c>
      <c r="K15" s="40">
        <v>48</v>
      </c>
      <c r="L15" s="40">
        <v>28</v>
      </c>
      <c r="M15" s="40">
        <v>49</v>
      </c>
      <c r="N15" s="40">
        <v>383</v>
      </c>
      <c r="O15" s="40">
        <v>76</v>
      </c>
    </row>
    <row r="16" spans="1:15" ht="12">
      <c r="A16" s="39" t="s">
        <v>26</v>
      </c>
      <c r="B16" s="41">
        <v>128</v>
      </c>
      <c r="C16" s="40">
        <v>78</v>
      </c>
      <c r="D16" s="40">
        <v>0</v>
      </c>
      <c r="E16" s="40">
        <v>75</v>
      </c>
      <c r="F16" s="40">
        <v>53</v>
      </c>
      <c r="G16" s="40">
        <v>0</v>
      </c>
      <c r="H16" s="40">
        <v>0</v>
      </c>
      <c r="I16" s="40">
        <v>0</v>
      </c>
      <c r="J16" s="40">
        <v>53</v>
      </c>
      <c r="K16" s="40">
        <v>5</v>
      </c>
      <c r="L16" s="40">
        <v>2</v>
      </c>
      <c r="M16" s="40">
        <v>9</v>
      </c>
      <c r="N16" s="40">
        <v>131</v>
      </c>
      <c r="O16" s="40">
        <v>11</v>
      </c>
    </row>
    <row r="17" spans="1:15" ht="12">
      <c r="A17" s="39" t="s">
        <v>27</v>
      </c>
      <c r="B17" s="41">
        <v>199</v>
      </c>
      <c r="C17" s="40">
        <v>179</v>
      </c>
      <c r="D17" s="40">
        <v>9</v>
      </c>
      <c r="E17" s="40">
        <v>189</v>
      </c>
      <c r="F17" s="40">
        <v>115</v>
      </c>
      <c r="G17" s="40">
        <v>2</v>
      </c>
      <c r="H17" s="40">
        <v>19</v>
      </c>
      <c r="I17" s="40">
        <v>0</v>
      </c>
      <c r="J17" s="40">
        <v>94</v>
      </c>
      <c r="K17" s="40">
        <v>16</v>
      </c>
      <c r="L17" s="40">
        <v>5</v>
      </c>
      <c r="M17" s="40">
        <v>14</v>
      </c>
      <c r="N17" s="40">
        <v>198</v>
      </c>
      <c r="O17" s="40">
        <v>14</v>
      </c>
    </row>
    <row r="18" spans="1:15" ht="12">
      <c r="A18" s="39" t="s">
        <v>28</v>
      </c>
      <c r="B18" s="41">
        <v>6897</v>
      </c>
      <c r="C18" s="40">
        <v>4275</v>
      </c>
      <c r="D18" s="40">
        <v>46</v>
      </c>
      <c r="E18" s="40">
        <v>1940</v>
      </c>
      <c r="F18" s="40">
        <v>1151</v>
      </c>
      <c r="G18" s="40">
        <v>35</v>
      </c>
      <c r="H18" s="40">
        <v>0</v>
      </c>
      <c r="I18" s="40">
        <v>150</v>
      </c>
      <c r="J18" s="40">
        <v>966</v>
      </c>
      <c r="K18" s="40">
        <v>346</v>
      </c>
      <c r="L18" s="40">
        <v>96</v>
      </c>
      <c r="M18" s="40">
        <v>0</v>
      </c>
      <c r="N18" s="40">
        <v>9278</v>
      </c>
      <c r="O18" s="40">
        <v>78</v>
      </c>
    </row>
    <row r="19" spans="1:15" ht="12">
      <c r="A19" s="39" t="s">
        <v>29</v>
      </c>
      <c r="B19" s="41">
        <v>113</v>
      </c>
      <c r="C19" s="40">
        <v>181</v>
      </c>
      <c r="D19" s="40">
        <v>0</v>
      </c>
      <c r="E19" s="40">
        <v>174</v>
      </c>
      <c r="F19" s="40">
        <v>71</v>
      </c>
      <c r="G19" s="40">
        <v>6</v>
      </c>
      <c r="H19" s="40">
        <v>1</v>
      </c>
      <c r="I19" s="40">
        <v>0</v>
      </c>
      <c r="J19" s="40">
        <v>64</v>
      </c>
      <c r="K19" s="40">
        <v>23</v>
      </c>
      <c r="L19" s="40">
        <v>13</v>
      </c>
      <c r="M19" s="40">
        <v>0</v>
      </c>
      <c r="N19" s="40">
        <v>120</v>
      </c>
      <c r="O19" s="40">
        <v>47</v>
      </c>
    </row>
    <row r="20" spans="1:15" ht="12">
      <c r="A20" s="39" t="s">
        <v>30</v>
      </c>
      <c r="B20" s="41">
        <v>64</v>
      </c>
      <c r="C20" s="40">
        <v>46</v>
      </c>
      <c r="D20" s="40">
        <v>0</v>
      </c>
      <c r="E20" s="40">
        <v>24</v>
      </c>
      <c r="F20" s="40">
        <v>18</v>
      </c>
      <c r="G20" s="40">
        <v>0</v>
      </c>
      <c r="H20" s="40">
        <v>0</v>
      </c>
      <c r="I20" s="40">
        <v>0</v>
      </c>
      <c r="J20" s="40">
        <v>18</v>
      </c>
      <c r="K20" s="40">
        <v>2</v>
      </c>
      <c r="L20" s="40">
        <v>4</v>
      </c>
      <c r="M20" s="40">
        <v>0</v>
      </c>
      <c r="N20" s="40">
        <v>86</v>
      </c>
      <c r="O20" s="40">
        <v>33</v>
      </c>
    </row>
    <row r="21" spans="1:15" ht="12">
      <c r="A21" s="39" t="s">
        <v>31</v>
      </c>
      <c r="B21" s="41">
        <v>20</v>
      </c>
      <c r="C21" s="40">
        <v>21</v>
      </c>
      <c r="D21" s="40">
        <v>0</v>
      </c>
      <c r="E21" s="40">
        <v>28</v>
      </c>
      <c r="F21" s="40">
        <v>13</v>
      </c>
      <c r="G21" s="40">
        <v>4</v>
      </c>
      <c r="H21" s="40">
        <v>0</v>
      </c>
      <c r="I21" s="40">
        <v>0</v>
      </c>
      <c r="J21" s="40">
        <v>9</v>
      </c>
      <c r="K21" s="40">
        <v>2</v>
      </c>
      <c r="L21" s="40">
        <v>3</v>
      </c>
      <c r="M21" s="40">
        <v>0</v>
      </c>
      <c r="N21" s="40">
        <v>13</v>
      </c>
      <c r="O21" s="40">
        <v>1</v>
      </c>
    </row>
    <row r="22" spans="1:15" ht="12">
      <c r="A22" s="39" t="s">
        <v>32</v>
      </c>
      <c r="B22" s="41">
        <v>20</v>
      </c>
      <c r="C22" s="40">
        <v>31</v>
      </c>
      <c r="D22" s="40">
        <v>0</v>
      </c>
      <c r="E22" s="40">
        <v>17</v>
      </c>
      <c r="F22" s="40">
        <v>13</v>
      </c>
      <c r="G22" s="40">
        <v>3</v>
      </c>
      <c r="H22" s="40">
        <v>0</v>
      </c>
      <c r="I22" s="40">
        <v>0</v>
      </c>
      <c r="J22" s="40">
        <v>10</v>
      </c>
      <c r="K22" s="40">
        <v>1</v>
      </c>
      <c r="L22" s="40">
        <v>2</v>
      </c>
      <c r="M22" s="40">
        <v>0</v>
      </c>
      <c r="N22" s="40">
        <v>34</v>
      </c>
      <c r="O22" s="40">
        <v>5</v>
      </c>
    </row>
    <row r="23" spans="1:15" ht="12">
      <c r="A23" s="39" t="s">
        <v>33</v>
      </c>
      <c r="B23" s="41">
        <v>16</v>
      </c>
      <c r="C23" s="40">
        <v>22</v>
      </c>
      <c r="D23" s="40">
        <v>1</v>
      </c>
      <c r="E23" s="40">
        <v>22</v>
      </c>
      <c r="F23" s="40">
        <v>12</v>
      </c>
      <c r="G23" s="40">
        <v>1</v>
      </c>
      <c r="H23" s="40">
        <v>0</v>
      </c>
      <c r="I23" s="40">
        <v>0</v>
      </c>
      <c r="J23" s="40">
        <v>11</v>
      </c>
      <c r="K23" s="40">
        <v>0</v>
      </c>
      <c r="L23" s="40">
        <v>3</v>
      </c>
      <c r="M23" s="40">
        <v>0</v>
      </c>
      <c r="N23" s="40">
        <v>17</v>
      </c>
      <c r="O23" s="40">
        <v>2</v>
      </c>
    </row>
    <row r="24" spans="1:15" ht="12">
      <c r="A24" s="39" t="s">
        <v>34</v>
      </c>
      <c r="B24" s="41">
        <v>3</v>
      </c>
      <c r="C24" s="40">
        <v>9</v>
      </c>
      <c r="D24" s="40">
        <v>0</v>
      </c>
      <c r="E24" s="40">
        <v>9</v>
      </c>
      <c r="F24" s="40">
        <v>4</v>
      </c>
      <c r="G24" s="40">
        <v>1</v>
      </c>
      <c r="H24" s="40">
        <v>0</v>
      </c>
      <c r="I24" s="40">
        <v>0</v>
      </c>
      <c r="J24" s="40">
        <v>3</v>
      </c>
      <c r="K24" s="40">
        <v>0</v>
      </c>
      <c r="L24" s="40">
        <v>1</v>
      </c>
      <c r="M24" s="40">
        <v>0</v>
      </c>
      <c r="N24" s="40">
        <v>3</v>
      </c>
      <c r="O24" s="40">
        <v>0</v>
      </c>
    </row>
    <row r="25" spans="1:15" ht="12">
      <c r="A25" s="39" t="s">
        <v>35</v>
      </c>
      <c r="B25" s="41">
        <v>114</v>
      </c>
      <c r="C25" s="40">
        <v>60</v>
      </c>
      <c r="D25" s="40">
        <v>0</v>
      </c>
      <c r="E25" s="40">
        <v>119</v>
      </c>
      <c r="F25" s="40">
        <v>63</v>
      </c>
      <c r="G25" s="40">
        <v>19</v>
      </c>
      <c r="H25" s="40">
        <v>0</v>
      </c>
      <c r="I25" s="40">
        <v>0</v>
      </c>
      <c r="J25" s="40">
        <v>44</v>
      </c>
      <c r="K25" s="40">
        <v>21</v>
      </c>
      <c r="L25" s="40">
        <v>4</v>
      </c>
      <c r="M25" s="40">
        <v>0</v>
      </c>
      <c r="N25" s="40">
        <v>55</v>
      </c>
      <c r="O25" s="40">
        <v>16</v>
      </c>
    </row>
    <row r="26" spans="1:15" ht="12">
      <c r="A26" s="39" t="s">
        <v>36</v>
      </c>
      <c r="B26" s="41">
        <v>63</v>
      </c>
      <c r="C26" s="40">
        <v>77</v>
      </c>
      <c r="D26" s="40">
        <v>4</v>
      </c>
      <c r="E26" s="40">
        <v>64</v>
      </c>
      <c r="F26" s="40">
        <v>35</v>
      </c>
      <c r="G26" s="40">
        <v>8</v>
      </c>
      <c r="H26" s="40">
        <v>0</v>
      </c>
      <c r="I26" s="40">
        <v>0</v>
      </c>
      <c r="J26" s="40">
        <v>27</v>
      </c>
      <c r="K26" s="40">
        <v>0</v>
      </c>
      <c r="L26" s="40">
        <v>4</v>
      </c>
      <c r="M26" s="40">
        <v>0</v>
      </c>
      <c r="N26" s="40">
        <v>80</v>
      </c>
      <c r="O26" s="40">
        <v>5</v>
      </c>
    </row>
    <row r="27" spans="1:15" ht="12">
      <c r="A27" s="39" t="s">
        <v>37</v>
      </c>
      <c r="B27" s="41">
        <v>67</v>
      </c>
      <c r="C27" s="40">
        <v>47</v>
      </c>
      <c r="D27" s="40">
        <v>1</v>
      </c>
      <c r="E27" s="40">
        <v>81</v>
      </c>
      <c r="F27" s="40">
        <v>33</v>
      </c>
      <c r="G27" s="40">
        <v>4</v>
      </c>
      <c r="H27" s="40">
        <v>0</v>
      </c>
      <c r="I27" s="40">
        <v>0</v>
      </c>
      <c r="J27" s="40">
        <v>29</v>
      </c>
      <c r="K27" s="40">
        <v>9</v>
      </c>
      <c r="L27" s="40">
        <v>4</v>
      </c>
      <c r="M27" s="40">
        <v>0</v>
      </c>
      <c r="N27" s="40">
        <v>34</v>
      </c>
      <c r="O27" s="40">
        <v>6</v>
      </c>
    </row>
    <row r="28" spans="1:15" ht="12">
      <c r="A28" s="39" t="s">
        <v>38</v>
      </c>
      <c r="B28" s="41">
        <v>15</v>
      </c>
      <c r="C28" s="40">
        <v>33</v>
      </c>
      <c r="D28" s="40">
        <v>0</v>
      </c>
      <c r="E28" s="40">
        <v>30</v>
      </c>
      <c r="F28" s="40">
        <v>22</v>
      </c>
      <c r="G28" s="40">
        <v>13</v>
      </c>
      <c r="H28" s="40">
        <v>0</v>
      </c>
      <c r="I28" s="40">
        <v>0</v>
      </c>
      <c r="J28" s="40">
        <v>9</v>
      </c>
      <c r="K28" s="40">
        <v>1</v>
      </c>
      <c r="L28" s="40">
        <v>1</v>
      </c>
      <c r="M28" s="40">
        <v>0</v>
      </c>
      <c r="N28" s="40">
        <v>18</v>
      </c>
      <c r="O28" s="40">
        <v>5</v>
      </c>
    </row>
    <row r="29" spans="1:15" ht="12">
      <c r="A29" s="39" t="s">
        <v>39</v>
      </c>
      <c r="B29" s="41">
        <v>69</v>
      </c>
      <c r="C29" s="40">
        <v>58</v>
      </c>
      <c r="D29" s="40">
        <v>12</v>
      </c>
      <c r="E29" s="40">
        <v>99</v>
      </c>
      <c r="F29" s="40">
        <v>49</v>
      </c>
      <c r="G29" s="40">
        <v>7</v>
      </c>
      <c r="H29" s="40">
        <v>0</v>
      </c>
      <c r="I29" s="40">
        <v>0</v>
      </c>
      <c r="J29" s="40">
        <v>42</v>
      </c>
      <c r="K29" s="40">
        <v>19</v>
      </c>
      <c r="L29" s="40">
        <v>3</v>
      </c>
      <c r="M29" s="40">
        <v>0</v>
      </c>
      <c r="N29" s="40">
        <v>40</v>
      </c>
      <c r="O29" s="40">
        <v>3</v>
      </c>
    </row>
    <row r="30" spans="1:15" ht="12">
      <c r="A30" s="39" t="s">
        <v>40</v>
      </c>
      <c r="B30" s="41">
        <v>3</v>
      </c>
      <c r="C30" s="40">
        <v>10</v>
      </c>
      <c r="D30" s="40">
        <v>0</v>
      </c>
      <c r="E30" s="40">
        <v>8</v>
      </c>
      <c r="F30" s="40">
        <v>7</v>
      </c>
      <c r="G30" s="40">
        <v>0</v>
      </c>
      <c r="H30" s="40">
        <v>0</v>
      </c>
      <c r="I30" s="40">
        <v>0</v>
      </c>
      <c r="J30" s="40">
        <v>7</v>
      </c>
      <c r="K30" s="40">
        <v>0</v>
      </c>
      <c r="L30" s="40">
        <v>0</v>
      </c>
      <c r="M30" s="40">
        <v>0</v>
      </c>
      <c r="N30" s="40">
        <v>5</v>
      </c>
      <c r="O30" s="40">
        <v>1</v>
      </c>
    </row>
    <row r="31" spans="1:15" ht="12">
      <c r="A31" s="39" t="s">
        <v>41</v>
      </c>
      <c r="B31" s="41">
        <v>159</v>
      </c>
      <c r="C31" s="40">
        <v>184</v>
      </c>
      <c r="D31" s="40">
        <v>5</v>
      </c>
      <c r="E31" s="40">
        <v>159</v>
      </c>
      <c r="F31" s="40">
        <v>107</v>
      </c>
      <c r="G31" s="40">
        <v>21</v>
      </c>
      <c r="H31" s="40">
        <v>0</v>
      </c>
      <c r="I31" s="40">
        <v>0</v>
      </c>
      <c r="J31" s="40">
        <v>86</v>
      </c>
      <c r="K31" s="40">
        <v>0</v>
      </c>
      <c r="L31" s="40">
        <v>3</v>
      </c>
      <c r="M31" s="40">
        <v>0</v>
      </c>
      <c r="N31" s="40">
        <v>189</v>
      </c>
      <c r="O31" s="40">
        <v>9</v>
      </c>
    </row>
    <row r="32" spans="1:15" ht="12">
      <c r="A32" s="39" t="s">
        <v>42</v>
      </c>
      <c r="B32" s="41">
        <v>20</v>
      </c>
      <c r="C32" s="40">
        <v>16</v>
      </c>
      <c r="D32" s="40">
        <v>2</v>
      </c>
      <c r="E32" s="40">
        <v>28</v>
      </c>
      <c r="F32" s="40">
        <v>17</v>
      </c>
      <c r="G32" s="40">
        <v>0</v>
      </c>
      <c r="H32" s="40">
        <v>0</v>
      </c>
      <c r="I32" s="40">
        <v>0</v>
      </c>
      <c r="J32" s="40">
        <v>17</v>
      </c>
      <c r="K32" s="40">
        <v>0</v>
      </c>
      <c r="L32" s="40">
        <v>0</v>
      </c>
      <c r="M32" s="40">
        <v>0</v>
      </c>
      <c r="N32" s="40">
        <v>10</v>
      </c>
      <c r="O32" s="40">
        <v>0</v>
      </c>
    </row>
    <row r="33" spans="1:15" ht="12">
      <c r="A33" s="39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ht="12">
      <c r="A34" s="246" t="s">
        <v>43</v>
      </c>
      <c r="B34" s="249">
        <v>2843</v>
      </c>
      <c r="C34" s="249">
        <v>2596</v>
      </c>
      <c r="D34" s="249">
        <v>182</v>
      </c>
      <c r="E34" s="249">
        <v>2682</v>
      </c>
      <c r="F34" s="249">
        <v>1598</v>
      </c>
      <c r="G34" s="249">
        <v>160</v>
      </c>
      <c r="H34" s="249">
        <v>69</v>
      </c>
      <c r="I34" s="249">
        <v>13</v>
      </c>
      <c r="J34" s="249">
        <v>1356</v>
      </c>
      <c r="K34" s="249">
        <v>301</v>
      </c>
      <c r="L34" s="249">
        <v>126</v>
      </c>
      <c r="M34" s="249">
        <v>171</v>
      </c>
      <c r="N34" s="249">
        <v>2939</v>
      </c>
      <c r="O34" s="250">
        <v>358</v>
      </c>
    </row>
    <row r="35" spans="1:15" ht="12">
      <c r="A35" s="39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12">
      <c r="A36" s="39" t="s">
        <v>44</v>
      </c>
      <c r="B36" s="41">
        <v>948</v>
      </c>
      <c r="C36" s="40">
        <v>663</v>
      </c>
      <c r="D36" s="40">
        <v>53</v>
      </c>
      <c r="E36" s="40">
        <v>576</v>
      </c>
      <c r="F36" s="40">
        <v>431</v>
      </c>
      <c r="G36" s="40">
        <v>23</v>
      </c>
      <c r="H36" s="40">
        <v>32</v>
      </c>
      <c r="I36" s="40">
        <v>5</v>
      </c>
      <c r="J36" s="40">
        <v>371</v>
      </c>
      <c r="K36" s="40">
        <v>46</v>
      </c>
      <c r="L36" s="40">
        <v>11</v>
      </c>
      <c r="M36" s="40">
        <v>88</v>
      </c>
      <c r="N36" s="40">
        <v>1088</v>
      </c>
      <c r="O36" s="40">
        <v>30</v>
      </c>
    </row>
    <row r="37" spans="1:15" ht="12">
      <c r="A37" s="39" t="s">
        <v>45</v>
      </c>
      <c r="B37" s="41">
        <v>169</v>
      </c>
      <c r="C37" s="40">
        <v>183</v>
      </c>
      <c r="D37" s="40">
        <v>45</v>
      </c>
      <c r="E37" s="40">
        <v>144</v>
      </c>
      <c r="F37" s="40">
        <v>100</v>
      </c>
      <c r="G37" s="40">
        <v>7</v>
      </c>
      <c r="H37" s="40">
        <v>1</v>
      </c>
      <c r="I37" s="40">
        <v>1</v>
      </c>
      <c r="J37" s="40">
        <v>91</v>
      </c>
      <c r="K37" s="40">
        <v>0</v>
      </c>
      <c r="L37" s="40">
        <v>3</v>
      </c>
      <c r="M37" s="40">
        <v>16</v>
      </c>
      <c r="N37" s="40">
        <v>253</v>
      </c>
      <c r="O37" s="40">
        <v>51</v>
      </c>
    </row>
    <row r="38" spans="1:15" ht="12">
      <c r="A38" s="39" t="s">
        <v>46</v>
      </c>
      <c r="B38" s="41">
        <v>262</v>
      </c>
      <c r="C38" s="40">
        <v>174</v>
      </c>
      <c r="D38" s="40">
        <v>6</v>
      </c>
      <c r="E38" s="40">
        <v>234</v>
      </c>
      <c r="F38" s="40">
        <v>109</v>
      </c>
      <c r="G38" s="40">
        <v>6</v>
      </c>
      <c r="H38" s="40">
        <v>0</v>
      </c>
      <c r="I38" s="40">
        <v>0</v>
      </c>
      <c r="J38" s="40">
        <v>103</v>
      </c>
      <c r="K38" s="40">
        <v>27</v>
      </c>
      <c r="L38" s="40">
        <v>18</v>
      </c>
      <c r="M38" s="40">
        <v>14</v>
      </c>
      <c r="N38" s="40">
        <v>208</v>
      </c>
      <c r="O38" s="40">
        <v>23</v>
      </c>
    </row>
    <row r="39" spans="1:15" ht="12">
      <c r="A39" s="39" t="s">
        <v>47</v>
      </c>
      <c r="B39" s="41">
        <v>226</v>
      </c>
      <c r="C39" s="40">
        <v>283</v>
      </c>
      <c r="D39" s="40">
        <v>37</v>
      </c>
      <c r="E39" s="40">
        <v>300</v>
      </c>
      <c r="F39" s="40">
        <v>171</v>
      </c>
      <c r="G39" s="40">
        <v>16</v>
      </c>
      <c r="H39" s="40">
        <v>13</v>
      </c>
      <c r="I39" s="40">
        <v>0</v>
      </c>
      <c r="J39" s="40">
        <v>142</v>
      </c>
      <c r="K39" s="40">
        <v>25</v>
      </c>
      <c r="L39" s="40">
        <v>7</v>
      </c>
      <c r="M39" s="40">
        <v>53</v>
      </c>
      <c r="N39" s="40">
        <v>246</v>
      </c>
      <c r="O39" s="40">
        <v>77</v>
      </c>
    </row>
    <row r="40" spans="1:15" ht="12">
      <c r="A40" s="39" t="s">
        <v>48</v>
      </c>
      <c r="B40" s="41">
        <v>651</v>
      </c>
      <c r="C40" s="40">
        <v>505</v>
      </c>
      <c r="D40" s="40">
        <v>28</v>
      </c>
      <c r="E40" s="40">
        <v>592</v>
      </c>
      <c r="F40" s="40">
        <v>341</v>
      </c>
      <c r="G40" s="40">
        <v>44</v>
      </c>
      <c r="H40" s="40">
        <v>20</v>
      </c>
      <c r="I40" s="40">
        <v>0</v>
      </c>
      <c r="J40" s="40">
        <v>277</v>
      </c>
      <c r="K40" s="40">
        <v>145</v>
      </c>
      <c r="L40" s="40">
        <v>13</v>
      </c>
      <c r="M40" s="40">
        <v>0</v>
      </c>
      <c r="N40" s="40">
        <v>592</v>
      </c>
      <c r="O40" s="40">
        <v>0</v>
      </c>
    </row>
    <row r="41" spans="1:15" ht="12">
      <c r="A41" s="39" t="s">
        <v>49</v>
      </c>
      <c r="B41" s="41">
        <v>97</v>
      </c>
      <c r="C41" s="40">
        <v>199</v>
      </c>
      <c r="D41" s="40">
        <v>4</v>
      </c>
      <c r="E41" s="40">
        <v>192</v>
      </c>
      <c r="F41" s="40">
        <v>110</v>
      </c>
      <c r="G41" s="40">
        <v>17</v>
      </c>
      <c r="H41" s="40">
        <v>3</v>
      </c>
      <c r="I41" s="40">
        <v>0</v>
      </c>
      <c r="J41" s="40">
        <v>90</v>
      </c>
      <c r="K41" s="40">
        <v>15</v>
      </c>
      <c r="L41" s="40">
        <v>11</v>
      </c>
      <c r="M41" s="40">
        <v>0</v>
      </c>
      <c r="N41" s="40">
        <v>108</v>
      </c>
      <c r="O41" s="40">
        <v>52</v>
      </c>
    </row>
    <row r="42" spans="1:15" ht="12">
      <c r="A42" s="39" t="s">
        <v>50</v>
      </c>
      <c r="B42" s="41">
        <v>82</v>
      </c>
      <c r="C42" s="40">
        <v>127</v>
      </c>
      <c r="D42" s="40">
        <v>2</v>
      </c>
      <c r="E42" s="40">
        <v>138</v>
      </c>
      <c r="F42" s="40">
        <v>55</v>
      </c>
      <c r="G42" s="40">
        <v>11</v>
      </c>
      <c r="H42" s="40">
        <v>0</v>
      </c>
      <c r="I42" s="40">
        <v>0</v>
      </c>
      <c r="J42" s="40">
        <v>44</v>
      </c>
      <c r="K42" s="40">
        <v>5</v>
      </c>
      <c r="L42" s="40">
        <v>30</v>
      </c>
      <c r="M42" s="40">
        <v>0</v>
      </c>
      <c r="N42" s="40">
        <v>73</v>
      </c>
      <c r="O42" s="40">
        <v>28</v>
      </c>
    </row>
    <row r="43" spans="1:15" ht="12">
      <c r="A43" s="39" t="s">
        <v>51</v>
      </c>
      <c r="B43" s="41">
        <v>5</v>
      </c>
      <c r="C43" s="40">
        <v>10</v>
      </c>
      <c r="D43" s="40">
        <v>0</v>
      </c>
      <c r="E43" s="40">
        <v>12</v>
      </c>
      <c r="F43" s="40">
        <v>5</v>
      </c>
      <c r="G43" s="40">
        <v>0</v>
      </c>
      <c r="H43" s="40">
        <v>0</v>
      </c>
      <c r="I43" s="40">
        <v>0</v>
      </c>
      <c r="J43" s="40">
        <v>5</v>
      </c>
      <c r="K43" s="40">
        <v>0</v>
      </c>
      <c r="L43" s="40">
        <v>1</v>
      </c>
      <c r="M43" s="40">
        <v>0</v>
      </c>
      <c r="N43" s="40">
        <v>3</v>
      </c>
      <c r="O43" s="40">
        <v>0</v>
      </c>
    </row>
    <row r="44" spans="1:15" ht="12">
      <c r="A44" s="39" t="s">
        <v>52</v>
      </c>
      <c r="B44" s="41">
        <v>23</v>
      </c>
      <c r="C44" s="40">
        <v>34</v>
      </c>
      <c r="D44" s="40">
        <v>1</v>
      </c>
      <c r="E44" s="40">
        <v>45</v>
      </c>
      <c r="F44" s="40">
        <v>24</v>
      </c>
      <c r="G44" s="40">
        <v>5</v>
      </c>
      <c r="H44" s="40">
        <v>0</v>
      </c>
      <c r="I44" s="40">
        <v>0</v>
      </c>
      <c r="J44" s="40">
        <v>19</v>
      </c>
      <c r="K44" s="40">
        <v>0</v>
      </c>
      <c r="L44" s="40">
        <v>0</v>
      </c>
      <c r="M44" s="40">
        <v>0</v>
      </c>
      <c r="N44" s="40">
        <v>13</v>
      </c>
      <c r="O44" s="40">
        <v>8</v>
      </c>
    </row>
    <row r="45" spans="1:15" ht="12">
      <c r="A45" s="39" t="s">
        <v>53</v>
      </c>
      <c r="B45" s="41">
        <v>24</v>
      </c>
      <c r="C45" s="40">
        <v>21</v>
      </c>
      <c r="D45" s="40">
        <v>0</v>
      </c>
      <c r="E45" s="40">
        <v>27</v>
      </c>
      <c r="F45" s="40">
        <v>11</v>
      </c>
      <c r="G45" s="40">
        <v>0</v>
      </c>
      <c r="H45" s="40">
        <v>0</v>
      </c>
      <c r="I45" s="40">
        <v>0</v>
      </c>
      <c r="J45" s="40">
        <v>11</v>
      </c>
      <c r="K45" s="40">
        <v>0</v>
      </c>
      <c r="L45" s="40">
        <v>1</v>
      </c>
      <c r="M45" s="40">
        <v>0</v>
      </c>
      <c r="N45" s="40">
        <v>18</v>
      </c>
      <c r="O45" s="40">
        <v>2</v>
      </c>
    </row>
    <row r="46" spans="1:15" ht="12">
      <c r="A46" s="39" t="s">
        <v>54</v>
      </c>
      <c r="B46" s="41">
        <v>94</v>
      </c>
      <c r="C46" s="40">
        <v>125</v>
      </c>
      <c r="D46" s="40">
        <v>3</v>
      </c>
      <c r="E46" s="40">
        <v>88</v>
      </c>
      <c r="F46" s="40">
        <v>65</v>
      </c>
      <c r="G46" s="40">
        <v>5</v>
      </c>
      <c r="H46" s="40">
        <v>0</v>
      </c>
      <c r="I46" s="40">
        <v>0</v>
      </c>
      <c r="J46" s="40">
        <v>60</v>
      </c>
      <c r="K46" s="40">
        <v>3</v>
      </c>
      <c r="L46" s="40">
        <v>1</v>
      </c>
      <c r="M46" s="40">
        <v>0</v>
      </c>
      <c r="N46" s="40">
        <v>134</v>
      </c>
      <c r="O46" s="40">
        <v>39</v>
      </c>
    </row>
    <row r="47" spans="1:15" ht="12">
      <c r="A47" s="39" t="s">
        <v>55</v>
      </c>
      <c r="B47" s="41">
        <v>65</v>
      </c>
      <c r="C47" s="40">
        <v>64</v>
      </c>
      <c r="D47" s="40">
        <v>1</v>
      </c>
      <c r="E47" s="40">
        <v>69</v>
      </c>
      <c r="F47" s="40">
        <v>33</v>
      </c>
      <c r="G47" s="40">
        <v>3</v>
      </c>
      <c r="H47" s="40">
        <v>0</v>
      </c>
      <c r="I47" s="40">
        <v>0</v>
      </c>
      <c r="J47" s="40">
        <v>30</v>
      </c>
      <c r="K47" s="40">
        <v>17</v>
      </c>
      <c r="L47" s="40">
        <v>4</v>
      </c>
      <c r="M47" s="40">
        <v>0</v>
      </c>
      <c r="N47" s="40">
        <v>61</v>
      </c>
      <c r="O47" s="40">
        <v>23</v>
      </c>
    </row>
    <row r="48" spans="1:15" ht="12">
      <c r="A48" s="39" t="s">
        <v>56</v>
      </c>
      <c r="B48" s="41">
        <v>56</v>
      </c>
      <c r="C48" s="40">
        <v>51</v>
      </c>
      <c r="D48" s="40">
        <v>0</v>
      </c>
      <c r="E48" s="40">
        <v>56</v>
      </c>
      <c r="F48" s="40">
        <v>27</v>
      </c>
      <c r="G48" s="40">
        <v>1</v>
      </c>
      <c r="H48" s="40">
        <v>0</v>
      </c>
      <c r="I48" s="40">
        <v>7</v>
      </c>
      <c r="J48" s="40">
        <v>19</v>
      </c>
      <c r="K48" s="40">
        <v>13</v>
      </c>
      <c r="L48" s="40">
        <v>4</v>
      </c>
      <c r="M48" s="40">
        <v>0</v>
      </c>
      <c r="N48" s="40">
        <v>51</v>
      </c>
      <c r="O48" s="40">
        <v>13</v>
      </c>
    </row>
    <row r="49" spans="1:15" ht="12">
      <c r="A49" s="39" t="s">
        <v>57</v>
      </c>
      <c r="B49" s="41">
        <v>19</v>
      </c>
      <c r="C49" s="40">
        <v>15</v>
      </c>
      <c r="D49" s="40">
        <v>0</v>
      </c>
      <c r="E49" s="40">
        <v>24</v>
      </c>
      <c r="F49" s="40">
        <v>17</v>
      </c>
      <c r="G49" s="40">
        <v>6</v>
      </c>
      <c r="H49" s="40">
        <v>0</v>
      </c>
      <c r="I49" s="40">
        <v>0</v>
      </c>
      <c r="J49" s="40">
        <v>11</v>
      </c>
      <c r="K49" s="40">
        <v>0</v>
      </c>
      <c r="L49" s="40">
        <v>4</v>
      </c>
      <c r="M49" s="40">
        <v>0</v>
      </c>
      <c r="N49" s="40">
        <v>10</v>
      </c>
      <c r="O49" s="40">
        <v>6</v>
      </c>
    </row>
    <row r="50" spans="1:15" ht="12">
      <c r="A50" s="39" t="s">
        <v>58</v>
      </c>
      <c r="B50" s="41">
        <v>5</v>
      </c>
      <c r="C50" s="40">
        <v>4</v>
      </c>
      <c r="D50" s="40">
        <v>0</v>
      </c>
      <c r="E50" s="40">
        <v>6</v>
      </c>
      <c r="F50" s="40">
        <v>2</v>
      </c>
      <c r="G50" s="40">
        <v>0</v>
      </c>
      <c r="H50" s="40">
        <v>0</v>
      </c>
      <c r="I50" s="40">
        <v>0</v>
      </c>
      <c r="J50" s="40">
        <v>2</v>
      </c>
      <c r="K50" s="40">
        <v>0</v>
      </c>
      <c r="L50" s="40">
        <v>0</v>
      </c>
      <c r="M50" s="40">
        <v>0</v>
      </c>
      <c r="N50" s="40">
        <v>3</v>
      </c>
      <c r="O50" s="40">
        <v>0</v>
      </c>
    </row>
    <row r="51" spans="1:15" ht="12">
      <c r="A51" s="39" t="s">
        <v>59</v>
      </c>
      <c r="B51" s="41">
        <v>14</v>
      </c>
      <c r="C51" s="40">
        <v>47</v>
      </c>
      <c r="D51" s="40">
        <v>0</v>
      </c>
      <c r="E51" s="40">
        <v>40</v>
      </c>
      <c r="F51" s="40">
        <v>27</v>
      </c>
      <c r="G51" s="40">
        <v>3</v>
      </c>
      <c r="H51" s="40">
        <v>0</v>
      </c>
      <c r="I51" s="40">
        <v>0</v>
      </c>
      <c r="J51" s="40">
        <v>24</v>
      </c>
      <c r="K51" s="40">
        <v>1</v>
      </c>
      <c r="L51" s="40">
        <v>8</v>
      </c>
      <c r="M51" s="40">
        <v>0</v>
      </c>
      <c r="N51" s="40">
        <v>21</v>
      </c>
      <c r="O51" s="40">
        <v>2</v>
      </c>
    </row>
    <row r="52" spans="1:15" ht="12">
      <c r="A52" s="39" t="s">
        <v>60</v>
      </c>
      <c r="B52" s="41">
        <v>39</v>
      </c>
      <c r="C52" s="40">
        <v>19</v>
      </c>
      <c r="D52" s="40">
        <v>0</v>
      </c>
      <c r="E52" s="40">
        <v>42</v>
      </c>
      <c r="F52" s="40">
        <v>29</v>
      </c>
      <c r="G52" s="40">
        <v>0</v>
      </c>
      <c r="H52" s="40">
        <v>0</v>
      </c>
      <c r="I52" s="40">
        <v>0</v>
      </c>
      <c r="J52" s="40">
        <v>29</v>
      </c>
      <c r="K52" s="40">
        <v>0</v>
      </c>
      <c r="L52" s="40">
        <v>1</v>
      </c>
      <c r="M52" s="40">
        <v>0</v>
      </c>
      <c r="N52" s="40">
        <v>16</v>
      </c>
      <c r="O52" s="40">
        <v>4</v>
      </c>
    </row>
    <row r="53" spans="1:15" ht="12">
      <c r="A53" s="39" t="s">
        <v>61</v>
      </c>
      <c r="B53" s="41">
        <v>18</v>
      </c>
      <c r="C53" s="40">
        <v>25</v>
      </c>
      <c r="D53" s="40">
        <v>0</v>
      </c>
      <c r="E53" s="40">
        <v>31</v>
      </c>
      <c r="F53" s="40">
        <v>12</v>
      </c>
      <c r="G53" s="40">
        <v>1</v>
      </c>
      <c r="H53" s="40">
        <v>0</v>
      </c>
      <c r="I53" s="40">
        <v>0</v>
      </c>
      <c r="J53" s="40">
        <v>11</v>
      </c>
      <c r="K53" s="40">
        <v>0</v>
      </c>
      <c r="L53" s="40">
        <v>2</v>
      </c>
      <c r="M53" s="40">
        <v>0</v>
      </c>
      <c r="N53" s="40">
        <v>12</v>
      </c>
      <c r="O53" s="40">
        <v>0</v>
      </c>
    </row>
    <row r="54" spans="1:15" ht="12">
      <c r="A54" s="39" t="s">
        <v>62</v>
      </c>
      <c r="B54" s="41">
        <v>3</v>
      </c>
      <c r="C54" s="40">
        <v>9</v>
      </c>
      <c r="D54" s="40">
        <v>0</v>
      </c>
      <c r="E54" s="40">
        <v>11</v>
      </c>
      <c r="F54" s="40">
        <v>7</v>
      </c>
      <c r="G54" s="40">
        <v>0</v>
      </c>
      <c r="H54" s="40">
        <v>0</v>
      </c>
      <c r="I54" s="40">
        <v>0</v>
      </c>
      <c r="J54" s="40">
        <v>7</v>
      </c>
      <c r="K54" s="40">
        <v>1</v>
      </c>
      <c r="L54" s="40">
        <v>1</v>
      </c>
      <c r="M54" s="40">
        <v>0</v>
      </c>
      <c r="N54" s="40">
        <v>1</v>
      </c>
      <c r="O54" s="40">
        <v>0</v>
      </c>
    </row>
    <row r="55" spans="1:15" ht="12">
      <c r="A55" s="39" t="s">
        <v>63</v>
      </c>
      <c r="B55" s="41">
        <v>43</v>
      </c>
      <c r="C55" s="40">
        <v>38</v>
      </c>
      <c r="D55" s="40">
        <v>2</v>
      </c>
      <c r="E55" s="40">
        <v>55</v>
      </c>
      <c r="F55" s="40">
        <v>22</v>
      </c>
      <c r="G55" s="40">
        <v>12</v>
      </c>
      <c r="H55" s="40">
        <v>0</v>
      </c>
      <c r="I55" s="40">
        <v>0</v>
      </c>
      <c r="J55" s="40">
        <v>10</v>
      </c>
      <c r="K55" s="40">
        <v>3</v>
      </c>
      <c r="L55" s="40">
        <v>6</v>
      </c>
      <c r="M55" s="40">
        <v>0</v>
      </c>
      <c r="N55" s="40">
        <v>28</v>
      </c>
      <c r="O55" s="40">
        <v>0</v>
      </c>
    </row>
    <row r="56" spans="1:15" ht="12">
      <c r="A56" s="39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ht="12">
      <c r="A57" s="246" t="s">
        <v>64</v>
      </c>
      <c r="B57" s="249">
        <v>1292</v>
      </c>
      <c r="C57" s="249">
        <v>1587</v>
      </c>
      <c r="D57" s="249">
        <v>17</v>
      </c>
      <c r="E57" s="249">
        <v>1519</v>
      </c>
      <c r="F57" s="249">
        <v>1094</v>
      </c>
      <c r="G57" s="249">
        <v>133</v>
      </c>
      <c r="H57" s="249">
        <v>16</v>
      </c>
      <c r="I57" s="249">
        <v>75</v>
      </c>
      <c r="J57" s="249">
        <v>870</v>
      </c>
      <c r="K57" s="249">
        <v>73</v>
      </c>
      <c r="L57" s="249">
        <v>62</v>
      </c>
      <c r="M57" s="249">
        <v>80</v>
      </c>
      <c r="N57" s="249">
        <v>1377</v>
      </c>
      <c r="O57" s="250">
        <v>191</v>
      </c>
    </row>
    <row r="58" spans="1:15" ht="12">
      <c r="A58" s="39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12">
      <c r="A59" s="39" t="s">
        <v>65</v>
      </c>
      <c r="B59" s="41">
        <v>569</v>
      </c>
      <c r="C59" s="40">
        <v>755</v>
      </c>
      <c r="D59" s="40">
        <v>7</v>
      </c>
      <c r="E59" s="40">
        <v>623</v>
      </c>
      <c r="F59" s="40">
        <v>469</v>
      </c>
      <c r="G59" s="40">
        <v>16</v>
      </c>
      <c r="H59" s="40">
        <v>0</v>
      </c>
      <c r="I59" s="40">
        <v>0</v>
      </c>
      <c r="J59" s="40">
        <v>453</v>
      </c>
      <c r="K59" s="40">
        <v>38</v>
      </c>
      <c r="L59" s="40">
        <v>23</v>
      </c>
      <c r="M59" s="40">
        <v>66</v>
      </c>
      <c r="N59" s="40">
        <v>708</v>
      </c>
      <c r="O59" s="40">
        <v>51</v>
      </c>
    </row>
    <row r="60" spans="1:15" ht="12">
      <c r="A60" s="39" t="s">
        <v>66</v>
      </c>
      <c r="B60" s="41">
        <v>210</v>
      </c>
      <c r="C60" s="40">
        <v>182</v>
      </c>
      <c r="D60" s="40">
        <v>0</v>
      </c>
      <c r="E60" s="40">
        <v>193</v>
      </c>
      <c r="F60" s="40">
        <v>166</v>
      </c>
      <c r="G60" s="40">
        <v>2</v>
      </c>
      <c r="H60" s="40">
        <v>11</v>
      </c>
      <c r="I60" s="40">
        <v>18</v>
      </c>
      <c r="J60" s="40">
        <v>135</v>
      </c>
      <c r="K60" s="40">
        <v>0</v>
      </c>
      <c r="L60" s="40">
        <v>4</v>
      </c>
      <c r="M60" s="40">
        <v>14</v>
      </c>
      <c r="N60" s="40">
        <v>199</v>
      </c>
      <c r="O60" s="40">
        <v>5</v>
      </c>
    </row>
    <row r="61" spans="1:15" ht="12">
      <c r="A61" s="39" t="s">
        <v>67</v>
      </c>
      <c r="B61" s="41">
        <v>247</v>
      </c>
      <c r="C61" s="40">
        <v>367</v>
      </c>
      <c r="D61" s="40">
        <v>10</v>
      </c>
      <c r="E61" s="40">
        <v>412</v>
      </c>
      <c r="F61" s="40">
        <v>258</v>
      </c>
      <c r="G61" s="40">
        <v>88</v>
      </c>
      <c r="H61" s="40">
        <v>0</v>
      </c>
      <c r="I61" s="40">
        <v>0</v>
      </c>
      <c r="J61" s="40">
        <v>170</v>
      </c>
      <c r="K61" s="40">
        <v>25</v>
      </c>
      <c r="L61" s="40">
        <v>20</v>
      </c>
      <c r="M61" s="40">
        <v>0</v>
      </c>
      <c r="N61" s="40">
        <v>212</v>
      </c>
      <c r="O61" s="40">
        <v>73</v>
      </c>
    </row>
    <row r="62" spans="1:15" ht="12">
      <c r="A62" s="39" t="s">
        <v>68</v>
      </c>
      <c r="B62" s="41">
        <v>64</v>
      </c>
      <c r="C62" s="40">
        <v>75</v>
      </c>
      <c r="D62" s="40">
        <v>0</v>
      </c>
      <c r="E62" s="40">
        <v>60</v>
      </c>
      <c r="F62" s="40">
        <v>37</v>
      </c>
      <c r="G62" s="40">
        <v>7</v>
      </c>
      <c r="H62" s="40">
        <v>0</v>
      </c>
      <c r="I62" s="40">
        <v>0</v>
      </c>
      <c r="J62" s="40">
        <v>30</v>
      </c>
      <c r="K62" s="40">
        <v>0</v>
      </c>
      <c r="L62" s="40">
        <v>5</v>
      </c>
      <c r="M62" s="40">
        <v>0</v>
      </c>
      <c r="N62" s="40">
        <v>79</v>
      </c>
      <c r="O62" s="40">
        <v>8</v>
      </c>
    </row>
    <row r="63" spans="1:15" ht="12">
      <c r="A63" s="39" t="s">
        <v>69</v>
      </c>
      <c r="B63" s="41">
        <v>62</v>
      </c>
      <c r="C63" s="40">
        <v>55</v>
      </c>
      <c r="D63" s="40">
        <v>0</v>
      </c>
      <c r="E63" s="40">
        <v>81</v>
      </c>
      <c r="F63" s="40">
        <v>36</v>
      </c>
      <c r="G63" s="40">
        <v>9</v>
      </c>
      <c r="H63" s="40">
        <v>0</v>
      </c>
      <c r="I63" s="40">
        <v>0</v>
      </c>
      <c r="J63" s="40">
        <v>27</v>
      </c>
      <c r="K63" s="40">
        <v>3</v>
      </c>
      <c r="L63" s="40">
        <v>5</v>
      </c>
      <c r="M63" s="40">
        <v>0</v>
      </c>
      <c r="N63" s="40">
        <v>36</v>
      </c>
      <c r="O63" s="40">
        <v>11</v>
      </c>
    </row>
    <row r="64" spans="1:15" ht="12">
      <c r="A64" s="39" t="s">
        <v>70</v>
      </c>
      <c r="B64" s="41">
        <v>5</v>
      </c>
      <c r="C64" s="40">
        <v>14</v>
      </c>
      <c r="D64" s="40">
        <v>0</v>
      </c>
      <c r="E64" s="40">
        <v>12</v>
      </c>
      <c r="F64" s="40">
        <v>11</v>
      </c>
      <c r="G64" s="40">
        <v>0</v>
      </c>
      <c r="H64" s="40">
        <v>0</v>
      </c>
      <c r="I64" s="40">
        <v>5</v>
      </c>
      <c r="J64" s="40">
        <v>6</v>
      </c>
      <c r="K64" s="40">
        <v>0</v>
      </c>
      <c r="L64" s="40">
        <v>0</v>
      </c>
      <c r="M64" s="40">
        <v>0</v>
      </c>
      <c r="N64" s="40">
        <v>7</v>
      </c>
      <c r="O64" s="40">
        <v>1</v>
      </c>
    </row>
    <row r="65" spans="1:15" ht="12">
      <c r="A65" s="39" t="s">
        <v>71</v>
      </c>
      <c r="B65" s="41">
        <v>124</v>
      </c>
      <c r="C65" s="40">
        <v>136</v>
      </c>
      <c r="D65" s="40">
        <v>0</v>
      </c>
      <c r="E65" s="40">
        <v>135</v>
      </c>
      <c r="F65" s="40">
        <v>117</v>
      </c>
      <c r="G65" s="40">
        <v>11</v>
      </c>
      <c r="H65" s="40">
        <v>5</v>
      </c>
      <c r="I65" s="40">
        <v>52</v>
      </c>
      <c r="J65" s="40">
        <v>49</v>
      </c>
      <c r="K65" s="40">
        <v>7</v>
      </c>
      <c r="L65" s="40">
        <v>5</v>
      </c>
      <c r="M65" s="40">
        <v>0</v>
      </c>
      <c r="N65" s="40">
        <v>125</v>
      </c>
      <c r="O65" s="40">
        <v>33</v>
      </c>
    </row>
    <row r="66" spans="1:15" ht="12">
      <c r="A66" s="39" t="s">
        <v>72</v>
      </c>
      <c r="B66" s="41">
        <v>11</v>
      </c>
      <c r="C66" s="40">
        <v>3</v>
      </c>
      <c r="D66" s="40">
        <v>0</v>
      </c>
      <c r="E66" s="40">
        <v>3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11</v>
      </c>
      <c r="O66" s="40">
        <v>9</v>
      </c>
    </row>
    <row r="67" spans="1:15" ht="12">
      <c r="A67" s="39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15" ht="12">
      <c r="A68" s="246" t="s">
        <v>73</v>
      </c>
      <c r="B68" s="249">
        <v>1424</v>
      </c>
      <c r="C68" s="249">
        <v>1376</v>
      </c>
      <c r="D68" s="249">
        <v>46</v>
      </c>
      <c r="E68" s="249">
        <v>1303</v>
      </c>
      <c r="F68" s="249">
        <v>868</v>
      </c>
      <c r="G68" s="249">
        <v>81</v>
      </c>
      <c r="H68" s="249">
        <v>12</v>
      </c>
      <c r="I68" s="249">
        <v>78</v>
      </c>
      <c r="J68" s="249">
        <v>697</v>
      </c>
      <c r="K68" s="249">
        <v>122</v>
      </c>
      <c r="L68" s="249">
        <v>106</v>
      </c>
      <c r="M68" s="249">
        <v>93</v>
      </c>
      <c r="N68" s="249">
        <v>1543</v>
      </c>
      <c r="O68" s="250">
        <v>762</v>
      </c>
    </row>
    <row r="69" spans="1:15" ht="12">
      <c r="A69" s="39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12">
      <c r="A70" s="39" t="s">
        <v>74</v>
      </c>
      <c r="B70" s="41">
        <v>817</v>
      </c>
      <c r="C70" s="40">
        <v>761</v>
      </c>
      <c r="D70" s="40">
        <v>20</v>
      </c>
      <c r="E70" s="40">
        <v>709</v>
      </c>
      <c r="F70" s="40">
        <v>484</v>
      </c>
      <c r="G70" s="40">
        <v>31</v>
      </c>
      <c r="H70" s="40">
        <v>10</v>
      </c>
      <c r="I70" s="40">
        <v>22</v>
      </c>
      <c r="J70" s="40">
        <v>421</v>
      </c>
      <c r="K70" s="40">
        <v>58</v>
      </c>
      <c r="L70" s="40">
        <v>61</v>
      </c>
      <c r="M70" s="40">
        <v>93</v>
      </c>
      <c r="N70" s="40">
        <v>889</v>
      </c>
      <c r="O70" s="40">
        <v>670</v>
      </c>
    </row>
    <row r="71" spans="1:15" ht="12">
      <c r="A71" s="39" t="s">
        <v>75</v>
      </c>
      <c r="B71" s="41">
        <v>411</v>
      </c>
      <c r="C71" s="40">
        <v>322</v>
      </c>
      <c r="D71" s="40">
        <v>23</v>
      </c>
      <c r="E71" s="40">
        <v>339</v>
      </c>
      <c r="F71" s="40">
        <v>222</v>
      </c>
      <c r="G71" s="40">
        <v>40</v>
      </c>
      <c r="H71" s="40">
        <v>2</v>
      </c>
      <c r="I71" s="40">
        <v>0</v>
      </c>
      <c r="J71" s="40">
        <v>180</v>
      </c>
      <c r="K71" s="40">
        <v>42</v>
      </c>
      <c r="L71" s="40">
        <v>24</v>
      </c>
      <c r="M71" s="40">
        <v>0</v>
      </c>
      <c r="N71" s="40">
        <v>417</v>
      </c>
      <c r="O71" s="40">
        <v>29</v>
      </c>
    </row>
    <row r="72" spans="1:15" ht="12">
      <c r="A72" s="39" t="s">
        <v>76</v>
      </c>
      <c r="B72" s="41">
        <v>24</v>
      </c>
      <c r="C72" s="40">
        <v>47</v>
      </c>
      <c r="D72" s="40">
        <v>3</v>
      </c>
      <c r="E72" s="40">
        <v>46</v>
      </c>
      <c r="F72" s="40">
        <v>22</v>
      </c>
      <c r="G72" s="40">
        <v>2</v>
      </c>
      <c r="H72" s="40">
        <v>0</v>
      </c>
      <c r="I72" s="40">
        <v>0</v>
      </c>
      <c r="J72" s="40">
        <v>20</v>
      </c>
      <c r="K72" s="40">
        <v>7</v>
      </c>
      <c r="L72" s="40">
        <v>4</v>
      </c>
      <c r="M72" s="40">
        <v>0</v>
      </c>
      <c r="N72" s="40">
        <v>28</v>
      </c>
      <c r="O72" s="40">
        <v>36</v>
      </c>
    </row>
    <row r="73" spans="1:15" ht="12">
      <c r="A73" s="39" t="s">
        <v>77</v>
      </c>
      <c r="B73" s="41">
        <v>26</v>
      </c>
      <c r="C73" s="40">
        <v>48</v>
      </c>
      <c r="D73" s="40">
        <v>0</v>
      </c>
      <c r="E73" s="40">
        <v>34</v>
      </c>
      <c r="F73" s="40">
        <v>21</v>
      </c>
      <c r="G73" s="40">
        <v>0</v>
      </c>
      <c r="H73" s="40">
        <v>0</v>
      </c>
      <c r="I73" s="40">
        <v>7</v>
      </c>
      <c r="J73" s="40">
        <v>14</v>
      </c>
      <c r="K73" s="40">
        <v>1</v>
      </c>
      <c r="L73" s="40">
        <v>6</v>
      </c>
      <c r="M73" s="40">
        <v>0</v>
      </c>
      <c r="N73" s="40">
        <v>40</v>
      </c>
      <c r="O73" s="40">
        <v>2</v>
      </c>
    </row>
    <row r="74" spans="1:15" ht="12">
      <c r="A74" s="39" t="s">
        <v>78</v>
      </c>
      <c r="B74" s="41">
        <v>13</v>
      </c>
      <c r="C74" s="40">
        <v>20</v>
      </c>
      <c r="D74" s="40">
        <v>0</v>
      </c>
      <c r="E74" s="40">
        <v>13</v>
      </c>
      <c r="F74" s="40">
        <v>10</v>
      </c>
      <c r="G74" s="40">
        <v>2</v>
      </c>
      <c r="H74" s="40">
        <v>0</v>
      </c>
      <c r="I74" s="40">
        <v>1</v>
      </c>
      <c r="J74" s="40">
        <v>7</v>
      </c>
      <c r="K74" s="40">
        <v>0</v>
      </c>
      <c r="L74" s="40">
        <v>0</v>
      </c>
      <c r="M74" s="40">
        <v>0</v>
      </c>
      <c r="N74" s="40">
        <v>20</v>
      </c>
      <c r="O74" s="40">
        <v>0</v>
      </c>
    </row>
    <row r="75" spans="1:15" ht="12">
      <c r="A75" s="39" t="s">
        <v>79</v>
      </c>
      <c r="B75" s="41">
        <v>79</v>
      </c>
      <c r="C75" s="40">
        <v>129</v>
      </c>
      <c r="D75" s="40">
        <v>0</v>
      </c>
      <c r="E75" s="40">
        <v>107</v>
      </c>
      <c r="F75" s="40">
        <v>47</v>
      </c>
      <c r="G75" s="40">
        <v>6</v>
      </c>
      <c r="H75" s="40">
        <v>0</v>
      </c>
      <c r="I75" s="40">
        <v>22</v>
      </c>
      <c r="J75" s="40">
        <v>19</v>
      </c>
      <c r="K75" s="40">
        <v>4</v>
      </c>
      <c r="L75" s="40">
        <v>10</v>
      </c>
      <c r="M75" s="40">
        <v>0</v>
      </c>
      <c r="N75" s="40">
        <v>101</v>
      </c>
      <c r="O75" s="40">
        <v>17</v>
      </c>
    </row>
    <row r="76" spans="1:15" ht="12">
      <c r="A76" s="39" t="s">
        <v>80</v>
      </c>
      <c r="B76" s="41">
        <v>54</v>
      </c>
      <c r="C76" s="40">
        <v>49</v>
      </c>
      <c r="D76" s="40">
        <v>0</v>
      </c>
      <c r="E76" s="40">
        <v>55</v>
      </c>
      <c r="F76" s="40">
        <v>62</v>
      </c>
      <c r="G76" s="40">
        <v>0</v>
      </c>
      <c r="H76" s="40">
        <v>0</v>
      </c>
      <c r="I76" s="40">
        <v>26</v>
      </c>
      <c r="J76" s="40">
        <v>36</v>
      </c>
      <c r="K76" s="40">
        <v>10</v>
      </c>
      <c r="L76" s="40">
        <v>1</v>
      </c>
      <c r="M76" s="40">
        <v>0</v>
      </c>
      <c r="N76" s="40">
        <v>48</v>
      </c>
      <c r="O76" s="40">
        <v>8</v>
      </c>
    </row>
    <row r="77" spans="1:15" ht="12">
      <c r="A77" s="39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15" ht="12">
      <c r="A78" s="246" t="s">
        <v>81</v>
      </c>
      <c r="B78" s="249">
        <v>1197</v>
      </c>
      <c r="C78" s="249">
        <v>1149</v>
      </c>
      <c r="D78" s="249">
        <v>44</v>
      </c>
      <c r="E78" s="249">
        <v>1036</v>
      </c>
      <c r="F78" s="249">
        <v>564</v>
      </c>
      <c r="G78" s="249">
        <v>59</v>
      </c>
      <c r="H78" s="249">
        <v>10</v>
      </c>
      <c r="I78" s="249">
        <v>2</v>
      </c>
      <c r="J78" s="249">
        <v>493</v>
      </c>
      <c r="K78" s="249">
        <v>125</v>
      </c>
      <c r="L78" s="249">
        <v>45</v>
      </c>
      <c r="M78" s="249">
        <v>71</v>
      </c>
      <c r="N78" s="249">
        <v>1354</v>
      </c>
      <c r="O78" s="250">
        <v>260</v>
      </c>
    </row>
    <row r="79" spans="1:15" ht="12">
      <c r="A79" s="39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ht="12">
      <c r="A80" s="39" t="s">
        <v>82</v>
      </c>
      <c r="B80" s="41">
        <v>99</v>
      </c>
      <c r="C80" s="40">
        <v>165</v>
      </c>
      <c r="D80" s="40">
        <v>1</v>
      </c>
      <c r="E80" s="40">
        <v>139</v>
      </c>
      <c r="F80" s="40">
        <v>102</v>
      </c>
      <c r="G80" s="40">
        <v>8</v>
      </c>
      <c r="H80" s="40">
        <v>2</v>
      </c>
      <c r="I80" s="40">
        <v>0</v>
      </c>
      <c r="J80" s="40">
        <v>92</v>
      </c>
      <c r="K80" s="40">
        <v>16</v>
      </c>
      <c r="L80" s="40">
        <v>4</v>
      </c>
      <c r="M80" s="40">
        <v>12</v>
      </c>
      <c r="N80" s="40">
        <v>126</v>
      </c>
      <c r="O80" s="40">
        <v>15</v>
      </c>
    </row>
    <row r="81" spans="1:15" ht="12">
      <c r="A81" s="39" t="s">
        <v>83</v>
      </c>
      <c r="B81" s="41">
        <v>116</v>
      </c>
      <c r="C81" s="40">
        <v>111</v>
      </c>
      <c r="D81" s="40">
        <v>3</v>
      </c>
      <c r="E81" s="40">
        <v>127</v>
      </c>
      <c r="F81" s="40">
        <v>79</v>
      </c>
      <c r="G81" s="40">
        <v>9</v>
      </c>
      <c r="H81" s="40">
        <v>0</v>
      </c>
      <c r="I81" s="40">
        <v>0</v>
      </c>
      <c r="J81" s="40">
        <v>70</v>
      </c>
      <c r="K81" s="40">
        <v>11</v>
      </c>
      <c r="L81" s="40">
        <v>7</v>
      </c>
      <c r="M81" s="40">
        <v>13</v>
      </c>
      <c r="N81" s="40">
        <v>103</v>
      </c>
      <c r="O81" s="40">
        <v>26</v>
      </c>
    </row>
    <row r="82" spans="1:15" ht="12">
      <c r="A82" s="39" t="s">
        <v>84</v>
      </c>
      <c r="B82" s="41">
        <v>138</v>
      </c>
      <c r="C82" s="40">
        <v>150</v>
      </c>
      <c r="D82" s="40">
        <v>3</v>
      </c>
      <c r="E82" s="40">
        <v>129</v>
      </c>
      <c r="F82" s="40">
        <v>87</v>
      </c>
      <c r="G82" s="40">
        <v>5</v>
      </c>
      <c r="H82" s="40">
        <v>4</v>
      </c>
      <c r="I82" s="40">
        <v>0</v>
      </c>
      <c r="J82" s="40">
        <v>78</v>
      </c>
      <c r="K82" s="40">
        <v>0</v>
      </c>
      <c r="L82" s="40">
        <v>6</v>
      </c>
      <c r="M82" s="40">
        <v>26</v>
      </c>
      <c r="N82" s="40">
        <v>162</v>
      </c>
      <c r="O82" s="40">
        <v>7</v>
      </c>
    </row>
    <row r="83" spans="1:15" ht="12">
      <c r="A83" s="39" t="s">
        <v>85</v>
      </c>
      <c r="B83" s="41">
        <v>272</v>
      </c>
      <c r="C83" s="40">
        <v>173</v>
      </c>
      <c r="D83" s="40">
        <v>20</v>
      </c>
      <c r="E83" s="40">
        <v>128</v>
      </c>
      <c r="F83" s="40">
        <v>48</v>
      </c>
      <c r="G83" s="40">
        <v>0</v>
      </c>
      <c r="H83" s="40">
        <v>0</v>
      </c>
      <c r="I83" s="40">
        <v>1</v>
      </c>
      <c r="J83" s="40">
        <v>47</v>
      </c>
      <c r="K83" s="40">
        <v>29</v>
      </c>
      <c r="L83" s="40">
        <v>2</v>
      </c>
      <c r="M83" s="40">
        <v>20</v>
      </c>
      <c r="N83" s="40">
        <v>337</v>
      </c>
      <c r="O83" s="40">
        <v>40</v>
      </c>
    </row>
    <row r="84" spans="1:15" ht="12">
      <c r="A84" s="39" t="s">
        <v>86</v>
      </c>
      <c r="B84" s="41">
        <v>141</v>
      </c>
      <c r="C84" s="40">
        <v>126</v>
      </c>
      <c r="D84" s="40">
        <v>0</v>
      </c>
      <c r="E84" s="40">
        <v>120</v>
      </c>
      <c r="F84" s="40">
        <v>74</v>
      </c>
      <c r="G84" s="40">
        <v>11</v>
      </c>
      <c r="H84" s="40">
        <v>4</v>
      </c>
      <c r="I84" s="40">
        <v>0</v>
      </c>
      <c r="J84" s="40">
        <v>59</v>
      </c>
      <c r="K84" s="40">
        <v>22</v>
      </c>
      <c r="L84" s="40">
        <v>3</v>
      </c>
      <c r="M84" s="40">
        <v>0</v>
      </c>
      <c r="N84" s="40">
        <v>147</v>
      </c>
      <c r="O84" s="40">
        <v>68</v>
      </c>
    </row>
    <row r="85" spans="1:15" ht="12">
      <c r="A85" s="39" t="s">
        <v>87</v>
      </c>
      <c r="B85" s="41">
        <v>10</v>
      </c>
      <c r="C85" s="40">
        <v>27</v>
      </c>
      <c r="D85" s="40">
        <v>0</v>
      </c>
      <c r="E85" s="40">
        <v>15</v>
      </c>
      <c r="F85" s="40">
        <v>10</v>
      </c>
      <c r="G85" s="40">
        <v>1</v>
      </c>
      <c r="H85" s="40">
        <v>0</v>
      </c>
      <c r="I85" s="40">
        <v>1</v>
      </c>
      <c r="J85" s="40">
        <v>8</v>
      </c>
      <c r="K85" s="40">
        <v>0</v>
      </c>
      <c r="L85" s="40">
        <v>0</v>
      </c>
      <c r="M85" s="40">
        <v>0</v>
      </c>
      <c r="N85" s="40">
        <v>22</v>
      </c>
      <c r="O85" s="40">
        <v>1</v>
      </c>
    </row>
    <row r="86" spans="1:15" ht="12">
      <c r="A86" s="39" t="s">
        <v>88</v>
      </c>
      <c r="B86" s="41">
        <v>20</v>
      </c>
      <c r="C86" s="40">
        <v>13</v>
      </c>
      <c r="D86" s="40">
        <v>0</v>
      </c>
      <c r="E86" s="40">
        <v>17</v>
      </c>
      <c r="F86" s="40">
        <v>7</v>
      </c>
      <c r="G86" s="40">
        <v>0</v>
      </c>
      <c r="H86" s="40">
        <v>0</v>
      </c>
      <c r="I86" s="40">
        <v>0</v>
      </c>
      <c r="J86" s="40">
        <v>7</v>
      </c>
      <c r="K86" s="40">
        <v>4</v>
      </c>
      <c r="L86" s="40">
        <v>2</v>
      </c>
      <c r="M86" s="40">
        <v>0</v>
      </c>
      <c r="N86" s="40">
        <v>16</v>
      </c>
      <c r="O86" s="40">
        <v>1</v>
      </c>
    </row>
    <row r="87" spans="1:15" ht="12">
      <c r="A87" s="39" t="s">
        <v>89</v>
      </c>
      <c r="B87" s="41">
        <v>54</v>
      </c>
      <c r="C87" s="40">
        <v>66</v>
      </c>
      <c r="D87" s="40">
        <v>3</v>
      </c>
      <c r="E87" s="40">
        <v>75</v>
      </c>
      <c r="F87" s="40">
        <v>25</v>
      </c>
      <c r="G87" s="40">
        <v>1</v>
      </c>
      <c r="H87" s="40">
        <v>0</v>
      </c>
      <c r="I87" s="40">
        <v>0</v>
      </c>
      <c r="J87" s="40">
        <v>24</v>
      </c>
      <c r="K87" s="40">
        <v>12</v>
      </c>
      <c r="L87" s="40">
        <v>0</v>
      </c>
      <c r="M87" s="40">
        <v>0</v>
      </c>
      <c r="N87" s="40">
        <v>48</v>
      </c>
      <c r="O87" s="40">
        <v>46</v>
      </c>
    </row>
    <row r="88" spans="1:15" ht="12">
      <c r="A88" s="39" t="s">
        <v>90</v>
      </c>
      <c r="B88" s="41">
        <v>10</v>
      </c>
      <c r="C88" s="40">
        <v>35</v>
      </c>
      <c r="D88" s="40">
        <v>0</v>
      </c>
      <c r="E88" s="40">
        <v>36</v>
      </c>
      <c r="F88" s="40">
        <v>12</v>
      </c>
      <c r="G88" s="40">
        <v>0</v>
      </c>
      <c r="H88" s="40">
        <v>0</v>
      </c>
      <c r="I88" s="40">
        <v>0</v>
      </c>
      <c r="J88" s="40">
        <v>12</v>
      </c>
      <c r="K88" s="40">
        <v>2</v>
      </c>
      <c r="L88" s="40">
        <v>3</v>
      </c>
      <c r="M88" s="40">
        <v>0</v>
      </c>
      <c r="N88" s="40">
        <v>9</v>
      </c>
      <c r="O88" s="40">
        <v>6</v>
      </c>
    </row>
    <row r="89" spans="1:15" ht="12">
      <c r="A89" s="39" t="s">
        <v>91</v>
      </c>
      <c r="B89" s="41">
        <v>34</v>
      </c>
      <c r="C89" s="40">
        <v>12</v>
      </c>
      <c r="D89" s="40">
        <v>2</v>
      </c>
      <c r="E89" s="40">
        <v>27</v>
      </c>
      <c r="F89" s="40">
        <v>17</v>
      </c>
      <c r="G89" s="40">
        <v>1</v>
      </c>
      <c r="H89" s="40">
        <v>0</v>
      </c>
      <c r="I89" s="40">
        <v>0</v>
      </c>
      <c r="J89" s="40">
        <v>16</v>
      </c>
      <c r="K89" s="40">
        <v>0</v>
      </c>
      <c r="L89" s="40">
        <v>2</v>
      </c>
      <c r="M89" s="40">
        <v>0</v>
      </c>
      <c r="N89" s="40">
        <v>21</v>
      </c>
      <c r="O89" s="40">
        <v>2</v>
      </c>
    </row>
    <row r="90" spans="1:15" ht="12">
      <c r="A90" s="39" t="s">
        <v>92</v>
      </c>
      <c r="B90" s="41">
        <v>76</v>
      </c>
      <c r="C90" s="40">
        <v>91</v>
      </c>
      <c r="D90" s="40">
        <v>7</v>
      </c>
      <c r="E90" s="40">
        <v>56</v>
      </c>
      <c r="F90" s="40">
        <v>33</v>
      </c>
      <c r="G90" s="40">
        <v>14</v>
      </c>
      <c r="H90" s="40">
        <v>0</v>
      </c>
      <c r="I90" s="40">
        <v>0</v>
      </c>
      <c r="J90" s="40">
        <v>19</v>
      </c>
      <c r="K90" s="40">
        <v>15</v>
      </c>
      <c r="L90" s="40">
        <v>7</v>
      </c>
      <c r="M90" s="40">
        <v>0</v>
      </c>
      <c r="N90" s="40">
        <v>118</v>
      </c>
      <c r="O90" s="40">
        <v>42</v>
      </c>
    </row>
    <row r="91" spans="1:15" ht="12">
      <c r="A91" s="39" t="s">
        <v>93</v>
      </c>
      <c r="B91" s="41">
        <v>9</v>
      </c>
      <c r="C91" s="40">
        <v>26</v>
      </c>
      <c r="D91" s="40">
        <v>0</v>
      </c>
      <c r="E91" s="40">
        <v>20</v>
      </c>
      <c r="F91" s="40">
        <v>11</v>
      </c>
      <c r="G91" s="40">
        <v>3</v>
      </c>
      <c r="H91" s="40">
        <v>0</v>
      </c>
      <c r="I91" s="40">
        <v>0</v>
      </c>
      <c r="J91" s="40">
        <v>8</v>
      </c>
      <c r="K91" s="40">
        <v>0</v>
      </c>
      <c r="L91" s="40">
        <v>5</v>
      </c>
      <c r="M91" s="40">
        <v>0</v>
      </c>
      <c r="N91" s="40">
        <v>15</v>
      </c>
      <c r="O91" s="40">
        <v>1</v>
      </c>
    </row>
    <row r="92" spans="1:15" ht="12">
      <c r="A92" s="39" t="s">
        <v>94</v>
      </c>
      <c r="B92" s="41">
        <v>130</v>
      </c>
      <c r="C92" s="40">
        <v>95</v>
      </c>
      <c r="D92" s="40">
        <v>2</v>
      </c>
      <c r="E92" s="40">
        <v>82</v>
      </c>
      <c r="F92" s="40">
        <v>35</v>
      </c>
      <c r="G92" s="40">
        <v>6</v>
      </c>
      <c r="H92" s="40">
        <v>0</v>
      </c>
      <c r="I92" s="40">
        <v>0</v>
      </c>
      <c r="J92" s="40">
        <v>29</v>
      </c>
      <c r="K92" s="40">
        <v>10</v>
      </c>
      <c r="L92" s="40">
        <v>1</v>
      </c>
      <c r="M92" s="40">
        <v>0</v>
      </c>
      <c r="N92" s="40">
        <v>145</v>
      </c>
      <c r="O92" s="40">
        <v>5</v>
      </c>
    </row>
    <row r="93" spans="1:15" ht="12">
      <c r="A93" s="39" t="s">
        <v>95</v>
      </c>
      <c r="B93" s="41">
        <v>88</v>
      </c>
      <c r="C93" s="40">
        <v>59</v>
      </c>
      <c r="D93" s="40">
        <v>3</v>
      </c>
      <c r="E93" s="40">
        <v>65</v>
      </c>
      <c r="F93" s="40">
        <v>24</v>
      </c>
      <c r="G93" s="40">
        <v>0</v>
      </c>
      <c r="H93" s="40">
        <v>0</v>
      </c>
      <c r="I93" s="40">
        <v>0</v>
      </c>
      <c r="J93" s="40">
        <v>24</v>
      </c>
      <c r="K93" s="40">
        <v>4</v>
      </c>
      <c r="L93" s="40">
        <v>3</v>
      </c>
      <c r="M93" s="40">
        <v>0</v>
      </c>
      <c r="N93" s="40">
        <v>85</v>
      </c>
      <c r="O93" s="40">
        <v>0</v>
      </c>
    </row>
    <row r="94" spans="1:15" s="33" customFormat="1" ht="12">
      <c r="A94" s="39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</row>
    <row r="95" spans="1:15" s="33" customFormat="1" ht="12">
      <c r="A95" s="39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2:14" ht="12"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">
      <c r="A98" s="5"/>
      <c r="B98" s="6" t="s">
        <v>208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">
      <c r="A99" s="1" t="s">
        <v>207</v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</row>
    <row r="100" spans="1:15" ht="12">
      <c r="A100" s="265" t="s">
        <v>0</v>
      </c>
      <c r="B100" s="12"/>
      <c r="C100" s="268" t="s">
        <v>1</v>
      </c>
      <c r="D100" s="271" t="s">
        <v>2</v>
      </c>
      <c r="E100" s="271" t="s">
        <v>3</v>
      </c>
      <c r="F100" s="13" t="s">
        <v>4</v>
      </c>
      <c r="G100" s="13"/>
      <c r="H100" s="13"/>
      <c r="I100" s="13"/>
      <c r="J100" s="13"/>
      <c r="K100" s="14" t="s">
        <v>5</v>
      </c>
      <c r="L100" s="15" t="s">
        <v>6</v>
      </c>
      <c r="M100" s="15" t="s">
        <v>1</v>
      </c>
      <c r="N100" s="16" t="s">
        <v>7</v>
      </c>
      <c r="O100" s="17" t="s">
        <v>8</v>
      </c>
    </row>
    <row r="101" spans="1:15" ht="12">
      <c r="A101" s="266"/>
      <c r="B101" s="15" t="s">
        <v>9</v>
      </c>
      <c r="C101" s="269"/>
      <c r="D101" s="272"/>
      <c r="E101" s="272"/>
      <c r="F101" s="263" t="s">
        <v>10</v>
      </c>
      <c r="G101" s="20" t="s">
        <v>11</v>
      </c>
      <c r="H101" s="20" t="s">
        <v>12</v>
      </c>
      <c r="I101" s="20" t="s">
        <v>13</v>
      </c>
      <c r="J101" s="263" t="s">
        <v>14</v>
      </c>
      <c r="K101" s="21" t="s">
        <v>15</v>
      </c>
      <c r="L101" s="15" t="s">
        <v>16</v>
      </c>
      <c r="M101" s="15" t="s">
        <v>17</v>
      </c>
      <c r="N101" s="22">
        <v>37986</v>
      </c>
      <c r="O101" s="23" t="s">
        <v>18</v>
      </c>
    </row>
    <row r="102" spans="1:15" ht="12">
      <c r="A102" s="267"/>
      <c r="B102" s="24">
        <v>37622</v>
      </c>
      <c r="C102" s="270"/>
      <c r="D102" s="273"/>
      <c r="E102" s="273"/>
      <c r="F102" s="264"/>
      <c r="G102" s="25" t="s">
        <v>19</v>
      </c>
      <c r="H102" s="25" t="s">
        <v>20</v>
      </c>
      <c r="I102" s="25" t="s">
        <v>18</v>
      </c>
      <c r="J102" s="264"/>
      <c r="K102" s="26"/>
      <c r="L102" s="25"/>
      <c r="M102" s="25"/>
      <c r="N102" s="25"/>
      <c r="O102" s="27"/>
    </row>
    <row r="103" spans="1:15" ht="12">
      <c r="A103" s="39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ht="12">
      <c r="A104" s="246" t="s">
        <v>96</v>
      </c>
      <c r="B104" s="249">
        <v>1806</v>
      </c>
      <c r="C104" s="249">
        <v>1818</v>
      </c>
      <c r="D104" s="249">
        <v>138</v>
      </c>
      <c r="E104" s="249">
        <v>1858</v>
      </c>
      <c r="F104" s="249">
        <v>1114</v>
      </c>
      <c r="G104" s="249">
        <v>92</v>
      </c>
      <c r="H104" s="249">
        <v>40</v>
      </c>
      <c r="I104" s="249">
        <v>64</v>
      </c>
      <c r="J104" s="249">
        <v>918</v>
      </c>
      <c r="K104" s="249">
        <v>206</v>
      </c>
      <c r="L104" s="249">
        <v>78</v>
      </c>
      <c r="M104" s="249">
        <v>181</v>
      </c>
      <c r="N104" s="249">
        <v>1904</v>
      </c>
      <c r="O104" s="250">
        <v>266</v>
      </c>
    </row>
    <row r="105" spans="1:15" ht="12">
      <c r="A105" s="39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1:15" ht="12">
      <c r="A106" s="39" t="s">
        <v>97</v>
      </c>
      <c r="B106" s="41">
        <v>494</v>
      </c>
      <c r="C106" s="40">
        <v>633</v>
      </c>
      <c r="D106" s="40">
        <v>88</v>
      </c>
      <c r="E106" s="40">
        <v>587</v>
      </c>
      <c r="F106" s="40">
        <v>412</v>
      </c>
      <c r="G106" s="40">
        <v>31</v>
      </c>
      <c r="H106" s="40">
        <v>11</v>
      </c>
      <c r="I106" s="40">
        <v>43</v>
      </c>
      <c r="J106" s="40">
        <v>327</v>
      </c>
      <c r="K106" s="40">
        <v>53</v>
      </c>
      <c r="L106" s="40">
        <v>32</v>
      </c>
      <c r="M106" s="40">
        <v>75</v>
      </c>
      <c r="N106" s="40">
        <v>628</v>
      </c>
      <c r="O106" s="40">
        <v>5</v>
      </c>
    </row>
    <row r="107" spans="1:15" ht="12">
      <c r="A107" s="39" t="s">
        <v>98</v>
      </c>
      <c r="B107" s="41">
        <v>158</v>
      </c>
      <c r="C107" s="40">
        <v>71</v>
      </c>
      <c r="D107" s="40">
        <v>2</v>
      </c>
      <c r="E107" s="40">
        <v>112</v>
      </c>
      <c r="F107" s="40">
        <v>65</v>
      </c>
      <c r="G107" s="40">
        <v>2</v>
      </c>
      <c r="H107" s="40">
        <v>12</v>
      </c>
      <c r="I107" s="40">
        <v>0</v>
      </c>
      <c r="J107" s="40">
        <v>51</v>
      </c>
      <c r="K107" s="40">
        <v>37</v>
      </c>
      <c r="L107" s="40">
        <v>1</v>
      </c>
      <c r="M107" s="40">
        <v>19</v>
      </c>
      <c r="N107" s="40">
        <v>119</v>
      </c>
      <c r="O107" s="40">
        <v>12</v>
      </c>
    </row>
    <row r="108" spans="1:15" ht="12">
      <c r="A108" s="39" t="s">
        <v>99</v>
      </c>
      <c r="B108" s="41">
        <v>97</v>
      </c>
      <c r="C108" s="40">
        <v>62</v>
      </c>
      <c r="D108" s="40">
        <v>4</v>
      </c>
      <c r="E108" s="40">
        <v>71</v>
      </c>
      <c r="F108" s="40">
        <v>41</v>
      </c>
      <c r="G108" s="40">
        <v>3</v>
      </c>
      <c r="H108" s="40">
        <v>3</v>
      </c>
      <c r="I108" s="40">
        <v>0</v>
      </c>
      <c r="J108" s="40">
        <v>35</v>
      </c>
      <c r="K108" s="40">
        <v>1</v>
      </c>
      <c r="L108" s="40">
        <v>3</v>
      </c>
      <c r="M108" s="40">
        <v>10</v>
      </c>
      <c r="N108" s="40">
        <v>92</v>
      </c>
      <c r="O108" s="40">
        <v>17</v>
      </c>
    </row>
    <row r="109" spans="1:15" ht="12">
      <c r="A109" s="39" t="s">
        <v>100</v>
      </c>
      <c r="B109" s="41">
        <v>152</v>
      </c>
      <c r="C109" s="40">
        <v>63</v>
      </c>
      <c r="D109" s="40">
        <v>0</v>
      </c>
      <c r="E109" s="40">
        <v>78</v>
      </c>
      <c r="F109" s="40">
        <v>22</v>
      </c>
      <c r="G109" s="40">
        <v>0</v>
      </c>
      <c r="H109" s="40">
        <v>0</v>
      </c>
      <c r="I109" s="40">
        <v>0</v>
      </c>
      <c r="J109" s="40">
        <v>22</v>
      </c>
      <c r="K109" s="40">
        <v>27</v>
      </c>
      <c r="L109" s="40">
        <v>3</v>
      </c>
      <c r="M109" s="40">
        <v>58</v>
      </c>
      <c r="N109" s="40">
        <v>137</v>
      </c>
      <c r="O109" s="40">
        <v>8</v>
      </c>
    </row>
    <row r="110" spans="1:15" ht="12">
      <c r="A110" s="39" t="s">
        <v>101</v>
      </c>
      <c r="B110" s="41">
        <v>121</v>
      </c>
      <c r="C110" s="40">
        <v>160</v>
      </c>
      <c r="D110" s="40">
        <v>3</v>
      </c>
      <c r="E110" s="40">
        <v>84</v>
      </c>
      <c r="F110" s="40">
        <v>36</v>
      </c>
      <c r="G110" s="40">
        <v>3</v>
      </c>
      <c r="H110" s="40">
        <v>4</v>
      </c>
      <c r="I110" s="40">
        <v>0</v>
      </c>
      <c r="J110" s="40">
        <v>29</v>
      </c>
      <c r="K110" s="40">
        <v>6</v>
      </c>
      <c r="L110" s="40">
        <v>6</v>
      </c>
      <c r="M110" s="40">
        <v>19</v>
      </c>
      <c r="N110" s="40">
        <v>200</v>
      </c>
      <c r="O110" s="40">
        <v>41</v>
      </c>
    </row>
    <row r="111" spans="1:15" ht="12">
      <c r="A111" s="39" t="s">
        <v>102</v>
      </c>
      <c r="B111" s="41">
        <v>259</v>
      </c>
      <c r="C111" s="40">
        <v>233</v>
      </c>
      <c r="D111" s="40">
        <v>27</v>
      </c>
      <c r="E111" s="40">
        <v>269</v>
      </c>
      <c r="F111" s="40">
        <v>137</v>
      </c>
      <c r="G111" s="40">
        <v>10</v>
      </c>
      <c r="H111" s="40">
        <v>9</v>
      </c>
      <c r="I111" s="40">
        <v>2</v>
      </c>
      <c r="J111" s="40">
        <v>116</v>
      </c>
      <c r="K111" s="40">
        <v>41</v>
      </c>
      <c r="L111" s="40">
        <v>13</v>
      </c>
      <c r="M111" s="40">
        <v>0</v>
      </c>
      <c r="N111" s="40">
        <v>250</v>
      </c>
      <c r="O111" s="40">
        <v>63</v>
      </c>
    </row>
    <row r="112" spans="1:15" ht="12">
      <c r="A112" s="39" t="s">
        <v>103</v>
      </c>
      <c r="B112" s="41">
        <v>36</v>
      </c>
      <c r="C112" s="40">
        <v>43</v>
      </c>
      <c r="D112" s="40">
        <v>2</v>
      </c>
      <c r="E112" s="40">
        <v>49</v>
      </c>
      <c r="F112" s="40">
        <v>21</v>
      </c>
      <c r="G112" s="40">
        <v>3</v>
      </c>
      <c r="H112" s="40">
        <v>0</v>
      </c>
      <c r="I112" s="40">
        <v>0</v>
      </c>
      <c r="J112" s="40">
        <v>18</v>
      </c>
      <c r="K112" s="40">
        <v>13</v>
      </c>
      <c r="L112" s="40">
        <v>5</v>
      </c>
      <c r="M112" s="40">
        <v>0</v>
      </c>
      <c r="N112" s="40">
        <v>32</v>
      </c>
      <c r="O112" s="40">
        <v>25</v>
      </c>
    </row>
    <row r="113" spans="1:15" ht="12">
      <c r="A113" s="39" t="s">
        <v>104</v>
      </c>
      <c r="B113" s="41">
        <v>6</v>
      </c>
      <c r="C113" s="40">
        <v>23</v>
      </c>
      <c r="D113" s="40">
        <v>1</v>
      </c>
      <c r="E113" s="40">
        <v>22</v>
      </c>
      <c r="F113" s="40">
        <v>16</v>
      </c>
      <c r="G113" s="40">
        <v>0</v>
      </c>
      <c r="H113" s="40">
        <v>0</v>
      </c>
      <c r="I113" s="40">
        <v>1</v>
      </c>
      <c r="J113" s="40">
        <v>15</v>
      </c>
      <c r="K113" s="40">
        <v>1</v>
      </c>
      <c r="L113" s="40">
        <v>0</v>
      </c>
      <c r="M113" s="40">
        <v>0</v>
      </c>
      <c r="N113" s="40">
        <v>8</v>
      </c>
      <c r="O113" s="40">
        <v>0</v>
      </c>
    </row>
    <row r="114" spans="1:15" ht="12">
      <c r="A114" s="39" t="s">
        <v>105</v>
      </c>
      <c r="B114" s="41">
        <v>43</v>
      </c>
      <c r="C114" s="40">
        <v>52</v>
      </c>
      <c r="D114" s="40">
        <v>0</v>
      </c>
      <c r="E114" s="40">
        <v>59</v>
      </c>
      <c r="F114" s="40">
        <v>30</v>
      </c>
      <c r="G114" s="40">
        <v>3</v>
      </c>
      <c r="H114" s="40">
        <v>0</v>
      </c>
      <c r="I114" s="40">
        <v>0</v>
      </c>
      <c r="J114" s="40">
        <v>27</v>
      </c>
      <c r="K114" s="40">
        <v>0</v>
      </c>
      <c r="L114" s="40">
        <v>1</v>
      </c>
      <c r="M114" s="40">
        <v>0</v>
      </c>
      <c r="N114" s="40">
        <v>36</v>
      </c>
      <c r="O114" s="40">
        <v>10</v>
      </c>
    </row>
    <row r="115" spans="1:15" ht="12">
      <c r="A115" s="39" t="s">
        <v>106</v>
      </c>
      <c r="B115" s="41">
        <v>7</v>
      </c>
      <c r="C115" s="40">
        <v>5</v>
      </c>
      <c r="D115" s="40">
        <v>0</v>
      </c>
      <c r="E115" s="40">
        <v>12</v>
      </c>
      <c r="F115" s="40">
        <v>7</v>
      </c>
      <c r="G115" s="40">
        <v>0</v>
      </c>
      <c r="H115" s="40">
        <v>0</v>
      </c>
      <c r="I115" s="40">
        <v>0</v>
      </c>
      <c r="J115" s="40">
        <v>7</v>
      </c>
      <c r="K115" s="40">
        <v>1</v>
      </c>
      <c r="L115" s="40">
        <v>3</v>
      </c>
      <c r="M115" s="40">
        <v>0</v>
      </c>
      <c r="N115" s="40">
        <v>0</v>
      </c>
      <c r="O115" s="40">
        <v>0</v>
      </c>
    </row>
    <row r="116" spans="1:15" ht="12">
      <c r="A116" s="39" t="s">
        <v>107</v>
      </c>
      <c r="B116" s="41">
        <v>12</v>
      </c>
      <c r="C116" s="40">
        <v>19</v>
      </c>
      <c r="D116" s="40">
        <v>0</v>
      </c>
      <c r="E116" s="40">
        <v>27</v>
      </c>
      <c r="F116" s="40">
        <v>13</v>
      </c>
      <c r="G116" s="40">
        <v>0</v>
      </c>
      <c r="H116" s="40">
        <v>0</v>
      </c>
      <c r="I116" s="40">
        <v>0</v>
      </c>
      <c r="J116" s="40">
        <v>13</v>
      </c>
      <c r="K116" s="40">
        <v>2</v>
      </c>
      <c r="L116" s="40">
        <v>2</v>
      </c>
      <c r="M116" s="40">
        <v>0</v>
      </c>
      <c r="N116" s="40">
        <v>4</v>
      </c>
      <c r="O116" s="40">
        <v>5</v>
      </c>
    </row>
    <row r="117" spans="1:15" ht="12">
      <c r="A117" s="39" t="s">
        <v>108</v>
      </c>
      <c r="B117" s="41">
        <v>95</v>
      </c>
      <c r="C117" s="40">
        <v>139</v>
      </c>
      <c r="D117" s="40">
        <v>0</v>
      </c>
      <c r="E117" s="40">
        <v>143</v>
      </c>
      <c r="F117" s="40">
        <v>78</v>
      </c>
      <c r="G117" s="40">
        <v>2</v>
      </c>
      <c r="H117" s="40">
        <v>0</v>
      </c>
      <c r="I117" s="40">
        <v>0</v>
      </c>
      <c r="J117" s="40">
        <v>76</v>
      </c>
      <c r="K117" s="40">
        <v>16</v>
      </c>
      <c r="L117" s="40">
        <v>3</v>
      </c>
      <c r="M117" s="40">
        <v>0</v>
      </c>
      <c r="N117" s="40">
        <v>91</v>
      </c>
      <c r="O117" s="40">
        <v>21</v>
      </c>
    </row>
    <row r="118" spans="1:15" ht="12">
      <c r="A118" s="39" t="s">
        <v>109</v>
      </c>
      <c r="B118" s="41">
        <v>40</v>
      </c>
      <c r="C118" s="40">
        <v>57</v>
      </c>
      <c r="D118" s="40">
        <v>0</v>
      </c>
      <c r="E118" s="40">
        <v>53</v>
      </c>
      <c r="F118" s="40">
        <v>43</v>
      </c>
      <c r="G118" s="40">
        <v>5</v>
      </c>
      <c r="H118" s="40">
        <v>0</v>
      </c>
      <c r="I118" s="40">
        <v>2</v>
      </c>
      <c r="J118" s="40">
        <v>36</v>
      </c>
      <c r="K118" s="40">
        <v>4</v>
      </c>
      <c r="L118" s="40">
        <v>0</v>
      </c>
      <c r="M118" s="40">
        <v>0</v>
      </c>
      <c r="N118" s="40">
        <v>44</v>
      </c>
      <c r="O118" s="40">
        <v>3</v>
      </c>
    </row>
    <row r="119" spans="1:15" ht="12">
      <c r="A119" s="39" t="s">
        <v>110</v>
      </c>
      <c r="B119" s="41">
        <v>155</v>
      </c>
      <c r="C119" s="40">
        <v>86</v>
      </c>
      <c r="D119" s="40">
        <v>7</v>
      </c>
      <c r="E119" s="40">
        <v>110</v>
      </c>
      <c r="F119" s="40">
        <v>81</v>
      </c>
      <c r="G119" s="40">
        <v>9</v>
      </c>
      <c r="H119" s="40">
        <v>0</v>
      </c>
      <c r="I119" s="40">
        <v>7</v>
      </c>
      <c r="J119" s="40">
        <v>65</v>
      </c>
      <c r="K119" s="40">
        <v>0</v>
      </c>
      <c r="L119" s="40">
        <v>1</v>
      </c>
      <c r="M119" s="40">
        <v>0</v>
      </c>
      <c r="N119" s="40">
        <v>138</v>
      </c>
      <c r="O119" s="40">
        <v>8</v>
      </c>
    </row>
    <row r="120" spans="1:15" ht="12">
      <c r="A120" s="39" t="s">
        <v>111</v>
      </c>
      <c r="B120" s="41">
        <v>86</v>
      </c>
      <c r="C120" s="40">
        <v>93</v>
      </c>
      <c r="D120" s="40">
        <v>4</v>
      </c>
      <c r="E120" s="40">
        <v>106</v>
      </c>
      <c r="F120" s="40">
        <v>58</v>
      </c>
      <c r="G120" s="40">
        <v>9</v>
      </c>
      <c r="H120" s="40">
        <v>0</v>
      </c>
      <c r="I120" s="40">
        <v>0</v>
      </c>
      <c r="J120" s="40">
        <v>49</v>
      </c>
      <c r="K120" s="40">
        <v>1</v>
      </c>
      <c r="L120" s="40">
        <v>4</v>
      </c>
      <c r="M120" s="40">
        <v>0</v>
      </c>
      <c r="N120" s="40">
        <v>77</v>
      </c>
      <c r="O120" s="40">
        <v>32</v>
      </c>
    </row>
    <row r="121" spans="1:15" ht="12">
      <c r="A121" s="39" t="s">
        <v>112</v>
      </c>
      <c r="B121" s="41">
        <v>24</v>
      </c>
      <c r="C121" s="40">
        <v>28</v>
      </c>
      <c r="D121" s="40">
        <v>0</v>
      </c>
      <c r="E121" s="40">
        <v>35</v>
      </c>
      <c r="F121" s="40">
        <v>20</v>
      </c>
      <c r="G121" s="40">
        <v>0</v>
      </c>
      <c r="H121" s="40">
        <v>1</v>
      </c>
      <c r="I121" s="40">
        <v>2</v>
      </c>
      <c r="J121" s="40">
        <v>17</v>
      </c>
      <c r="K121" s="40">
        <v>0</v>
      </c>
      <c r="L121" s="40">
        <v>1</v>
      </c>
      <c r="M121" s="40">
        <v>0</v>
      </c>
      <c r="N121" s="40">
        <v>17</v>
      </c>
      <c r="O121" s="40">
        <v>16</v>
      </c>
    </row>
    <row r="122" spans="1:15" ht="12">
      <c r="A122" s="39" t="s">
        <v>113</v>
      </c>
      <c r="B122" s="41">
        <v>21</v>
      </c>
      <c r="C122" s="40">
        <v>51</v>
      </c>
      <c r="D122" s="40">
        <v>0</v>
      </c>
      <c r="E122" s="40">
        <v>41</v>
      </c>
      <c r="F122" s="40">
        <v>34</v>
      </c>
      <c r="G122" s="40">
        <v>12</v>
      </c>
      <c r="H122" s="40">
        <v>0</v>
      </c>
      <c r="I122" s="40">
        <v>7</v>
      </c>
      <c r="J122" s="40">
        <v>15</v>
      </c>
      <c r="K122" s="40">
        <v>3</v>
      </c>
      <c r="L122" s="40">
        <v>0</v>
      </c>
      <c r="M122" s="40">
        <v>0</v>
      </c>
      <c r="N122" s="40">
        <v>31</v>
      </c>
      <c r="O122" s="40">
        <v>0</v>
      </c>
    </row>
    <row r="123" spans="1:15" ht="12">
      <c r="A123" s="39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1:15" ht="12">
      <c r="A124" s="246" t="s">
        <v>114</v>
      </c>
      <c r="B124" s="249">
        <v>1763</v>
      </c>
      <c r="C124" s="249">
        <v>1850</v>
      </c>
      <c r="D124" s="249">
        <v>132</v>
      </c>
      <c r="E124" s="249">
        <v>1859</v>
      </c>
      <c r="F124" s="249">
        <v>1014</v>
      </c>
      <c r="G124" s="249">
        <v>55</v>
      </c>
      <c r="H124" s="249">
        <v>11</v>
      </c>
      <c r="I124" s="249">
        <v>9</v>
      </c>
      <c r="J124" s="249">
        <v>939</v>
      </c>
      <c r="K124" s="249">
        <v>84</v>
      </c>
      <c r="L124" s="249">
        <v>51</v>
      </c>
      <c r="M124" s="249">
        <v>72</v>
      </c>
      <c r="N124" s="249">
        <v>1886</v>
      </c>
      <c r="O124" s="250">
        <v>337</v>
      </c>
    </row>
    <row r="125" spans="1:15" ht="12">
      <c r="A125" s="39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1:15" ht="12">
      <c r="A126" s="39" t="s">
        <v>115</v>
      </c>
      <c r="B126" s="41">
        <v>666</v>
      </c>
      <c r="C126" s="40">
        <v>595</v>
      </c>
      <c r="D126" s="40">
        <v>36</v>
      </c>
      <c r="E126" s="40">
        <v>535</v>
      </c>
      <c r="F126" s="40">
        <v>317</v>
      </c>
      <c r="G126" s="40">
        <v>2</v>
      </c>
      <c r="H126" s="40">
        <v>7</v>
      </c>
      <c r="I126" s="40">
        <v>7</v>
      </c>
      <c r="J126" s="40">
        <v>301</v>
      </c>
      <c r="K126" s="40">
        <v>19</v>
      </c>
      <c r="L126" s="40">
        <v>14</v>
      </c>
      <c r="M126" s="40">
        <v>37</v>
      </c>
      <c r="N126" s="40">
        <v>762</v>
      </c>
      <c r="O126" s="40">
        <v>13</v>
      </c>
    </row>
    <row r="127" spans="1:15" ht="12">
      <c r="A127" s="39" t="s">
        <v>116</v>
      </c>
      <c r="B127" s="41">
        <v>568</v>
      </c>
      <c r="C127" s="40">
        <v>651</v>
      </c>
      <c r="D127" s="40">
        <v>74</v>
      </c>
      <c r="E127" s="40">
        <v>588</v>
      </c>
      <c r="F127" s="40">
        <v>308</v>
      </c>
      <c r="G127" s="40">
        <v>13</v>
      </c>
      <c r="H127" s="40">
        <v>1</v>
      </c>
      <c r="I127" s="40">
        <v>0</v>
      </c>
      <c r="J127" s="40">
        <v>294</v>
      </c>
      <c r="K127" s="40">
        <v>3</v>
      </c>
      <c r="L127" s="40">
        <v>16</v>
      </c>
      <c r="M127" s="40">
        <v>35</v>
      </c>
      <c r="N127" s="40">
        <v>705</v>
      </c>
      <c r="O127" s="40">
        <v>92</v>
      </c>
    </row>
    <row r="128" spans="1:15" ht="12">
      <c r="A128" s="39" t="s">
        <v>117</v>
      </c>
      <c r="B128" s="41">
        <v>162</v>
      </c>
      <c r="C128" s="40">
        <v>177</v>
      </c>
      <c r="D128" s="40">
        <v>19</v>
      </c>
      <c r="E128" s="40">
        <v>214</v>
      </c>
      <c r="F128" s="40">
        <v>128</v>
      </c>
      <c r="G128" s="40">
        <v>5</v>
      </c>
      <c r="H128" s="40">
        <v>3</v>
      </c>
      <c r="I128" s="40">
        <v>0</v>
      </c>
      <c r="J128" s="40">
        <v>120</v>
      </c>
      <c r="K128" s="40">
        <v>0</v>
      </c>
      <c r="L128" s="40">
        <v>11</v>
      </c>
      <c r="M128" s="40">
        <v>0</v>
      </c>
      <c r="N128" s="40">
        <v>144</v>
      </c>
      <c r="O128" s="40">
        <v>44</v>
      </c>
    </row>
    <row r="129" spans="1:15" ht="12">
      <c r="A129" s="39" t="s">
        <v>118</v>
      </c>
      <c r="B129" s="41">
        <v>48</v>
      </c>
      <c r="C129" s="40">
        <v>37</v>
      </c>
      <c r="D129" s="40">
        <v>0</v>
      </c>
      <c r="E129" s="40">
        <v>41</v>
      </c>
      <c r="F129" s="40">
        <v>22</v>
      </c>
      <c r="G129" s="40">
        <v>7</v>
      </c>
      <c r="H129" s="40">
        <v>0</v>
      </c>
      <c r="I129" s="40">
        <v>1</v>
      </c>
      <c r="J129" s="40">
        <v>14</v>
      </c>
      <c r="K129" s="40">
        <v>4</v>
      </c>
      <c r="L129" s="40">
        <v>3</v>
      </c>
      <c r="M129" s="40">
        <v>0</v>
      </c>
      <c r="N129" s="40">
        <v>44</v>
      </c>
      <c r="O129" s="40">
        <v>0</v>
      </c>
    </row>
    <row r="130" spans="1:15" ht="12">
      <c r="A130" s="39" t="s">
        <v>119</v>
      </c>
      <c r="B130" s="41">
        <v>25</v>
      </c>
      <c r="C130" s="40">
        <v>52</v>
      </c>
      <c r="D130" s="40">
        <v>0</v>
      </c>
      <c r="E130" s="40">
        <v>39</v>
      </c>
      <c r="F130" s="40">
        <v>18</v>
      </c>
      <c r="G130" s="40">
        <v>1</v>
      </c>
      <c r="H130" s="40">
        <v>0</v>
      </c>
      <c r="I130" s="40">
        <v>0</v>
      </c>
      <c r="J130" s="40">
        <v>17</v>
      </c>
      <c r="K130" s="40">
        <v>0</v>
      </c>
      <c r="L130" s="40">
        <v>1</v>
      </c>
      <c r="M130" s="40">
        <v>0</v>
      </c>
      <c r="N130" s="40">
        <v>38</v>
      </c>
      <c r="O130" s="40">
        <v>5</v>
      </c>
    </row>
    <row r="131" spans="1:15" ht="12">
      <c r="A131" s="39" t="s">
        <v>120</v>
      </c>
      <c r="B131" s="41">
        <v>175</v>
      </c>
      <c r="C131" s="40">
        <v>147</v>
      </c>
      <c r="D131" s="40">
        <v>0</v>
      </c>
      <c r="E131" s="40">
        <v>242</v>
      </c>
      <c r="F131" s="40">
        <v>147</v>
      </c>
      <c r="G131" s="40">
        <v>23</v>
      </c>
      <c r="H131" s="40">
        <v>0</v>
      </c>
      <c r="I131" s="40">
        <v>0</v>
      </c>
      <c r="J131" s="40">
        <v>124</v>
      </c>
      <c r="K131" s="40">
        <v>48</v>
      </c>
      <c r="L131" s="40">
        <v>5</v>
      </c>
      <c r="M131" s="40">
        <v>0</v>
      </c>
      <c r="N131" s="40">
        <v>80</v>
      </c>
      <c r="O131" s="40">
        <v>106</v>
      </c>
    </row>
    <row r="132" spans="1:15" ht="12">
      <c r="A132" s="39" t="s">
        <v>121</v>
      </c>
      <c r="B132" s="41">
        <v>63</v>
      </c>
      <c r="C132" s="40">
        <v>122</v>
      </c>
      <c r="D132" s="40">
        <v>2</v>
      </c>
      <c r="E132" s="40">
        <v>159</v>
      </c>
      <c r="F132" s="40">
        <v>49</v>
      </c>
      <c r="G132" s="40">
        <v>4</v>
      </c>
      <c r="H132" s="40">
        <v>0</v>
      </c>
      <c r="I132" s="40">
        <v>1</v>
      </c>
      <c r="J132" s="40">
        <v>44</v>
      </c>
      <c r="K132" s="40">
        <v>9</v>
      </c>
      <c r="L132" s="40">
        <v>0</v>
      </c>
      <c r="M132" s="40">
        <v>0</v>
      </c>
      <c r="N132" s="40">
        <v>28</v>
      </c>
      <c r="O132" s="40">
        <v>52</v>
      </c>
    </row>
    <row r="133" spans="1:15" ht="12">
      <c r="A133" s="39" t="s">
        <v>122</v>
      </c>
      <c r="B133" s="41">
        <v>56</v>
      </c>
      <c r="C133" s="40">
        <v>69</v>
      </c>
      <c r="D133" s="40">
        <v>1</v>
      </c>
      <c r="E133" s="40">
        <v>41</v>
      </c>
      <c r="F133" s="40">
        <v>25</v>
      </c>
      <c r="G133" s="40">
        <v>0</v>
      </c>
      <c r="H133" s="40">
        <v>0</v>
      </c>
      <c r="I133" s="40">
        <v>0</v>
      </c>
      <c r="J133" s="40">
        <v>25</v>
      </c>
      <c r="K133" s="40">
        <v>1</v>
      </c>
      <c r="L133" s="40">
        <v>1</v>
      </c>
      <c r="M133" s="40">
        <v>0</v>
      </c>
      <c r="N133" s="40">
        <v>85</v>
      </c>
      <c r="O133" s="40">
        <v>25</v>
      </c>
    </row>
    <row r="134" spans="1:15" ht="12">
      <c r="A134" s="42"/>
      <c r="B134" s="43"/>
      <c r="C134" s="44"/>
      <c r="D134" s="45"/>
      <c r="E134" s="44"/>
      <c r="F134" s="45"/>
      <c r="G134" s="44"/>
      <c r="H134" s="45"/>
      <c r="I134" s="44"/>
      <c r="J134" s="45"/>
      <c r="K134" s="44"/>
      <c r="L134" s="45"/>
      <c r="M134" s="44"/>
      <c r="N134" s="45"/>
      <c r="O134" s="46"/>
    </row>
    <row r="135" ht="12">
      <c r="A135" s="4" t="s">
        <v>209</v>
      </c>
    </row>
  </sheetData>
  <mergeCells count="12">
    <mergeCell ref="F101:F102"/>
    <mergeCell ref="J101:J102"/>
    <mergeCell ref="A100:A102"/>
    <mergeCell ref="C100:C102"/>
    <mergeCell ref="D100:D102"/>
    <mergeCell ref="E100:E102"/>
    <mergeCell ref="F6:F7"/>
    <mergeCell ref="J6:J7"/>
    <mergeCell ref="A5:A7"/>
    <mergeCell ref="C5:C7"/>
    <mergeCell ref="D5:D7"/>
    <mergeCell ref="E5:E7"/>
  </mergeCells>
  <printOptions horizontalCentered="1"/>
  <pageMargins left="0.75" right="0.75" top="0.7874015748031497" bottom="1" header="0" footer="0"/>
  <pageSetup fitToHeight="2" horizontalDpi="600" verticalDpi="600" orientation="portrait" scale="55" r:id="rId1"/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tabSelected="1" workbookViewId="0" topLeftCell="A55">
      <selection activeCell="A68" sqref="A68"/>
    </sheetView>
  </sheetViews>
  <sheetFormatPr defaultColWidth="11.421875" defaultRowHeight="12.75"/>
  <cols>
    <col min="1" max="1" width="44.8515625" style="85" customWidth="1"/>
    <col min="2" max="2" width="8.28125" style="85" bestFit="1" customWidth="1"/>
    <col min="3" max="3" width="7.421875" style="85" bestFit="1" customWidth="1"/>
    <col min="4" max="4" width="8.140625" style="85" bestFit="1" customWidth="1"/>
    <col min="5" max="5" width="8.57421875" style="85" bestFit="1" customWidth="1"/>
    <col min="6" max="6" width="8.00390625" style="85" bestFit="1" customWidth="1"/>
    <col min="7" max="7" width="9.28125" style="85" bestFit="1" customWidth="1"/>
    <col min="8" max="8" width="7.421875" style="85" bestFit="1" customWidth="1"/>
    <col min="9" max="9" width="9.28125" style="85" bestFit="1" customWidth="1"/>
    <col min="10" max="10" width="9.8515625" style="85" bestFit="1" customWidth="1"/>
    <col min="11" max="11" width="9.421875" style="85" bestFit="1" customWidth="1"/>
    <col min="12" max="12" width="7.7109375" style="85" bestFit="1" customWidth="1"/>
    <col min="13" max="16384" width="11.421875" style="85" customWidth="1"/>
  </cols>
  <sheetData>
    <row r="1" spans="1:12" ht="12.75">
      <c r="A1" s="83" t="s">
        <v>210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.75">
      <c r="A3" s="274" t="s">
        <v>123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2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2.75">
      <c r="A6" s="275" t="s">
        <v>0</v>
      </c>
      <c r="B6" s="278" t="s">
        <v>1</v>
      </c>
      <c r="C6" s="281" t="s">
        <v>124</v>
      </c>
      <c r="D6" s="282"/>
      <c r="E6" s="282"/>
      <c r="F6" s="282"/>
      <c r="G6" s="282"/>
      <c r="H6" s="282"/>
      <c r="I6" s="282"/>
      <c r="J6" s="282"/>
      <c r="K6" s="282"/>
      <c r="L6" s="282"/>
    </row>
    <row r="7" spans="1:12" ht="5.25" customHeight="1">
      <c r="A7" s="276"/>
      <c r="B7" s="279"/>
      <c r="C7" s="283"/>
      <c r="D7" s="284"/>
      <c r="E7" s="284"/>
      <c r="F7" s="284"/>
      <c r="G7" s="284"/>
      <c r="H7" s="284"/>
      <c r="I7" s="284"/>
      <c r="J7" s="284"/>
      <c r="K7" s="284"/>
      <c r="L7" s="284"/>
    </row>
    <row r="8" spans="1:12" ht="12.75">
      <c r="A8" s="276"/>
      <c r="B8" s="279"/>
      <c r="C8" s="87" t="s">
        <v>125</v>
      </c>
      <c r="D8" s="87" t="s">
        <v>125</v>
      </c>
      <c r="E8" s="87" t="s">
        <v>126</v>
      </c>
      <c r="F8" s="87" t="s">
        <v>127</v>
      </c>
      <c r="G8" s="87" t="s">
        <v>128</v>
      </c>
      <c r="H8" s="87" t="s">
        <v>129</v>
      </c>
      <c r="I8" s="87" t="s">
        <v>130</v>
      </c>
      <c r="J8" s="87" t="s">
        <v>131</v>
      </c>
      <c r="K8" s="87" t="s">
        <v>132</v>
      </c>
      <c r="L8" s="88" t="s">
        <v>133</v>
      </c>
    </row>
    <row r="9" spans="1:12" ht="12.75">
      <c r="A9" s="276"/>
      <c r="B9" s="279"/>
      <c r="C9" s="89" t="s">
        <v>134</v>
      </c>
      <c r="D9" s="89" t="s">
        <v>134</v>
      </c>
      <c r="E9" s="89" t="s">
        <v>135</v>
      </c>
      <c r="F9" s="89" t="s">
        <v>136</v>
      </c>
      <c r="G9" s="89" t="s">
        <v>137</v>
      </c>
      <c r="H9" s="89" t="s">
        <v>138</v>
      </c>
      <c r="I9" s="89" t="s">
        <v>139</v>
      </c>
      <c r="J9" s="89" t="s">
        <v>140</v>
      </c>
      <c r="K9" s="89" t="s">
        <v>141</v>
      </c>
      <c r="L9" s="88" t="s">
        <v>142</v>
      </c>
    </row>
    <row r="10" spans="1:12" ht="12.75">
      <c r="A10" s="276"/>
      <c r="B10" s="279"/>
      <c r="C10" s="89"/>
      <c r="D10" s="89" t="s">
        <v>143</v>
      </c>
      <c r="E10" s="89" t="s">
        <v>144</v>
      </c>
      <c r="F10" s="89" t="s">
        <v>145</v>
      </c>
      <c r="G10" s="89"/>
      <c r="H10" s="89" t="s">
        <v>146</v>
      </c>
      <c r="I10" s="89" t="s">
        <v>147</v>
      </c>
      <c r="J10" s="89" t="s">
        <v>148</v>
      </c>
      <c r="K10" s="89" t="s">
        <v>149</v>
      </c>
      <c r="L10" s="88"/>
    </row>
    <row r="11" spans="1:12" ht="12.75">
      <c r="A11" s="277"/>
      <c r="B11" s="280"/>
      <c r="C11" s="90"/>
      <c r="D11" s="90" t="s">
        <v>150</v>
      </c>
      <c r="E11" s="90"/>
      <c r="F11" s="90" t="s">
        <v>151</v>
      </c>
      <c r="G11" s="90"/>
      <c r="H11" s="90"/>
      <c r="I11" s="90" t="s">
        <v>15</v>
      </c>
      <c r="J11" s="90" t="s">
        <v>152</v>
      </c>
      <c r="K11" s="90"/>
      <c r="L11" s="88"/>
    </row>
    <row r="12" spans="1:12" ht="12.75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1"/>
    </row>
    <row r="13" spans="1:12" s="96" customFormat="1" ht="12.75">
      <c r="A13" s="93" t="s">
        <v>21</v>
      </c>
      <c r="B13" s="94">
        <f>SUM(C13:L13)</f>
        <v>20398</v>
      </c>
      <c r="C13" s="94">
        <f aca="true" t="shared" si="0" ref="C13:L13">SUM(C15,C38,C61,C81,C91,C108,C128)</f>
        <v>13091</v>
      </c>
      <c r="D13" s="94">
        <f t="shared" si="0"/>
        <v>1972</v>
      </c>
      <c r="E13" s="94">
        <f t="shared" si="0"/>
        <v>2682</v>
      </c>
      <c r="F13" s="94">
        <f t="shared" si="0"/>
        <v>820</v>
      </c>
      <c r="G13" s="94">
        <f t="shared" si="0"/>
        <v>4</v>
      </c>
      <c r="H13" s="94">
        <f t="shared" si="0"/>
        <v>33</v>
      </c>
      <c r="I13" s="94">
        <f t="shared" si="0"/>
        <v>806</v>
      </c>
      <c r="J13" s="94">
        <f t="shared" si="0"/>
        <v>264</v>
      </c>
      <c r="K13" s="94">
        <f t="shared" si="0"/>
        <v>327</v>
      </c>
      <c r="L13" s="95">
        <f t="shared" si="0"/>
        <v>399</v>
      </c>
    </row>
    <row r="14" spans="1:12" ht="12.75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9"/>
    </row>
    <row r="15" spans="1:12" s="96" customFormat="1" ht="12.75">
      <c r="A15" s="100" t="s">
        <v>22</v>
      </c>
      <c r="B15" s="101">
        <f>SUM(C15:L15)</f>
        <v>10022</v>
      </c>
      <c r="C15" s="101">
        <f aca="true" t="shared" si="1" ref="C15:L15">SUM(C17:C36)</f>
        <v>7063</v>
      </c>
      <c r="D15" s="101">
        <f t="shared" si="1"/>
        <v>978</v>
      </c>
      <c r="E15" s="101">
        <f t="shared" si="1"/>
        <v>879</v>
      </c>
      <c r="F15" s="101">
        <f t="shared" si="1"/>
        <v>227</v>
      </c>
      <c r="G15" s="101">
        <f t="shared" si="1"/>
        <v>0</v>
      </c>
      <c r="H15" s="101">
        <f t="shared" si="1"/>
        <v>7</v>
      </c>
      <c r="I15" s="101">
        <f t="shared" si="1"/>
        <v>409</v>
      </c>
      <c r="J15" s="101">
        <f t="shared" si="1"/>
        <v>75</v>
      </c>
      <c r="K15" s="101">
        <f t="shared" si="1"/>
        <v>188</v>
      </c>
      <c r="L15" s="102">
        <f t="shared" si="1"/>
        <v>196</v>
      </c>
    </row>
    <row r="16" spans="1:12" ht="12.75">
      <c r="A16" s="103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9"/>
    </row>
    <row r="17" spans="1:12" ht="12.75">
      <c r="A17" s="103" t="s">
        <v>23</v>
      </c>
      <c r="B17" s="98">
        <f aca="true" t="shared" si="2" ref="B17:B36">SUM(C17:L17)</f>
        <v>4346</v>
      </c>
      <c r="C17" s="98">
        <v>2215</v>
      </c>
      <c r="D17" s="98">
        <v>914</v>
      </c>
      <c r="E17" s="98">
        <v>759</v>
      </c>
      <c r="F17" s="98">
        <v>0</v>
      </c>
      <c r="G17" s="98">
        <v>0</v>
      </c>
      <c r="H17" s="98">
        <v>5</v>
      </c>
      <c r="I17" s="98">
        <v>179</v>
      </c>
      <c r="J17" s="98">
        <v>0</v>
      </c>
      <c r="K17" s="98">
        <v>176</v>
      </c>
      <c r="L17" s="99">
        <v>98</v>
      </c>
    </row>
    <row r="18" spans="1:12" ht="12.75">
      <c r="A18" s="103" t="s">
        <v>24</v>
      </c>
      <c r="B18" s="98">
        <f t="shared" si="2"/>
        <v>79</v>
      </c>
      <c r="C18" s="98">
        <v>53</v>
      </c>
      <c r="D18" s="98">
        <v>5</v>
      </c>
      <c r="E18" s="98">
        <v>6</v>
      </c>
      <c r="F18" s="98">
        <v>0</v>
      </c>
      <c r="G18" s="98">
        <v>0</v>
      </c>
      <c r="H18" s="98">
        <v>1</v>
      </c>
      <c r="I18" s="98">
        <v>10</v>
      </c>
      <c r="J18" s="98">
        <v>0</v>
      </c>
      <c r="K18" s="98">
        <v>0</v>
      </c>
      <c r="L18" s="99">
        <v>4</v>
      </c>
    </row>
    <row r="19" spans="1:12" ht="12.75">
      <c r="A19" s="103" t="s">
        <v>25</v>
      </c>
      <c r="B19" s="98">
        <f t="shared" si="2"/>
        <v>270</v>
      </c>
      <c r="C19" s="98">
        <v>142</v>
      </c>
      <c r="D19" s="98">
        <v>37</v>
      </c>
      <c r="E19" s="98">
        <v>53</v>
      </c>
      <c r="F19" s="98">
        <v>0</v>
      </c>
      <c r="G19" s="98">
        <v>0</v>
      </c>
      <c r="H19" s="98">
        <v>0</v>
      </c>
      <c r="I19" s="98">
        <v>29</v>
      </c>
      <c r="J19" s="98">
        <v>0</v>
      </c>
      <c r="K19" s="98">
        <v>0</v>
      </c>
      <c r="L19" s="99">
        <v>9</v>
      </c>
    </row>
    <row r="20" spans="1:12" ht="12.75">
      <c r="A20" s="103" t="s">
        <v>26</v>
      </c>
      <c r="B20" s="98">
        <f t="shared" si="2"/>
        <v>78</v>
      </c>
      <c r="C20" s="98">
        <v>48</v>
      </c>
      <c r="D20" s="98">
        <v>12</v>
      </c>
      <c r="E20" s="98">
        <v>13</v>
      </c>
      <c r="F20" s="98">
        <v>0</v>
      </c>
      <c r="G20" s="98">
        <v>0</v>
      </c>
      <c r="H20" s="98">
        <v>0</v>
      </c>
      <c r="I20" s="98">
        <v>3</v>
      </c>
      <c r="J20" s="98">
        <v>0</v>
      </c>
      <c r="K20" s="98">
        <v>0</v>
      </c>
      <c r="L20" s="99">
        <v>2</v>
      </c>
    </row>
    <row r="21" spans="1:12" ht="12.75">
      <c r="A21" s="103" t="s">
        <v>27</v>
      </c>
      <c r="B21" s="98">
        <f t="shared" si="2"/>
        <v>179</v>
      </c>
      <c r="C21" s="98">
        <v>97</v>
      </c>
      <c r="D21" s="98">
        <v>10</v>
      </c>
      <c r="E21" s="98">
        <v>48</v>
      </c>
      <c r="F21" s="98">
        <v>0</v>
      </c>
      <c r="G21" s="98">
        <v>0</v>
      </c>
      <c r="H21" s="98">
        <v>1</v>
      </c>
      <c r="I21" s="98">
        <v>11</v>
      </c>
      <c r="J21" s="98">
        <v>0</v>
      </c>
      <c r="K21" s="98">
        <v>12</v>
      </c>
      <c r="L21" s="99">
        <v>0</v>
      </c>
    </row>
    <row r="22" spans="1:12" ht="12.75">
      <c r="A22" s="103" t="s">
        <v>28</v>
      </c>
      <c r="B22" s="98">
        <f t="shared" si="2"/>
        <v>4275</v>
      </c>
      <c r="C22" s="98">
        <v>3938</v>
      </c>
      <c r="D22" s="98">
        <v>0</v>
      </c>
      <c r="E22" s="98">
        <v>0</v>
      </c>
      <c r="F22" s="98">
        <v>152</v>
      </c>
      <c r="G22" s="98">
        <v>0</v>
      </c>
      <c r="H22" s="98">
        <v>0</v>
      </c>
      <c r="I22" s="98">
        <v>115</v>
      </c>
      <c r="J22" s="98">
        <v>17</v>
      </c>
      <c r="K22" s="98">
        <v>0</v>
      </c>
      <c r="L22" s="99">
        <v>53</v>
      </c>
    </row>
    <row r="23" spans="1:12" ht="12.75">
      <c r="A23" s="103" t="s">
        <v>29</v>
      </c>
      <c r="B23" s="98">
        <f t="shared" si="2"/>
        <v>181</v>
      </c>
      <c r="C23" s="98">
        <v>125</v>
      </c>
      <c r="D23" s="98">
        <v>0</v>
      </c>
      <c r="E23" s="98">
        <v>0</v>
      </c>
      <c r="F23" s="98">
        <v>7</v>
      </c>
      <c r="G23" s="98">
        <v>0</v>
      </c>
      <c r="H23" s="98">
        <v>0</v>
      </c>
      <c r="I23" s="98">
        <v>21</v>
      </c>
      <c r="J23" s="98">
        <v>7</v>
      </c>
      <c r="K23" s="98">
        <v>0</v>
      </c>
      <c r="L23" s="99">
        <v>21</v>
      </c>
    </row>
    <row r="24" spans="1:12" ht="12.75">
      <c r="A24" s="103" t="s">
        <v>30</v>
      </c>
      <c r="B24" s="98">
        <f t="shared" si="2"/>
        <v>46</v>
      </c>
      <c r="C24" s="98">
        <v>34</v>
      </c>
      <c r="D24" s="98">
        <v>0</v>
      </c>
      <c r="E24" s="98">
        <v>0</v>
      </c>
      <c r="F24" s="98">
        <v>1</v>
      </c>
      <c r="G24" s="98">
        <v>0</v>
      </c>
      <c r="H24" s="98">
        <v>0</v>
      </c>
      <c r="I24" s="98">
        <v>10</v>
      </c>
      <c r="J24" s="98">
        <v>0</v>
      </c>
      <c r="K24" s="98">
        <v>0</v>
      </c>
      <c r="L24" s="99">
        <v>1</v>
      </c>
    </row>
    <row r="25" spans="1:12" ht="12.75">
      <c r="A25" s="103" t="s">
        <v>31</v>
      </c>
      <c r="B25" s="98">
        <f t="shared" si="2"/>
        <v>21</v>
      </c>
      <c r="C25" s="98">
        <v>10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1</v>
      </c>
      <c r="J25" s="98">
        <v>8</v>
      </c>
      <c r="K25" s="98">
        <v>0</v>
      </c>
      <c r="L25" s="99">
        <v>2</v>
      </c>
    </row>
    <row r="26" spans="1:12" ht="12.75">
      <c r="A26" s="103" t="s">
        <v>32</v>
      </c>
      <c r="B26" s="98">
        <f t="shared" si="2"/>
        <v>31</v>
      </c>
      <c r="C26" s="98">
        <v>16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6</v>
      </c>
      <c r="J26" s="98">
        <v>8</v>
      </c>
      <c r="K26" s="98">
        <v>0</v>
      </c>
      <c r="L26" s="99">
        <v>1</v>
      </c>
    </row>
    <row r="27" spans="1:12" ht="12.75">
      <c r="A27" s="103" t="s">
        <v>33</v>
      </c>
      <c r="B27" s="98">
        <f t="shared" si="2"/>
        <v>22</v>
      </c>
      <c r="C27" s="98">
        <v>12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7</v>
      </c>
      <c r="K27" s="98">
        <v>0</v>
      </c>
      <c r="L27" s="99">
        <v>3</v>
      </c>
    </row>
    <row r="28" spans="1:12" ht="12.75">
      <c r="A28" s="103" t="s">
        <v>34</v>
      </c>
      <c r="B28" s="98">
        <f t="shared" si="2"/>
        <v>9</v>
      </c>
      <c r="C28" s="98">
        <v>3</v>
      </c>
      <c r="D28" s="98">
        <v>0</v>
      </c>
      <c r="E28" s="98">
        <v>0</v>
      </c>
      <c r="F28" s="98">
        <v>1</v>
      </c>
      <c r="G28" s="98">
        <v>0</v>
      </c>
      <c r="H28" s="98">
        <v>0</v>
      </c>
      <c r="I28" s="98">
        <v>3</v>
      </c>
      <c r="J28" s="98">
        <v>1</v>
      </c>
      <c r="K28" s="98">
        <v>0</v>
      </c>
      <c r="L28" s="99">
        <v>1</v>
      </c>
    </row>
    <row r="29" spans="1:12" ht="12.75">
      <c r="A29" s="103" t="s">
        <v>35</v>
      </c>
      <c r="B29" s="98">
        <f t="shared" si="2"/>
        <v>60</v>
      </c>
      <c r="C29" s="98">
        <v>49</v>
      </c>
      <c r="D29" s="98">
        <v>0</v>
      </c>
      <c r="E29" s="98">
        <v>0</v>
      </c>
      <c r="F29" s="98">
        <v>1</v>
      </c>
      <c r="G29" s="98">
        <v>0</v>
      </c>
      <c r="H29" s="98">
        <v>0</v>
      </c>
      <c r="I29" s="98">
        <v>2</v>
      </c>
      <c r="J29" s="98">
        <v>7</v>
      </c>
      <c r="K29" s="98">
        <v>0</v>
      </c>
      <c r="L29" s="99">
        <v>1</v>
      </c>
    </row>
    <row r="30" spans="1:12" ht="12.75">
      <c r="A30" s="103" t="s">
        <v>36</v>
      </c>
      <c r="B30" s="98">
        <f t="shared" si="2"/>
        <v>77</v>
      </c>
      <c r="C30" s="98">
        <v>63</v>
      </c>
      <c r="D30" s="98">
        <v>0</v>
      </c>
      <c r="E30" s="98">
        <v>0</v>
      </c>
      <c r="F30" s="98">
        <v>5</v>
      </c>
      <c r="G30" s="98">
        <v>0</v>
      </c>
      <c r="H30" s="98">
        <v>0</v>
      </c>
      <c r="I30" s="98">
        <v>4</v>
      </c>
      <c r="J30" s="98">
        <v>5</v>
      </c>
      <c r="K30" s="98">
        <v>0</v>
      </c>
      <c r="L30" s="99">
        <v>0</v>
      </c>
    </row>
    <row r="31" spans="1:12" ht="12.75">
      <c r="A31" s="103" t="s">
        <v>37</v>
      </c>
      <c r="B31" s="98">
        <f t="shared" si="2"/>
        <v>47</v>
      </c>
      <c r="C31" s="98">
        <v>39</v>
      </c>
      <c r="D31" s="98">
        <v>0</v>
      </c>
      <c r="E31" s="98">
        <v>0</v>
      </c>
      <c r="F31" s="98">
        <v>1</v>
      </c>
      <c r="G31" s="98">
        <v>0</v>
      </c>
      <c r="H31" s="98">
        <v>0</v>
      </c>
      <c r="I31" s="98">
        <v>2</v>
      </c>
      <c r="J31" s="98">
        <v>5</v>
      </c>
      <c r="K31" s="98">
        <v>0</v>
      </c>
      <c r="L31" s="99">
        <v>0</v>
      </c>
    </row>
    <row r="32" spans="1:12" ht="12.75">
      <c r="A32" s="103" t="s">
        <v>38</v>
      </c>
      <c r="B32" s="98">
        <f t="shared" si="2"/>
        <v>33</v>
      </c>
      <c r="C32" s="98">
        <v>28</v>
      </c>
      <c r="D32" s="98">
        <v>0</v>
      </c>
      <c r="E32" s="98">
        <v>0</v>
      </c>
      <c r="F32" s="98">
        <v>3</v>
      </c>
      <c r="G32" s="98">
        <v>0</v>
      </c>
      <c r="H32" s="98">
        <v>0</v>
      </c>
      <c r="I32" s="98">
        <v>0</v>
      </c>
      <c r="J32" s="98">
        <v>2</v>
      </c>
      <c r="K32" s="98">
        <v>0</v>
      </c>
      <c r="L32" s="99">
        <v>0</v>
      </c>
    </row>
    <row r="33" spans="1:12" ht="12.75">
      <c r="A33" s="103" t="s">
        <v>39</v>
      </c>
      <c r="B33" s="98">
        <f t="shared" si="2"/>
        <v>58</v>
      </c>
      <c r="C33" s="98">
        <v>47</v>
      </c>
      <c r="D33" s="98">
        <v>0</v>
      </c>
      <c r="E33" s="98">
        <v>0</v>
      </c>
      <c r="F33" s="98">
        <v>6</v>
      </c>
      <c r="G33" s="98">
        <v>0</v>
      </c>
      <c r="H33" s="98">
        <v>0</v>
      </c>
      <c r="I33" s="98">
        <v>0</v>
      </c>
      <c r="J33" s="98">
        <v>5</v>
      </c>
      <c r="K33" s="98">
        <v>0</v>
      </c>
      <c r="L33" s="99">
        <v>0</v>
      </c>
    </row>
    <row r="34" spans="1:12" ht="12.75">
      <c r="A34" s="103" t="s">
        <v>40</v>
      </c>
      <c r="B34" s="98">
        <f t="shared" si="2"/>
        <v>10</v>
      </c>
      <c r="C34" s="98">
        <v>5</v>
      </c>
      <c r="D34" s="98">
        <v>0</v>
      </c>
      <c r="E34" s="98">
        <v>0</v>
      </c>
      <c r="F34" s="98">
        <v>5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9">
        <v>0</v>
      </c>
    </row>
    <row r="35" spans="1:12" ht="12.75">
      <c r="A35" s="103" t="s">
        <v>41</v>
      </c>
      <c r="B35" s="98">
        <f t="shared" si="2"/>
        <v>184</v>
      </c>
      <c r="C35" s="98">
        <v>127</v>
      </c>
      <c r="D35" s="98">
        <v>0</v>
      </c>
      <c r="E35" s="98">
        <v>0</v>
      </c>
      <c r="F35" s="98">
        <v>44</v>
      </c>
      <c r="G35" s="98">
        <v>0</v>
      </c>
      <c r="H35" s="98">
        <v>0</v>
      </c>
      <c r="I35" s="98">
        <v>10</v>
      </c>
      <c r="J35" s="98">
        <v>3</v>
      </c>
      <c r="K35" s="98">
        <v>0</v>
      </c>
      <c r="L35" s="99">
        <v>0</v>
      </c>
    </row>
    <row r="36" spans="1:12" ht="12.75">
      <c r="A36" s="103" t="s">
        <v>42</v>
      </c>
      <c r="B36" s="98">
        <f t="shared" si="2"/>
        <v>16</v>
      </c>
      <c r="C36" s="98">
        <v>12</v>
      </c>
      <c r="D36" s="98">
        <v>0</v>
      </c>
      <c r="E36" s="98">
        <v>0</v>
      </c>
      <c r="F36" s="98">
        <v>1</v>
      </c>
      <c r="G36" s="98">
        <v>0</v>
      </c>
      <c r="H36" s="98">
        <v>0</v>
      </c>
      <c r="I36" s="98">
        <v>3</v>
      </c>
      <c r="J36" s="98">
        <v>0</v>
      </c>
      <c r="K36" s="98">
        <v>0</v>
      </c>
      <c r="L36" s="99">
        <v>0</v>
      </c>
    </row>
    <row r="37" spans="1:12" ht="12.75">
      <c r="A37" s="103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9"/>
    </row>
    <row r="38" spans="1:12" s="96" customFormat="1" ht="12.75">
      <c r="A38" s="100" t="s">
        <v>43</v>
      </c>
      <c r="B38" s="101">
        <f>SUM(C38:L38)</f>
        <v>2596</v>
      </c>
      <c r="C38" s="101">
        <f aca="true" t="shared" si="3" ref="C38:L38">SUM(C40:C59)</f>
        <v>1667</v>
      </c>
      <c r="D38" s="101">
        <f t="shared" si="3"/>
        <v>163</v>
      </c>
      <c r="E38" s="101">
        <f t="shared" si="3"/>
        <v>325</v>
      </c>
      <c r="F38" s="101">
        <f t="shared" si="3"/>
        <v>210</v>
      </c>
      <c r="G38" s="101">
        <f t="shared" si="3"/>
        <v>1</v>
      </c>
      <c r="H38" s="101">
        <f t="shared" si="3"/>
        <v>4</v>
      </c>
      <c r="I38" s="101">
        <f t="shared" si="3"/>
        <v>95</v>
      </c>
      <c r="J38" s="101">
        <f t="shared" si="3"/>
        <v>59</v>
      </c>
      <c r="K38" s="101">
        <f t="shared" si="3"/>
        <v>38</v>
      </c>
      <c r="L38" s="102">
        <f t="shared" si="3"/>
        <v>34</v>
      </c>
    </row>
    <row r="39" spans="1:12" ht="12.75">
      <c r="A39" s="10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9"/>
    </row>
    <row r="40" spans="1:12" ht="12.75">
      <c r="A40" s="103" t="s">
        <v>44</v>
      </c>
      <c r="B40" s="98">
        <f aca="true" t="shared" si="4" ref="B40:B59">SUM(C40:L40)</f>
        <v>663</v>
      </c>
      <c r="C40" s="98">
        <v>390</v>
      </c>
      <c r="D40" s="98">
        <v>68</v>
      </c>
      <c r="E40" s="98">
        <v>140</v>
      </c>
      <c r="F40" s="98">
        <v>0</v>
      </c>
      <c r="G40" s="98">
        <v>1</v>
      </c>
      <c r="H40" s="98">
        <v>2</v>
      </c>
      <c r="I40" s="98">
        <v>32</v>
      </c>
      <c r="J40" s="98">
        <v>1</v>
      </c>
      <c r="K40" s="98">
        <v>18</v>
      </c>
      <c r="L40" s="99">
        <v>11</v>
      </c>
    </row>
    <row r="41" spans="1:12" ht="12.75">
      <c r="A41" s="103" t="s">
        <v>45</v>
      </c>
      <c r="B41" s="98">
        <f t="shared" si="4"/>
        <v>183</v>
      </c>
      <c r="C41" s="98">
        <v>69</v>
      </c>
      <c r="D41" s="98">
        <v>63</v>
      </c>
      <c r="E41" s="98">
        <v>41</v>
      </c>
      <c r="F41" s="98">
        <v>0</v>
      </c>
      <c r="G41" s="98">
        <v>0</v>
      </c>
      <c r="H41" s="98">
        <v>0</v>
      </c>
      <c r="I41" s="98">
        <v>6</v>
      </c>
      <c r="J41" s="98">
        <v>0</v>
      </c>
      <c r="K41" s="98">
        <v>3</v>
      </c>
      <c r="L41" s="99">
        <v>1</v>
      </c>
    </row>
    <row r="42" spans="1:12" ht="12.75">
      <c r="A42" s="103" t="s">
        <v>46</v>
      </c>
      <c r="B42" s="98">
        <f t="shared" si="4"/>
        <v>174</v>
      </c>
      <c r="C42" s="98">
        <v>77</v>
      </c>
      <c r="D42" s="98">
        <v>20</v>
      </c>
      <c r="E42" s="98">
        <v>55</v>
      </c>
      <c r="F42" s="98">
        <v>0</v>
      </c>
      <c r="G42" s="98">
        <v>0</v>
      </c>
      <c r="H42" s="98">
        <v>1</v>
      </c>
      <c r="I42" s="98">
        <v>16</v>
      </c>
      <c r="J42" s="98">
        <v>0</v>
      </c>
      <c r="K42" s="98">
        <v>3</v>
      </c>
      <c r="L42" s="99">
        <v>2</v>
      </c>
    </row>
    <row r="43" spans="1:12" ht="12.75">
      <c r="A43" s="103" t="s">
        <v>47</v>
      </c>
      <c r="B43" s="98">
        <f t="shared" si="4"/>
        <v>283</v>
      </c>
      <c r="C43" s="98">
        <v>151</v>
      </c>
      <c r="D43" s="98">
        <v>12</v>
      </c>
      <c r="E43" s="98">
        <v>89</v>
      </c>
      <c r="F43" s="98">
        <v>0</v>
      </c>
      <c r="G43" s="98">
        <v>0</v>
      </c>
      <c r="H43" s="98">
        <v>1</v>
      </c>
      <c r="I43" s="98">
        <v>11</v>
      </c>
      <c r="J43" s="98">
        <v>1</v>
      </c>
      <c r="K43" s="98">
        <v>14</v>
      </c>
      <c r="L43" s="99">
        <v>4</v>
      </c>
    </row>
    <row r="44" spans="1:12" ht="12.75">
      <c r="A44" s="103" t="s">
        <v>48</v>
      </c>
      <c r="B44" s="98">
        <f t="shared" si="4"/>
        <v>505</v>
      </c>
      <c r="C44" s="98">
        <v>407</v>
      </c>
      <c r="D44" s="98">
        <v>0</v>
      </c>
      <c r="E44" s="98">
        <v>0</v>
      </c>
      <c r="F44" s="98">
        <v>63</v>
      </c>
      <c r="G44" s="98">
        <v>0</v>
      </c>
      <c r="H44" s="98">
        <v>0</v>
      </c>
      <c r="I44" s="98">
        <v>6</v>
      </c>
      <c r="J44" s="98">
        <v>19</v>
      </c>
      <c r="K44" s="98">
        <v>0</v>
      </c>
      <c r="L44" s="99">
        <v>10</v>
      </c>
    </row>
    <row r="45" spans="1:12" ht="12.75">
      <c r="A45" s="103" t="s">
        <v>49</v>
      </c>
      <c r="B45" s="98">
        <f t="shared" si="4"/>
        <v>199</v>
      </c>
      <c r="C45" s="98">
        <v>128</v>
      </c>
      <c r="D45" s="98">
        <v>0</v>
      </c>
      <c r="E45" s="98">
        <v>0</v>
      </c>
      <c r="F45" s="98">
        <v>57</v>
      </c>
      <c r="G45" s="98">
        <v>0</v>
      </c>
      <c r="H45" s="98">
        <v>0</v>
      </c>
      <c r="I45" s="98">
        <v>3</v>
      </c>
      <c r="J45" s="98">
        <v>8</v>
      </c>
      <c r="K45" s="98">
        <v>0</v>
      </c>
      <c r="L45" s="99">
        <v>3</v>
      </c>
    </row>
    <row r="46" spans="1:12" ht="12.75">
      <c r="A46" s="103" t="s">
        <v>50</v>
      </c>
      <c r="B46" s="98">
        <f t="shared" si="4"/>
        <v>127</v>
      </c>
      <c r="C46" s="98">
        <v>96</v>
      </c>
      <c r="D46" s="98">
        <v>0</v>
      </c>
      <c r="E46" s="98">
        <v>0</v>
      </c>
      <c r="F46" s="98">
        <v>14</v>
      </c>
      <c r="G46" s="98">
        <v>0</v>
      </c>
      <c r="H46" s="98">
        <v>0</v>
      </c>
      <c r="I46" s="98">
        <v>3</v>
      </c>
      <c r="J46" s="98">
        <v>14</v>
      </c>
      <c r="K46" s="98">
        <v>0</v>
      </c>
      <c r="L46" s="99">
        <v>0</v>
      </c>
    </row>
    <row r="47" spans="1:12" ht="12.75">
      <c r="A47" s="103" t="s">
        <v>51</v>
      </c>
      <c r="B47" s="98">
        <f t="shared" si="4"/>
        <v>10</v>
      </c>
      <c r="C47" s="98">
        <v>6</v>
      </c>
      <c r="D47" s="98">
        <v>0</v>
      </c>
      <c r="E47" s="98">
        <v>0</v>
      </c>
      <c r="F47" s="98">
        <v>4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9">
        <v>0</v>
      </c>
    </row>
    <row r="48" spans="1:12" ht="12.75">
      <c r="A48" s="103" t="s">
        <v>52</v>
      </c>
      <c r="B48" s="98">
        <f t="shared" si="4"/>
        <v>34</v>
      </c>
      <c r="C48" s="98">
        <v>26</v>
      </c>
      <c r="D48" s="98">
        <v>0</v>
      </c>
      <c r="E48" s="98">
        <v>0</v>
      </c>
      <c r="F48" s="98">
        <v>4</v>
      </c>
      <c r="G48" s="98">
        <v>0</v>
      </c>
      <c r="H48" s="98">
        <v>0</v>
      </c>
      <c r="I48" s="98">
        <v>0</v>
      </c>
      <c r="J48" s="98">
        <v>4</v>
      </c>
      <c r="K48" s="98">
        <v>0</v>
      </c>
      <c r="L48" s="99">
        <v>0</v>
      </c>
    </row>
    <row r="49" spans="1:12" ht="12.75">
      <c r="A49" s="103" t="s">
        <v>53</v>
      </c>
      <c r="B49" s="98">
        <f t="shared" si="4"/>
        <v>21</v>
      </c>
      <c r="C49" s="98">
        <v>17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1</v>
      </c>
      <c r="J49" s="98">
        <v>0</v>
      </c>
      <c r="K49" s="98">
        <v>0</v>
      </c>
      <c r="L49" s="99">
        <v>3</v>
      </c>
    </row>
    <row r="50" spans="1:12" ht="12.75">
      <c r="A50" s="103" t="s">
        <v>54</v>
      </c>
      <c r="B50" s="98">
        <f t="shared" si="4"/>
        <v>125</v>
      </c>
      <c r="C50" s="98">
        <v>102</v>
      </c>
      <c r="D50" s="98">
        <v>0</v>
      </c>
      <c r="E50" s="98">
        <v>0</v>
      </c>
      <c r="F50" s="98">
        <v>16</v>
      </c>
      <c r="G50" s="98">
        <v>0</v>
      </c>
      <c r="H50" s="98">
        <v>0</v>
      </c>
      <c r="I50" s="98">
        <v>6</v>
      </c>
      <c r="J50" s="98">
        <v>1</v>
      </c>
      <c r="K50" s="98">
        <v>0</v>
      </c>
      <c r="L50" s="99">
        <v>0</v>
      </c>
    </row>
    <row r="51" spans="1:12" ht="12.75">
      <c r="A51" s="103" t="s">
        <v>55</v>
      </c>
      <c r="B51" s="98">
        <f t="shared" si="4"/>
        <v>64</v>
      </c>
      <c r="C51" s="98">
        <v>49</v>
      </c>
      <c r="D51" s="98">
        <v>0</v>
      </c>
      <c r="E51" s="98">
        <v>0</v>
      </c>
      <c r="F51" s="98">
        <v>11</v>
      </c>
      <c r="G51" s="98">
        <v>0</v>
      </c>
      <c r="H51" s="98">
        <v>0</v>
      </c>
      <c r="I51" s="98">
        <v>1</v>
      </c>
      <c r="J51" s="98">
        <v>3</v>
      </c>
      <c r="K51" s="98">
        <v>0</v>
      </c>
      <c r="L51" s="99">
        <v>0</v>
      </c>
    </row>
    <row r="52" spans="1:12" ht="12.75">
      <c r="A52" s="103" t="s">
        <v>56</v>
      </c>
      <c r="B52" s="98">
        <f t="shared" si="4"/>
        <v>51</v>
      </c>
      <c r="C52" s="98">
        <v>31</v>
      </c>
      <c r="D52" s="98">
        <v>0</v>
      </c>
      <c r="E52" s="98">
        <v>0</v>
      </c>
      <c r="F52" s="98">
        <v>12</v>
      </c>
      <c r="G52" s="98">
        <v>0</v>
      </c>
      <c r="H52" s="98">
        <v>0</v>
      </c>
      <c r="I52" s="98">
        <v>2</v>
      </c>
      <c r="J52" s="98">
        <v>6</v>
      </c>
      <c r="K52" s="98">
        <v>0</v>
      </c>
      <c r="L52" s="99">
        <v>0</v>
      </c>
    </row>
    <row r="53" spans="1:12" ht="12.75">
      <c r="A53" s="103" t="s">
        <v>57</v>
      </c>
      <c r="B53" s="98">
        <f t="shared" si="4"/>
        <v>15</v>
      </c>
      <c r="C53" s="98">
        <v>11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3</v>
      </c>
      <c r="J53" s="98">
        <v>1</v>
      </c>
      <c r="K53" s="98">
        <v>0</v>
      </c>
      <c r="L53" s="99">
        <v>0</v>
      </c>
    </row>
    <row r="54" spans="1:12" ht="12.75">
      <c r="A54" s="103" t="s">
        <v>58</v>
      </c>
      <c r="B54" s="98">
        <f t="shared" si="4"/>
        <v>4</v>
      </c>
      <c r="C54" s="98">
        <v>4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9">
        <v>0</v>
      </c>
    </row>
    <row r="55" spans="1:12" ht="12.75">
      <c r="A55" s="103" t="s">
        <v>59</v>
      </c>
      <c r="B55" s="98">
        <f t="shared" si="4"/>
        <v>47</v>
      </c>
      <c r="C55" s="98">
        <v>44</v>
      </c>
      <c r="D55" s="98">
        <v>0</v>
      </c>
      <c r="E55" s="98">
        <v>0</v>
      </c>
      <c r="F55" s="98">
        <v>1</v>
      </c>
      <c r="G55" s="98">
        <v>0</v>
      </c>
      <c r="H55" s="98">
        <v>0</v>
      </c>
      <c r="I55" s="98">
        <v>1</v>
      </c>
      <c r="J55" s="98">
        <v>1</v>
      </c>
      <c r="K55" s="98">
        <v>0</v>
      </c>
      <c r="L55" s="99">
        <v>0</v>
      </c>
    </row>
    <row r="56" spans="1:12" ht="12.75">
      <c r="A56" s="103" t="s">
        <v>60</v>
      </c>
      <c r="B56" s="98">
        <f t="shared" si="4"/>
        <v>19</v>
      </c>
      <c r="C56" s="98">
        <v>16</v>
      </c>
      <c r="D56" s="98">
        <v>0</v>
      </c>
      <c r="E56" s="98">
        <v>0</v>
      </c>
      <c r="F56" s="98">
        <v>2</v>
      </c>
      <c r="G56" s="98">
        <v>0</v>
      </c>
      <c r="H56" s="98">
        <v>0</v>
      </c>
      <c r="I56" s="98">
        <v>1</v>
      </c>
      <c r="J56" s="98">
        <v>0</v>
      </c>
      <c r="K56" s="98">
        <v>0</v>
      </c>
      <c r="L56" s="99">
        <v>0</v>
      </c>
    </row>
    <row r="57" spans="1:12" ht="12.75">
      <c r="A57" s="103" t="s">
        <v>61</v>
      </c>
      <c r="B57" s="98">
        <f t="shared" si="4"/>
        <v>25</v>
      </c>
      <c r="C57" s="98">
        <v>18</v>
      </c>
      <c r="D57" s="98">
        <v>0</v>
      </c>
      <c r="E57" s="98">
        <v>0</v>
      </c>
      <c r="F57" s="98">
        <v>5</v>
      </c>
      <c r="G57" s="98">
        <v>0</v>
      </c>
      <c r="H57" s="98">
        <v>0</v>
      </c>
      <c r="I57" s="98">
        <v>2</v>
      </c>
      <c r="J57" s="98">
        <v>0</v>
      </c>
      <c r="K57" s="98">
        <v>0</v>
      </c>
      <c r="L57" s="99">
        <v>0</v>
      </c>
    </row>
    <row r="58" spans="1:12" ht="12.75">
      <c r="A58" s="103" t="s">
        <v>62</v>
      </c>
      <c r="B58" s="98">
        <f t="shared" si="4"/>
        <v>9</v>
      </c>
      <c r="C58" s="98">
        <v>9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9">
        <v>0</v>
      </c>
    </row>
    <row r="59" spans="1:12" ht="12.75">
      <c r="A59" s="103" t="s">
        <v>63</v>
      </c>
      <c r="B59" s="98">
        <f t="shared" si="4"/>
        <v>38</v>
      </c>
      <c r="C59" s="98">
        <v>16</v>
      </c>
      <c r="D59" s="98">
        <v>0</v>
      </c>
      <c r="E59" s="98">
        <v>0</v>
      </c>
      <c r="F59" s="98">
        <v>21</v>
      </c>
      <c r="G59" s="98">
        <v>0</v>
      </c>
      <c r="H59" s="98">
        <v>0</v>
      </c>
      <c r="I59" s="98">
        <v>1</v>
      </c>
      <c r="J59" s="98">
        <v>0</v>
      </c>
      <c r="K59" s="98">
        <v>0</v>
      </c>
      <c r="L59" s="99">
        <v>0</v>
      </c>
    </row>
    <row r="60" spans="1:12" ht="12.75">
      <c r="A60" s="103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9"/>
    </row>
    <row r="61" spans="1:12" s="96" customFormat="1" ht="12.75">
      <c r="A61" s="100" t="s">
        <v>64</v>
      </c>
      <c r="B61" s="101">
        <f>SUM(C61:L61)</f>
        <v>1587</v>
      </c>
      <c r="C61" s="101">
        <f aca="true" t="shared" si="5" ref="C61:L61">SUM(C63:C70)</f>
        <v>808</v>
      </c>
      <c r="D61" s="101">
        <f t="shared" si="5"/>
        <v>192</v>
      </c>
      <c r="E61" s="101">
        <f t="shared" si="5"/>
        <v>318</v>
      </c>
      <c r="F61" s="101">
        <f t="shared" si="5"/>
        <v>87</v>
      </c>
      <c r="G61" s="101">
        <f t="shared" si="5"/>
        <v>0</v>
      </c>
      <c r="H61" s="101">
        <f t="shared" si="5"/>
        <v>4</v>
      </c>
      <c r="I61" s="101">
        <f t="shared" si="5"/>
        <v>104</v>
      </c>
      <c r="J61" s="101">
        <f t="shared" si="5"/>
        <v>22</v>
      </c>
      <c r="K61" s="101">
        <f t="shared" si="5"/>
        <v>14</v>
      </c>
      <c r="L61" s="102">
        <f t="shared" si="5"/>
        <v>38</v>
      </c>
    </row>
    <row r="62" spans="1:12" ht="12.75">
      <c r="A62" s="103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9"/>
    </row>
    <row r="63" spans="1:12" ht="12.75">
      <c r="A63" s="103" t="s">
        <v>65</v>
      </c>
      <c r="B63" s="98">
        <f aca="true" t="shared" si="6" ref="B63:B70">SUM(C63:L63)</f>
        <v>755</v>
      </c>
      <c r="C63" s="98">
        <v>291</v>
      </c>
      <c r="D63" s="98">
        <v>132</v>
      </c>
      <c r="E63" s="98">
        <v>251</v>
      </c>
      <c r="F63" s="98">
        <v>0</v>
      </c>
      <c r="G63" s="98">
        <v>0</v>
      </c>
      <c r="H63" s="98">
        <v>2</v>
      </c>
      <c r="I63" s="98">
        <v>37</v>
      </c>
      <c r="J63" s="98">
        <v>0</v>
      </c>
      <c r="K63" s="98">
        <v>13</v>
      </c>
      <c r="L63" s="99">
        <v>29</v>
      </c>
    </row>
    <row r="64" spans="1:12" ht="12.75">
      <c r="A64" s="103" t="s">
        <v>66</v>
      </c>
      <c r="B64" s="98">
        <f t="shared" si="6"/>
        <v>182</v>
      </c>
      <c r="C64" s="98">
        <v>38</v>
      </c>
      <c r="D64" s="98">
        <v>60</v>
      </c>
      <c r="E64" s="98">
        <v>67</v>
      </c>
      <c r="F64" s="98">
        <v>0</v>
      </c>
      <c r="G64" s="98">
        <v>0</v>
      </c>
      <c r="H64" s="98">
        <v>2</v>
      </c>
      <c r="I64" s="98">
        <v>10</v>
      </c>
      <c r="J64" s="98">
        <v>0</v>
      </c>
      <c r="K64" s="98">
        <v>1</v>
      </c>
      <c r="L64" s="99">
        <v>4</v>
      </c>
    </row>
    <row r="65" spans="1:12" ht="12.75">
      <c r="A65" s="103" t="s">
        <v>67</v>
      </c>
      <c r="B65" s="98">
        <f t="shared" si="6"/>
        <v>367</v>
      </c>
      <c r="C65" s="98">
        <v>267</v>
      </c>
      <c r="D65" s="98">
        <v>0</v>
      </c>
      <c r="E65" s="98">
        <v>0</v>
      </c>
      <c r="F65" s="98">
        <v>61</v>
      </c>
      <c r="G65" s="98">
        <v>0</v>
      </c>
      <c r="H65" s="98">
        <v>0</v>
      </c>
      <c r="I65" s="98">
        <v>25</v>
      </c>
      <c r="J65" s="98">
        <v>14</v>
      </c>
      <c r="K65" s="98">
        <v>0</v>
      </c>
      <c r="L65" s="99">
        <v>0</v>
      </c>
    </row>
    <row r="66" spans="1:12" ht="12.75">
      <c r="A66" s="103" t="s">
        <v>68</v>
      </c>
      <c r="B66" s="98">
        <f t="shared" si="6"/>
        <v>75</v>
      </c>
      <c r="C66" s="98">
        <v>46</v>
      </c>
      <c r="D66" s="98">
        <v>0</v>
      </c>
      <c r="E66" s="98">
        <v>0</v>
      </c>
      <c r="F66" s="98">
        <v>3</v>
      </c>
      <c r="G66" s="98">
        <v>0</v>
      </c>
      <c r="H66" s="98">
        <v>0</v>
      </c>
      <c r="I66" s="98">
        <v>26</v>
      </c>
      <c r="J66" s="98">
        <v>0</v>
      </c>
      <c r="K66" s="98">
        <v>0</v>
      </c>
      <c r="L66" s="99">
        <v>0</v>
      </c>
    </row>
    <row r="67" spans="1:12" ht="12.75">
      <c r="A67" s="103" t="s">
        <v>69</v>
      </c>
      <c r="B67" s="98">
        <f t="shared" si="6"/>
        <v>55</v>
      </c>
      <c r="C67" s="98">
        <v>41</v>
      </c>
      <c r="D67" s="98">
        <v>0</v>
      </c>
      <c r="E67" s="98">
        <v>0</v>
      </c>
      <c r="F67" s="98">
        <v>4</v>
      </c>
      <c r="G67" s="98">
        <v>0</v>
      </c>
      <c r="H67" s="98">
        <v>0</v>
      </c>
      <c r="I67" s="98">
        <v>2</v>
      </c>
      <c r="J67" s="98">
        <v>6</v>
      </c>
      <c r="K67" s="98">
        <v>0</v>
      </c>
      <c r="L67" s="99">
        <v>2</v>
      </c>
    </row>
    <row r="68" spans="1:12" ht="12.75">
      <c r="A68" s="103" t="s">
        <v>70</v>
      </c>
      <c r="B68" s="98">
        <f t="shared" si="6"/>
        <v>14</v>
      </c>
      <c r="C68" s="98">
        <v>5</v>
      </c>
      <c r="D68" s="98">
        <v>0</v>
      </c>
      <c r="E68" s="98">
        <v>0</v>
      </c>
      <c r="F68" s="98">
        <v>9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9">
        <v>0</v>
      </c>
    </row>
    <row r="69" spans="1:12" ht="12.75">
      <c r="A69" s="103" t="s">
        <v>71</v>
      </c>
      <c r="B69" s="98">
        <f t="shared" si="6"/>
        <v>136</v>
      </c>
      <c r="C69" s="98">
        <v>117</v>
      </c>
      <c r="D69" s="98">
        <v>0</v>
      </c>
      <c r="E69" s="98">
        <v>0</v>
      </c>
      <c r="F69" s="98">
        <v>10</v>
      </c>
      <c r="G69" s="98">
        <v>0</v>
      </c>
      <c r="H69" s="98">
        <v>0</v>
      </c>
      <c r="I69" s="98">
        <v>4</v>
      </c>
      <c r="J69" s="98">
        <v>2</v>
      </c>
      <c r="K69" s="98">
        <v>0</v>
      </c>
      <c r="L69" s="99">
        <v>3</v>
      </c>
    </row>
    <row r="70" spans="1:12" ht="12.75">
      <c r="A70" s="103" t="s">
        <v>72</v>
      </c>
      <c r="B70" s="98">
        <f t="shared" si="6"/>
        <v>3</v>
      </c>
      <c r="C70" s="98">
        <v>3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9">
        <v>0</v>
      </c>
    </row>
    <row r="71" spans="1:12" ht="12.75">
      <c r="A71" s="103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</row>
    <row r="72" spans="1:12" ht="12.75">
      <c r="A72" s="252" t="s">
        <v>223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1:12" ht="12.75">
      <c r="A73" s="275" t="s">
        <v>0</v>
      </c>
      <c r="B73" s="278" t="s">
        <v>1</v>
      </c>
      <c r="C73" s="281" t="s">
        <v>124</v>
      </c>
      <c r="D73" s="282"/>
      <c r="E73" s="282"/>
      <c r="F73" s="282"/>
      <c r="G73" s="282"/>
      <c r="H73" s="282"/>
      <c r="I73" s="282"/>
      <c r="J73" s="282"/>
      <c r="K73" s="282"/>
      <c r="L73" s="282"/>
    </row>
    <row r="74" spans="1:12" ht="5.25" customHeight="1">
      <c r="A74" s="276"/>
      <c r="B74" s="279"/>
      <c r="C74" s="283"/>
      <c r="D74" s="284"/>
      <c r="E74" s="284"/>
      <c r="F74" s="284"/>
      <c r="G74" s="284"/>
      <c r="H74" s="284"/>
      <c r="I74" s="284"/>
      <c r="J74" s="284"/>
      <c r="K74" s="284"/>
      <c r="L74" s="284"/>
    </row>
    <row r="75" spans="1:12" ht="12.75">
      <c r="A75" s="276"/>
      <c r="B75" s="279"/>
      <c r="C75" s="87" t="s">
        <v>125</v>
      </c>
      <c r="D75" s="87" t="s">
        <v>125</v>
      </c>
      <c r="E75" s="87" t="s">
        <v>126</v>
      </c>
      <c r="F75" s="87" t="s">
        <v>127</v>
      </c>
      <c r="G75" s="87" t="s">
        <v>128</v>
      </c>
      <c r="H75" s="87" t="s">
        <v>129</v>
      </c>
      <c r="I75" s="87" t="s">
        <v>130</v>
      </c>
      <c r="J75" s="87" t="s">
        <v>131</v>
      </c>
      <c r="K75" s="87" t="s">
        <v>132</v>
      </c>
      <c r="L75" s="88" t="s">
        <v>133</v>
      </c>
    </row>
    <row r="76" spans="1:12" ht="12.75">
      <c r="A76" s="276"/>
      <c r="B76" s="279"/>
      <c r="C76" s="89" t="s">
        <v>134</v>
      </c>
      <c r="D76" s="89" t="s">
        <v>134</v>
      </c>
      <c r="E76" s="89" t="s">
        <v>135</v>
      </c>
      <c r="F76" s="89" t="s">
        <v>136</v>
      </c>
      <c r="G76" s="89" t="s">
        <v>137</v>
      </c>
      <c r="H76" s="89" t="s">
        <v>138</v>
      </c>
      <c r="I76" s="89" t="s">
        <v>139</v>
      </c>
      <c r="J76" s="89" t="s">
        <v>140</v>
      </c>
      <c r="K76" s="89" t="s">
        <v>141</v>
      </c>
      <c r="L76" s="88" t="s">
        <v>142</v>
      </c>
    </row>
    <row r="77" spans="1:12" ht="12.75">
      <c r="A77" s="276"/>
      <c r="B77" s="279"/>
      <c r="C77" s="89"/>
      <c r="D77" s="89" t="s">
        <v>143</v>
      </c>
      <c r="E77" s="89" t="s">
        <v>144</v>
      </c>
      <c r="F77" s="89" t="s">
        <v>145</v>
      </c>
      <c r="G77" s="89"/>
      <c r="H77" s="89" t="s">
        <v>146</v>
      </c>
      <c r="I77" s="89" t="s">
        <v>147</v>
      </c>
      <c r="J77" s="89" t="s">
        <v>148</v>
      </c>
      <c r="K77" s="89" t="s">
        <v>149</v>
      </c>
      <c r="L77" s="88"/>
    </row>
    <row r="78" spans="1:12" ht="12.75">
      <c r="A78" s="277"/>
      <c r="B78" s="280"/>
      <c r="C78" s="90"/>
      <c r="D78" s="90" t="s">
        <v>150</v>
      </c>
      <c r="E78" s="90"/>
      <c r="F78" s="90" t="s">
        <v>151</v>
      </c>
      <c r="G78" s="90"/>
      <c r="H78" s="90"/>
      <c r="I78" s="90" t="s">
        <v>15</v>
      </c>
      <c r="J78" s="90" t="s">
        <v>152</v>
      </c>
      <c r="K78" s="90"/>
      <c r="L78" s="88"/>
    </row>
    <row r="79" spans="1:12" ht="12.75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1"/>
    </row>
    <row r="80" spans="1:12" ht="12.75">
      <c r="A80" s="103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9"/>
    </row>
    <row r="81" spans="1:12" s="96" customFormat="1" ht="12.75">
      <c r="A81" s="100" t="s">
        <v>73</v>
      </c>
      <c r="B81" s="101">
        <f>SUM(C81:L81)</f>
        <v>1376</v>
      </c>
      <c r="C81" s="101">
        <f aca="true" t="shared" si="7" ref="C81:L81">SUM(C83:C89)</f>
        <v>983</v>
      </c>
      <c r="D81" s="101">
        <f t="shared" si="7"/>
        <v>82</v>
      </c>
      <c r="E81" s="101">
        <f t="shared" si="7"/>
        <v>144</v>
      </c>
      <c r="F81" s="101">
        <f t="shared" si="7"/>
        <v>21</v>
      </c>
      <c r="G81" s="101">
        <f t="shared" si="7"/>
        <v>0</v>
      </c>
      <c r="H81" s="101">
        <f t="shared" si="7"/>
        <v>1</v>
      </c>
      <c r="I81" s="101">
        <f t="shared" si="7"/>
        <v>70</v>
      </c>
      <c r="J81" s="101">
        <f t="shared" si="7"/>
        <v>34</v>
      </c>
      <c r="K81" s="101">
        <f t="shared" si="7"/>
        <v>2</v>
      </c>
      <c r="L81" s="102">
        <f t="shared" si="7"/>
        <v>39</v>
      </c>
    </row>
    <row r="82" spans="1:12" s="96" customFormat="1" ht="12.75">
      <c r="A82" s="103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5"/>
    </row>
    <row r="83" spans="1:12" ht="12.75">
      <c r="A83" s="103" t="s">
        <v>74</v>
      </c>
      <c r="B83" s="98">
        <f aca="true" t="shared" si="8" ref="B83:B89">SUM(C83:L83)</f>
        <v>761</v>
      </c>
      <c r="C83" s="98">
        <v>463</v>
      </c>
      <c r="D83" s="98">
        <v>82</v>
      </c>
      <c r="E83" s="98">
        <v>144</v>
      </c>
      <c r="F83" s="98">
        <v>0</v>
      </c>
      <c r="G83" s="98">
        <v>0</v>
      </c>
      <c r="H83" s="98">
        <v>1</v>
      </c>
      <c r="I83" s="98">
        <v>37</v>
      </c>
      <c r="J83" s="98">
        <v>0</v>
      </c>
      <c r="K83" s="98">
        <v>2</v>
      </c>
      <c r="L83" s="99">
        <v>32</v>
      </c>
    </row>
    <row r="84" spans="1:12" ht="12.75">
      <c r="A84" s="103" t="s">
        <v>75</v>
      </c>
      <c r="B84" s="98">
        <f t="shared" si="8"/>
        <v>322</v>
      </c>
      <c r="C84" s="98">
        <v>272</v>
      </c>
      <c r="D84" s="98">
        <v>0</v>
      </c>
      <c r="E84" s="98">
        <v>0</v>
      </c>
      <c r="F84" s="98">
        <v>8</v>
      </c>
      <c r="G84" s="98">
        <v>0</v>
      </c>
      <c r="H84" s="98">
        <v>0</v>
      </c>
      <c r="I84" s="98">
        <v>16</v>
      </c>
      <c r="J84" s="98">
        <v>21</v>
      </c>
      <c r="K84" s="98">
        <v>0</v>
      </c>
      <c r="L84" s="99">
        <v>5</v>
      </c>
    </row>
    <row r="85" spans="1:12" ht="12.75">
      <c r="A85" s="103" t="s">
        <v>76</v>
      </c>
      <c r="B85" s="98">
        <f t="shared" si="8"/>
        <v>47</v>
      </c>
      <c r="C85" s="98">
        <v>38</v>
      </c>
      <c r="D85" s="98">
        <v>0</v>
      </c>
      <c r="E85" s="98">
        <v>0</v>
      </c>
      <c r="F85" s="98">
        <v>2</v>
      </c>
      <c r="G85" s="98">
        <v>0</v>
      </c>
      <c r="H85" s="98">
        <v>0</v>
      </c>
      <c r="I85" s="98">
        <v>3</v>
      </c>
      <c r="J85" s="98">
        <v>3</v>
      </c>
      <c r="K85" s="98">
        <v>0</v>
      </c>
      <c r="L85" s="99">
        <v>1</v>
      </c>
    </row>
    <row r="86" spans="1:12" ht="12.75">
      <c r="A86" s="103" t="s">
        <v>77</v>
      </c>
      <c r="B86" s="98">
        <f t="shared" si="8"/>
        <v>48</v>
      </c>
      <c r="C86" s="98">
        <v>47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1</v>
      </c>
      <c r="J86" s="98">
        <v>0</v>
      </c>
      <c r="K86" s="98">
        <v>0</v>
      </c>
      <c r="L86" s="99">
        <v>0</v>
      </c>
    </row>
    <row r="87" spans="1:12" ht="12.75">
      <c r="A87" s="103" t="s">
        <v>78</v>
      </c>
      <c r="B87" s="98">
        <f t="shared" si="8"/>
        <v>20</v>
      </c>
      <c r="C87" s="98">
        <v>20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9">
        <v>0</v>
      </c>
    </row>
    <row r="88" spans="1:12" ht="12.75">
      <c r="A88" s="103" t="s">
        <v>79</v>
      </c>
      <c r="B88" s="98">
        <f t="shared" si="8"/>
        <v>129</v>
      </c>
      <c r="C88" s="98">
        <v>107</v>
      </c>
      <c r="D88" s="98">
        <v>0</v>
      </c>
      <c r="E88" s="98">
        <v>0</v>
      </c>
      <c r="F88" s="98">
        <v>9</v>
      </c>
      <c r="G88" s="98">
        <v>0</v>
      </c>
      <c r="H88" s="98">
        <v>0</v>
      </c>
      <c r="I88" s="98">
        <v>6</v>
      </c>
      <c r="J88" s="98">
        <v>7</v>
      </c>
      <c r="K88" s="98">
        <v>0</v>
      </c>
      <c r="L88" s="99">
        <v>0</v>
      </c>
    </row>
    <row r="89" spans="1:12" ht="12.75">
      <c r="A89" s="103" t="s">
        <v>80</v>
      </c>
      <c r="B89" s="98">
        <f t="shared" si="8"/>
        <v>49</v>
      </c>
      <c r="C89" s="98">
        <v>36</v>
      </c>
      <c r="D89" s="98">
        <v>0</v>
      </c>
      <c r="E89" s="98">
        <v>0</v>
      </c>
      <c r="F89" s="98">
        <v>2</v>
      </c>
      <c r="G89" s="98">
        <v>0</v>
      </c>
      <c r="H89" s="98">
        <v>0</v>
      </c>
      <c r="I89" s="98">
        <v>7</v>
      </c>
      <c r="J89" s="98">
        <v>3</v>
      </c>
      <c r="K89" s="98">
        <v>0</v>
      </c>
      <c r="L89" s="99">
        <v>1</v>
      </c>
    </row>
    <row r="90" spans="1:12" ht="12.75">
      <c r="A90" s="103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9"/>
    </row>
    <row r="91" spans="1:12" s="96" customFormat="1" ht="12.75">
      <c r="A91" s="100" t="s">
        <v>81</v>
      </c>
      <c r="B91" s="101">
        <f>SUM(C91:L91)</f>
        <v>1149</v>
      </c>
      <c r="C91" s="101">
        <f aca="true" t="shared" si="9" ref="C91:L91">SUM(C93:C106)</f>
        <v>726</v>
      </c>
      <c r="D91" s="101">
        <f t="shared" si="9"/>
        <v>136</v>
      </c>
      <c r="E91" s="101">
        <f t="shared" si="9"/>
        <v>90</v>
      </c>
      <c r="F91" s="101">
        <f t="shared" si="9"/>
        <v>83</v>
      </c>
      <c r="G91" s="101">
        <f t="shared" si="9"/>
        <v>0</v>
      </c>
      <c r="H91" s="101">
        <f t="shared" si="9"/>
        <v>3</v>
      </c>
      <c r="I91" s="101">
        <f t="shared" si="9"/>
        <v>41</v>
      </c>
      <c r="J91" s="101">
        <f t="shared" si="9"/>
        <v>19</v>
      </c>
      <c r="K91" s="101">
        <f t="shared" si="9"/>
        <v>1</v>
      </c>
      <c r="L91" s="102">
        <f t="shared" si="9"/>
        <v>50</v>
      </c>
    </row>
    <row r="92" spans="1:12" ht="12.75">
      <c r="A92" s="103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9"/>
    </row>
    <row r="93" spans="1:12" ht="12.75">
      <c r="A93" s="103" t="s">
        <v>82</v>
      </c>
      <c r="B93" s="98">
        <f aca="true" t="shared" si="10" ref="B93:B106">SUM(C93:L93)</f>
        <v>165</v>
      </c>
      <c r="C93" s="98">
        <v>78</v>
      </c>
      <c r="D93" s="98">
        <v>41</v>
      </c>
      <c r="E93" s="98">
        <v>34</v>
      </c>
      <c r="F93" s="98">
        <v>0</v>
      </c>
      <c r="G93" s="98">
        <v>0</v>
      </c>
      <c r="H93" s="98">
        <v>1</v>
      </c>
      <c r="I93" s="98">
        <v>10</v>
      </c>
      <c r="J93" s="98">
        <v>0</v>
      </c>
      <c r="K93" s="98">
        <v>1</v>
      </c>
      <c r="L93" s="99">
        <v>0</v>
      </c>
    </row>
    <row r="94" spans="1:12" ht="12.75">
      <c r="A94" s="103" t="s">
        <v>83</v>
      </c>
      <c r="B94" s="98">
        <f t="shared" si="10"/>
        <v>111</v>
      </c>
      <c r="C94" s="98">
        <v>77</v>
      </c>
      <c r="D94" s="98">
        <v>13</v>
      </c>
      <c r="E94" s="98">
        <v>14</v>
      </c>
      <c r="F94" s="98">
        <v>0</v>
      </c>
      <c r="G94" s="98">
        <v>0</v>
      </c>
      <c r="H94" s="98">
        <v>1</v>
      </c>
      <c r="I94" s="98">
        <v>4</v>
      </c>
      <c r="J94" s="98">
        <v>0</v>
      </c>
      <c r="K94" s="98">
        <v>0</v>
      </c>
      <c r="L94" s="99">
        <v>2</v>
      </c>
    </row>
    <row r="95" spans="1:12" ht="12.75">
      <c r="A95" s="103" t="s">
        <v>84</v>
      </c>
      <c r="B95" s="98">
        <f t="shared" si="10"/>
        <v>150</v>
      </c>
      <c r="C95" s="98">
        <v>54</v>
      </c>
      <c r="D95" s="98">
        <v>47</v>
      </c>
      <c r="E95" s="98">
        <v>25</v>
      </c>
      <c r="F95" s="98">
        <v>0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9">
        <v>24</v>
      </c>
    </row>
    <row r="96" spans="1:12" ht="12.75">
      <c r="A96" s="103" t="s">
        <v>85</v>
      </c>
      <c r="B96" s="98">
        <f t="shared" si="10"/>
        <v>173</v>
      </c>
      <c r="C96" s="98">
        <v>104</v>
      </c>
      <c r="D96" s="98">
        <v>35</v>
      </c>
      <c r="E96" s="98">
        <v>17</v>
      </c>
      <c r="F96" s="98">
        <v>0</v>
      </c>
      <c r="G96" s="98">
        <v>0</v>
      </c>
      <c r="H96" s="98">
        <v>1</v>
      </c>
      <c r="I96" s="98">
        <v>2</v>
      </c>
      <c r="J96" s="98">
        <v>1</v>
      </c>
      <c r="K96" s="98">
        <v>0</v>
      </c>
      <c r="L96" s="99">
        <v>13</v>
      </c>
    </row>
    <row r="97" spans="1:12" ht="12.75">
      <c r="A97" s="103" t="s">
        <v>86</v>
      </c>
      <c r="B97" s="98">
        <f t="shared" si="10"/>
        <v>126</v>
      </c>
      <c r="C97" s="98">
        <v>93</v>
      </c>
      <c r="D97" s="98">
        <v>0</v>
      </c>
      <c r="E97" s="98">
        <v>0</v>
      </c>
      <c r="F97" s="98">
        <v>23</v>
      </c>
      <c r="G97" s="98">
        <v>0</v>
      </c>
      <c r="H97" s="98">
        <v>0</v>
      </c>
      <c r="I97" s="98">
        <v>9</v>
      </c>
      <c r="J97" s="98">
        <v>0</v>
      </c>
      <c r="K97" s="98">
        <v>0</v>
      </c>
      <c r="L97" s="99">
        <v>1</v>
      </c>
    </row>
    <row r="98" spans="1:12" ht="12.75">
      <c r="A98" s="103" t="s">
        <v>87</v>
      </c>
      <c r="B98" s="98">
        <f t="shared" si="10"/>
        <v>27</v>
      </c>
      <c r="C98" s="98">
        <v>24</v>
      </c>
      <c r="D98" s="98">
        <v>0</v>
      </c>
      <c r="E98" s="98">
        <v>0</v>
      </c>
      <c r="F98" s="98">
        <v>2</v>
      </c>
      <c r="G98" s="98">
        <v>0</v>
      </c>
      <c r="H98" s="98">
        <v>0</v>
      </c>
      <c r="I98" s="98">
        <v>0</v>
      </c>
      <c r="J98" s="98">
        <v>1</v>
      </c>
      <c r="K98" s="98">
        <v>0</v>
      </c>
      <c r="L98" s="99">
        <v>0</v>
      </c>
    </row>
    <row r="99" spans="1:12" ht="12.75">
      <c r="A99" s="103" t="s">
        <v>88</v>
      </c>
      <c r="B99" s="98">
        <f t="shared" si="10"/>
        <v>13</v>
      </c>
      <c r="C99" s="98">
        <v>11</v>
      </c>
      <c r="D99" s="98">
        <v>0</v>
      </c>
      <c r="E99" s="98">
        <v>0</v>
      </c>
      <c r="F99" s="98">
        <v>1</v>
      </c>
      <c r="G99" s="98">
        <v>0</v>
      </c>
      <c r="H99" s="98">
        <v>0</v>
      </c>
      <c r="I99" s="98">
        <v>1</v>
      </c>
      <c r="J99" s="98">
        <v>0</v>
      </c>
      <c r="K99" s="98">
        <v>0</v>
      </c>
      <c r="L99" s="99">
        <v>0</v>
      </c>
    </row>
    <row r="100" spans="1:12" ht="12.75">
      <c r="A100" s="103" t="s">
        <v>89</v>
      </c>
      <c r="B100" s="98">
        <f t="shared" si="10"/>
        <v>66</v>
      </c>
      <c r="C100" s="98">
        <v>51</v>
      </c>
      <c r="D100" s="98">
        <v>0</v>
      </c>
      <c r="E100" s="98">
        <v>0</v>
      </c>
      <c r="F100" s="98">
        <v>7</v>
      </c>
      <c r="G100" s="98">
        <v>0</v>
      </c>
      <c r="H100" s="98">
        <v>0</v>
      </c>
      <c r="I100" s="98">
        <v>4</v>
      </c>
      <c r="J100" s="98">
        <v>0</v>
      </c>
      <c r="K100" s="98">
        <v>0</v>
      </c>
      <c r="L100" s="99">
        <v>4</v>
      </c>
    </row>
    <row r="101" spans="1:12" ht="12.75">
      <c r="A101" s="103" t="s">
        <v>90</v>
      </c>
      <c r="B101" s="98">
        <f t="shared" si="10"/>
        <v>35</v>
      </c>
      <c r="C101" s="98">
        <v>28</v>
      </c>
      <c r="D101" s="98">
        <v>0</v>
      </c>
      <c r="E101" s="98">
        <v>0</v>
      </c>
      <c r="F101" s="98">
        <v>4</v>
      </c>
      <c r="G101" s="98">
        <v>0</v>
      </c>
      <c r="H101" s="98">
        <v>0</v>
      </c>
      <c r="I101" s="98">
        <v>3</v>
      </c>
      <c r="J101" s="98">
        <v>0</v>
      </c>
      <c r="K101" s="98">
        <v>0</v>
      </c>
      <c r="L101" s="99">
        <v>0</v>
      </c>
    </row>
    <row r="102" spans="1:12" ht="12.75">
      <c r="A102" s="103" t="s">
        <v>91</v>
      </c>
      <c r="B102" s="98">
        <f t="shared" si="10"/>
        <v>12</v>
      </c>
      <c r="C102" s="98">
        <v>5</v>
      </c>
      <c r="D102" s="98">
        <v>0</v>
      </c>
      <c r="E102" s="98">
        <v>0</v>
      </c>
      <c r="F102" s="98">
        <v>3</v>
      </c>
      <c r="G102" s="98">
        <v>0</v>
      </c>
      <c r="H102" s="98">
        <v>0</v>
      </c>
      <c r="I102" s="98">
        <v>1</v>
      </c>
      <c r="J102" s="98">
        <v>0</v>
      </c>
      <c r="K102" s="98">
        <v>0</v>
      </c>
      <c r="L102" s="99">
        <v>3</v>
      </c>
    </row>
    <row r="103" spans="1:12" ht="12.75">
      <c r="A103" s="103" t="s">
        <v>92</v>
      </c>
      <c r="B103" s="98">
        <f t="shared" si="10"/>
        <v>91</v>
      </c>
      <c r="C103" s="98">
        <v>63</v>
      </c>
      <c r="D103" s="98">
        <v>0</v>
      </c>
      <c r="E103" s="98">
        <v>0</v>
      </c>
      <c r="F103" s="98">
        <v>15</v>
      </c>
      <c r="G103" s="98">
        <v>0</v>
      </c>
      <c r="H103" s="98">
        <v>0</v>
      </c>
      <c r="I103" s="98">
        <v>1</v>
      </c>
      <c r="J103" s="98">
        <v>9</v>
      </c>
      <c r="K103" s="98">
        <v>0</v>
      </c>
      <c r="L103" s="99">
        <v>3</v>
      </c>
    </row>
    <row r="104" spans="1:12" ht="12.75">
      <c r="A104" s="103" t="s">
        <v>93</v>
      </c>
      <c r="B104" s="98">
        <f t="shared" si="10"/>
        <v>26</v>
      </c>
      <c r="C104" s="98">
        <v>24</v>
      </c>
      <c r="D104" s="98">
        <v>0</v>
      </c>
      <c r="E104" s="98">
        <v>0</v>
      </c>
      <c r="F104" s="98">
        <v>0</v>
      </c>
      <c r="G104" s="98">
        <v>0</v>
      </c>
      <c r="H104" s="98">
        <v>0</v>
      </c>
      <c r="I104" s="98">
        <v>2</v>
      </c>
      <c r="J104" s="98">
        <v>0</v>
      </c>
      <c r="K104" s="98">
        <v>0</v>
      </c>
      <c r="L104" s="99">
        <v>0</v>
      </c>
    </row>
    <row r="105" spans="1:12" ht="12.75">
      <c r="A105" s="103" t="s">
        <v>94</v>
      </c>
      <c r="B105" s="98">
        <f t="shared" si="10"/>
        <v>95</v>
      </c>
      <c r="C105" s="98">
        <v>77</v>
      </c>
      <c r="D105" s="98">
        <v>0</v>
      </c>
      <c r="E105" s="98">
        <v>0</v>
      </c>
      <c r="F105" s="98">
        <v>14</v>
      </c>
      <c r="G105" s="98">
        <v>0</v>
      </c>
      <c r="H105" s="98">
        <v>0</v>
      </c>
      <c r="I105" s="98">
        <v>0</v>
      </c>
      <c r="J105" s="98">
        <v>4</v>
      </c>
      <c r="K105" s="98">
        <v>0</v>
      </c>
      <c r="L105" s="99">
        <v>0</v>
      </c>
    </row>
    <row r="106" spans="1:12" ht="12.75">
      <c r="A106" s="103" t="s">
        <v>95</v>
      </c>
      <c r="B106" s="98">
        <f t="shared" si="10"/>
        <v>59</v>
      </c>
      <c r="C106" s="98">
        <v>37</v>
      </c>
      <c r="D106" s="98">
        <v>0</v>
      </c>
      <c r="E106" s="98">
        <v>0</v>
      </c>
      <c r="F106" s="98">
        <v>14</v>
      </c>
      <c r="G106" s="98">
        <v>0</v>
      </c>
      <c r="H106" s="98">
        <v>0</v>
      </c>
      <c r="I106" s="98">
        <v>4</v>
      </c>
      <c r="J106" s="98">
        <v>4</v>
      </c>
      <c r="K106" s="98">
        <v>0</v>
      </c>
      <c r="L106" s="99">
        <v>0</v>
      </c>
    </row>
    <row r="107" spans="1:12" ht="12.75">
      <c r="A107" s="103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9"/>
    </row>
    <row r="108" spans="1:12" s="96" customFormat="1" ht="12.75">
      <c r="A108" s="100" t="s">
        <v>96</v>
      </c>
      <c r="B108" s="101">
        <f>SUM(C108:L108)</f>
        <v>1818</v>
      </c>
      <c r="C108" s="101">
        <f aca="true" t="shared" si="11" ref="C108:L108">SUM(C110:C126)</f>
        <v>1046</v>
      </c>
      <c r="D108" s="101">
        <f t="shared" si="11"/>
        <v>156</v>
      </c>
      <c r="E108" s="101">
        <f t="shared" si="11"/>
        <v>317</v>
      </c>
      <c r="F108" s="101">
        <f t="shared" si="11"/>
        <v>168</v>
      </c>
      <c r="G108" s="101">
        <f t="shared" si="11"/>
        <v>0</v>
      </c>
      <c r="H108" s="101">
        <f t="shared" si="11"/>
        <v>4</v>
      </c>
      <c r="I108" s="101">
        <f t="shared" si="11"/>
        <v>47</v>
      </c>
      <c r="J108" s="101">
        <f t="shared" si="11"/>
        <v>20</v>
      </c>
      <c r="K108" s="101">
        <f t="shared" si="11"/>
        <v>26</v>
      </c>
      <c r="L108" s="102">
        <f t="shared" si="11"/>
        <v>34</v>
      </c>
    </row>
    <row r="109" spans="1:12" s="96" customFormat="1" ht="12.75">
      <c r="A109" s="103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5"/>
    </row>
    <row r="110" spans="1:12" ht="12.75">
      <c r="A110" s="103" t="s">
        <v>97</v>
      </c>
      <c r="B110" s="98">
        <f aca="true" t="shared" si="12" ref="B110:B126">SUM(C110:L110)</f>
        <v>633</v>
      </c>
      <c r="C110" s="98">
        <v>273</v>
      </c>
      <c r="D110" s="98">
        <v>105</v>
      </c>
      <c r="E110" s="98">
        <v>218</v>
      </c>
      <c r="F110" s="98">
        <v>0</v>
      </c>
      <c r="G110" s="98">
        <v>0</v>
      </c>
      <c r="H110" s="98">
        <v>2</v>
      </c>
      <c r="I110" s="98">
        <v>18</v>
      </c>
      <c r="J110" s="98">
        <v>1</v>
      </c>
      <c r="K110" s="98">
        <v>10</v>
      </c>
      <c r="L110" s="99">
        <v>6</v>
      </c>
    </row>
    <row r="111" spans="1:12" ht="12.75">
      <c r="A111" s="103" t="s">
        <v>98</v>
      </c>
      <c r="B111" s="98">
        <f t="shared" si="12"/>
        <v>71</v>
      </c>
      <c r="C111" s="98">
        <v>36</v>
      </c>
      <c r="D111" s="98">
        <v>13</v>
      </c>
      <c r="E111" s="98">
        <v>21</v>
      </c>
      <c r="F111" s="98">
        <v>0</v>
      </c>
      <c r="G111" s="98">
        <v>0</v>
      </c>
      <c r="H111" s="98">
        <v>1</v>
      </c>
      <c r="I111" s="98">
        <v>0</v>
      </c>
      <c r="J111" s="98">
        <v>0</v>
      </c>
      <c r="K111" s="98">
        <v>0</v>
      </c>
      <c r="L111" s="99">
        <v>0</v>
      </c>
    </row>
    <row r="112" spans="1:12" ht="12.75">
      <c r="A112" s="103" t="s">
        <v>99</v>
      </c>
      <c r="B112" s="98">
        <f t="shared" si="12"/>
        <v>62</v>
      </c>
      <c r="C112" s="98">
        <v>36</v>
      </c>
      <c r="D112" s="98">
        <v>6</v>
      </c>
      <c r="E112" s="98">
        <v>11</v>
      </c>
      <c r="F112" s="98">
        <v>0</v>
      </c>
      <c r="G112" s="98">
        <v>0</v>
      </c>
      <c r="H112" s="98">
        <v>1</v>
      </c>
      <c r="I112" s="98">
        <v>0</v>
      </c>
      <c r="J112" s="98">
        <v>0</v>
      </c>
      <c r="K112" s="98">
        <v>3</v>
      </c>
      <c r="L112" s="99">
        <v>5</v>
      </c>
    </row>
    <row r="113" spans="1:12" ht="12.75">
      <c r="A113" s="103" t="s">
        <v>100</v>
      </c>
      <c r="B113" s="98">
        <f t="shared" si="12"/>
        <v>63</v>
      </c>
      <c r="C113" s="98">
        <v>23</v>
      </c>
      <c r="D113" s="98">
        <v>0</v>
      </c>
      <c r="E113" s="98">
        <v>27</v>
      </c>
      <c r="F113" s="98">
        <v>0</v>
      </c>
      <c r="G113" s="98">
        <v>0</v>
      </c>
      <c r="H113" s="98">
        <v>0</v>
      </c>
      <c r="I113" s="98">
        <v>6</v>
      </c>
      <c r="J113" s="98">
        <v>3</v>
      </c>
      <c r="K113" s="98">
        <v>3</v>
      </c>
      <c r="L113" s="99">
        <v>1</v>
      </c>
    </row>
    <row r="114" spans="1:12" ht="12.75">
      <c r="A114" s="103" t="s">
        <v>101</v>
      </c>
      <c r="B114" s="98">
        <f t="shared" si="12"/>
        <v>160</v>
      </c>
      <c r="C114" s="98">
        <v>71</v>
      </c>
      <c r="D114" s="98">
        <v>32</v>
      </c>
      <c r="E114" s="98">
        <v>40</v>
      </c>
      <c r="F114" s="98">
        <v>0</v>
      </c>
      <c r="G114" s="98">
        <v>0</v>
      </c>
      <c r="H114" s="98">
        <v>0</v>
      </c>
      <c r="I114" s="98">
        <v>6</v>
      </c>
      <c r="J114" s="98">
        <v>0</v>
      </c>
      <c r="K114" s="98">
        <v>10</v>
      </c>
      <c r="L114" s="99">
        <v>1</v>
      </c>
    </row>
    <row r="115" spans="1:12" ht="12.75">
      <c r="A115" s="103" t="s">
        <v>102</v>
      </c>
      <c r="B115" s="98">
        <f t="shared" si="12"/>
        <v>233</v>
      </c>
      <c r="C115" s="98">
        <v>190</v>
      </c>
      <c r="D115" s="98">
        <v>0</v>
      </c>
      <c r="E115" s="98">
        <v>0</v>
      </c>
      <c r="F115" s="98">
        <v>20</v>
      </c>
      <c r="G115" s="98">
        <v>0</v>
      </c>
      <c r="H115" s="98">
        <v>0</v>
      </c>
      <c r="I115" s="98">
        <v>5</v>
      </c>
      <c r="J115" s="98">
        <v>13</v>
      </c>
      <c r="K115" s="98">
        <v>0</v>
      </c>
      <c r="L115" s="99">
        <v>5</v>
      </c>
    </row>
    <row r="116" spans="1:12" ht="12.75">
      <c r="A116" s="103" t="s">
        <v>103</v>
      </c>
      <c r="B116" s="98">
        <f t="shared" si="12"/>
        <v>43</v>
      </c>
      <c r="C116" s="98">
        <v>32</v>
      </c>
      <c r="D116" s="98">
        <v>0</v>
      </c>
      <c r="E116" s="98">
        <v>0</v>
      </c>
      <c r="F116" s="98">
        <v>3</v>
      </c>
      <c r="G116" s="98">
        <v>0</v>
      </c>
      <c r="H116" s="98">
        <v>0</v>
      </c>
      <c r="I116" s="98">
        <v>8</v>
      </c>
      <c r="J116" s="98">
        <v>0</v>
      </c>
      <c r="K116" s="98">
        <v>0</v>
      </c>
      <c r="L116" s="99">
        <v>0</v>
      </c>
    </row>
    <row r="117" spans="1:12" ht="12.75">
      <c r="A117" s="103" t="s">
        <v>104</v>
      </c>
      <c r="B117" s="98">
        <f t="shared" si="12"/>
        <v>23</v>
      </c>
      <c r="C117" s="98">
        <v>21</v>
      </c>
      <c r="D117" s="98">
        <v>0</v>
      </c>
      <c r="E117" s="98">
        <v>0</v>
      </c>
      <c r="F117" s="98">
        <v>2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9">
        <v>0</v>
      </c>
    </row>
    <row r="118" spans="1:12" ht="12.75">
      <c r="A118" s="103" t="s">
        <v>105</v>
      </c>
      <c r="B118" s="98">
        <f t="shared" si="12"/>
        <v>52</v>
      </c>
      <c r="C118" s="98">
        <v>49</v>
      </c>
      <c r="D118" s="98">
        <v>0</v>
      </c>
      <c r="E118" s="98">
        <v>0</v>
      </c>
      <c r="F118" s="98">
        <v>3</v>
      </c>
      <c r="G118" s="98">
        <v>0</v>
      </c>
      <c r="H118" s="98">
        <v>0</v>
      </c>
      <c r="I118" s="98">
        <v>0</v>
      </c>
      <c r="J118" s="98">
        <v>0</v>
      </c>
      <c r="K118" s="98">
        <v>0</v>
      </c>
      <c r="L118" s="99">
        <v>0</v>
      </c>
    </row>
    <row r="119" spans="1:12" ht="12.75">
      <c r="A119" s="103" t="s">
        <v>106</v>
      </c>
      <c r="B119" s="98">
        <f t="shared" si="12"/>
        <v>5</v>
      </c>
      <c r="C119" s="98">
        <v>5</v>
      </c>
      <c r="D119" s="98">
        <v>0</v>
      </c>
      <c r="E119" s="98">
        <v>0</v>
      </c>
      <c r="F119" s="98">
        <v>0</v>
      </c>
      <c r="G119" s="98">
        <v>0</v>
      </c>
      <c r="H119" s="98">
        <v>0</v>
      </c>
      <c r="I119" s="98">
        <v>0</v>
      </c>
      <c r="J119" s="98">
        <v>0</v>
      </c>
      <c r="K119" s="98">
        <v>0</v>
      </c>
      <c r="L119" s="99">
        <v>0</v>
      </c>
    </row>
    <row r="120" spans="1:12" ht="12.75">
      <c r="A120" s="103" t="s">
        <v>107</v>
      </c>
      <c r="B120" s="98">
        <f t="shared" si="12"/>
        <v>19</v>
      </c>
      <c r="C120" s="98">
        <v>14</v>
      </c>
      <c r="D120" s="98">
        <v>0</v>
      </c>
      <c r="E120" s="98">
        <v>0</v>
      </c>
      <c r="F120" s="98">
        <v>0</v>
      </c>
      <c r="G120" s="98">
        <v>0</v>
      </c>
      <c r="H120" s="98">
        <v>0</v>
      </c>
      <c r="I120" s="98">
        <v>1</v>
      </c>
      <c r="J120" s="98">
        <v>0</v>
      </c>
      <c r="K120" s="98">
        <v>0</v>
      </c>
      <c r="L120" s="99">
        <v>4</v>
      </c>
    </row>
    <row r="121" spans="1:12" ht="12.75">
      <c r="A121" s="103" t="s">
        <v>108</v>
      </c>
      <c r="B121" s="98">
        <f t="shared" si="12"/>
        <v>139</v>
      </c>
      <c r="C121" s="98">
        <v>122</v>
      </c>
      <c r="D121" s="98">
        <v>0</v>
      </c>
      <c r="E121" s="98">
        <v>0</v>
      </c>
      <c r="F121" s="98">
        <v>5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9">
        <v>12</v>
      </c>
    </row>
    <row r="122" spans="1:12" ht="12.75">
      <c r="A122" s="103" t="s">
        <v>109</v>
      </c>
      <c r="B122" s="98">
        <f t="shared" si="12"/>
        <v>57</v>
      </c>
      <c r="C122" s="98">
        <v>38</v>
      </c>
      <c r="D122" s="98">
        <v>0</v>
      </c>
      <c r="E122" s="98">
        <v>0</v>
      </c>
      <c r="F122" s="98">
        <v>18</v>
      </c>
      <c r="G122" s="98">
        <v>0</v>
      </c>
      <c r="H122" s="98">
        <v>0</v>
      </c>
      <c r="I122" s="98">
        <v>1</v>
      </c>
      <c r="J122" s="98">
        <v>0</v>
      </c>
      <c r="K122" s="98">
        <v>0</v>
      </c>
      <c r="L122" s="99">
        <v>0</v>
      </c>
    </row>
    <row r="123" spans="1:12" ht="12.75">
      <c r="A123" s="103" t="s">
        <v>110</v>
      </c>
      <c r="B123" s="98">
        <f t="shared" si="12"/>
        <v>86</v>
      </c>
      <c r="C123" s="98">
        <v>42</v>
      </c>
      <c r="D123" s="98">
        <v>0</v>
      </c>
      <c r="E123" s="98">
        <v>0</v>
      </c>
      <c r="F123" s="98">
        <v>42</v>
      </c>
      <c r="G123" s="98">
        <v>0</v>
      </c>
      <c r="H123" s="98">
        <v>0</v>
      </c>
      <c r="I123" s="98">
        <v>0</v>
      </c>
      <c r="J123" s="98">
        <v>2</v>
      </c>
      <c r="K123" s="98">
        <v>0</v>
      </c>
      <c r="L123" s="99">
        <v>0</v>
      </c>
    </row>
    <row r="124" spans="1:12" ht="12.75">
      <c r="A124" s="103" t="s">
        <v>111</v>
      </c>
      <c r="B124" s="98">
        <f t="shared" si="12"/>
        <v>93</v>
      </c>
      <c r="C124" s="98">
        <v>60</v>
      </c>
      <c r="D124" s="98">
        <v>0</v>
      </c>
      <c r="E124" s="98">
        <v>0</v>
      </c>
      <c r="F124" s="98">
        <v>31</v>
      </c>
      <c r="G124" s="98">
        <v>0</v>
      </c>
      <c r="H124" s="98">
        <v>0</v>
      </c>
      <c r="I124" s="98">
        <v>2</v>
      </c>
      <c r="J124" s="98">
        <v>0</v>
      </c>
      <c r="K124" s="98">
        <v>0</v>
      </c>
      <c r="L124" s="99">
        <v>0</v>
      </c>
    </row>
    <row r="125" spans="1:12" ht="12.75">
      <c r="A125" s="103" t="s">
        <v>112</v>
      </c>
      <c r="B125" s="98">
        <f t="shared" si="12"/>
        <v>28</v>
      </c>
      <c r="C125" s="98">
        <v>13</v>
      </c>
      <c r="D125" s="98">
        <v>0</v>
      </c>
      <c r="E125" s="98">
        <v>0</v>
      </c>
      <c r="F125" s="98">
        <v>15</v>
      </c>
      <c r="G125" s="98">
        <v>0</v>
      </c>
      <c r="H125" s="98">
        <v>0</v>
      </c>
      <c r="I125" s="98">
        <v>0</v>
      </c>
      <c r="J125" s="98">
        <v>0</v>
      </c>
      <c r="K125" s="98">
        <v>0</v>
      </c>
      <c r="L125" s="99">
        <v>0</v>
      </c>
    </row>
    <row r="126" spans="1:12" ht="12.75">
      <c r="A126" s="103" t="s">
        <v>113</v>
      </c>
      <c r="B126" s="98">
        <f t="shared" si="12"/>
        <v>51</v>
      </c>
      <c r="C126" s="98">
        <v>21</v>
      </c>
      <c r="D126" s="98">
        <v>0</v>
      </c>
      <c r="E126" s="98">
        <v>0</v>
      </c>
      <c r="F126" s="98">
        <v>29</v>
      </c>
      <c r="G126" s="98">
        <v>0</v>
      </c>
      <c r="H126" s="98">
        <v>0</v>
      </c>
      <c r="I126" s="98">
        <v>0</v>
      </c>
      <c r="J126" s="98">
        <v>1</v>
      </c>
      <c r="K126" s="98">
        <v>0</v>
      </c>
      <c r="L126" s="99">
        <v>0</v>
      </c>
    </row>
    <row r="127" spans="1:12" ht="12.75">
      <c r="A127" s="103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9"/>
    </row>
    <row r="128" spans="1:12" s="96" customFormat="1" ht="12.75">
      <c r="A128" s="100" t="s">
        <v>114</v>
      </c>
      <c r="B128" s="101">
        <f>SUM(C128:L128)</f>
        <v>1850</v>
      </c>
      <c r="C128" s="101">
        <f aca="true" t="shared" si="13" ref="C128:L128">SUM(C130:C137)</f>
        <v>798</v>
      </c>
      <c r="D128" s="101">
        <f t="shared" si="13"/>
        <v>265</v>
      </c>
      <c r="E128" s="101">
        <f t="shared" si="13"/>
        <v>609</v>
      </c>
      <c r="F128" s="101">
        <f t="shared" si="13"/>
        <v>24</v>
      </c>
      <c r="G128" s="101">
        <f t="shared" si="13"/>
        <v>3</v>
      </c>
      <c r="H128" s="101">
        <f t="shared" si="13"/>
        <v>10</v>
      </c>
      <c r="I128" s="101">
        <f t="shared" si="13"/>
        <v>40</v>
      </c>
      <c r="J128" s="101">
        <f t="shared" si="13"/>
        <v>35</v>
      </c>
      <c r="K128" s="101">
        <f t="shared" si="13"/>
        <v>58</v>
      </c>
      <c r="L128" s="102">
        <f t="shared" si="13"/>
        <v>8</v>
      </c>
    </row>
    <row r="129" spans="1:12" s="96" customFormat="1" ht="12.75">
      <c r="A129" s="103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5"/>
    </row>
    <row r="130" spans="1:12" ht="12.75">
      <c r="A130" s="103" t="s">
        <v>115</v>
      </c>
      <c r="B130" s="98">
        <f aca="true" t="shared" si="14" ref="B130:B137">SUM(C130:L130)</f>
        <v>595</v>
      </c>
      <c r="C130" s="98">
        <v>156</v>
      </c>
      <c r="D130" s="98">
        <v>94</v>
      </c>
      <c r="E130" s="98">
        <v>280</v>
      </c>
      <c r="F130" s="98">
        <v>0</v>
      </c>
      <c r="G130" s="98">
        <v>3</v>
      </c>
      <c r="H130" s="98">
        <v>9</v>
      </c>
      <c r="I130" s="98">
        <v>14</v>
      </c>
      <c r="J130" s="98">
        <v>0</v>
      </c>
      <c r="K130" s="98">
        <v>32</v>
      </c>
      <c r="L130" s="99">
        <v>7</v>
      </c>
    </row>
    <row r="131" spans="1:12" ht="12.75">
      <c r="A131" s="103" t="s">
        <v>116</v>
      </c>
      <c r="B131" s="98">
        <f t="shared" si="14"/>
        <v>651</v>
      </c>
      <c r="C131" s="98">
        <v>106</v>
      </c>
      <c r="D131" s="98">
        <v>171</v>
      </c>
      <c r="E131" s="98">
        <v>329</v>
      </c>
      <c r="F131" s="98">
        <v>0</v>
      </c>
      <c r="G131" s="98">
        <v>0</v>
      </c>
      <c r="H131" s="98">
        <v>1</v>
      </c>
      <c r="I131" s="98">
        <v>16</v>
      </c>
      <c r="J131" s="98">
        <v>1</v>
      </c>
      <c r="K131" s="98">
        <v>26</v>
      </c>
      <c r="L131" s="99">
        <v>1</v>
      </c>
    </row>
    <row r="132" spans="1:12" ht="12.75">
      <c r="A132" s="103" t="s">
        <v>117</v>
      </c>
      <c r="B132" s="98">
        <f t="shared" si="14"/>
        <v>177</v>
      </c>
      <c r="C132" s="98">
        <v>156</v>
      </c>
      <c r="D132" s="98">
        <v>0</v>
      </c>
      <c r="E132" s="98">
        <v>0</v>
      </c>
      <c r="F132" s="98">
        <v>4</v>
      </c>
      <c r="G132" s="98">
        <v>0</v>
      </c>
      <c r="H132" s="98">
        <v>0</v>
      </c>
      <c r="I132" s="98">
        <v>0</v>
      </c>
      <c r="J132" s="98">
        <v>17</v>
      </c>
      <c r="K132" s="98">
        <v>0</v>
      </c>
      <c r="L132" s="99">
        <v>0</v>
      </c>
    </row>
    <row r="133" spans="1:12" ht="12.75">
      <c r="A133" s="103" t="s">
        <v>118</v>
      </c>
      <c r="B133" s="98">
        <f t="shared" si="14"/>
        <v>37</v>
      </c>
      <c r="C133" s="98">
        <v>33</v>
      </c>
      <c r="D133" s="98">
        <v>0</v>
      </c>
      <c r="E133" s="98">
        <v>0</v>
      </c>
      <c r="F133" s="98">
        <v>4</v>
      </c>
      <c r="G133" s="98">
        <v>0</v>
      </c>
      <c r="H133" s="98">
        <v>0</v>
      </c>
      <c r="I133" s="98">
        <v>0</v>
      </c>
      <c r="J133" s="98">
        <v>0</v>
      </c>
      <c r="K133" s="98">
        <v>0</v>
      </c>
      <c r="L133" s="99">
        <v>0</v>
      </c>
    </row>
    <row r="134" spans="1:12" ht="12.75">
      <c r="A134" s="103" t="s">
        <v>119</v>
      </c>
      <c r="B134" s="98">
        <f t="shared" si="14"/>
        <v>52</v>
      </c>
      <c r="C134" s="98">
        <v>48</v>
      </c>
      <c r="D134" s="98">
        <v>0</v>
      </c>
      <c r="E134" s="98">
        <v>0</v>
      </c>
      <c r="F134" s="98">
        <v>0</v>
      </c>
      <c r="G134" s="98">
        <v>0</v>
      </c>
      <c r="H134" s="98">
        <v>0</v>
      </c>
      <c r="I134" s="98">
        <v>4</v>
      </c>
      <c r="J134" s="98">
        <v>0</v>
      </c>
      <c r="K134" s="98">
        <v>0</v>
      </c>
      <c r="L134" s="99">
        <v>0</v>
      </c>
    </row>
    <row r="135" spans="1:12" ht="12.75">
      <c r="A135" s="103" t="s">
        <v>120</v>
      </c>
      <c r="B135" s="98">
        <f t="shared" si="14"/>
        <v>147</v>
      </c>
      <c r="C135" s="98">
        <v>129</v>
      </c>
      <c r="D135" s="98">
        <v>0</v>
      </c>
      <c r="E135" s="98">
        <v>0</v>
      </c>
      <c r="F135" s="98">
        <v>8</v>
      </c>
      <c r="G135" s="98">
        <v>0</v>
      </c>
      <c r="H135" s="98">
        <v>0</v>
      </c>
      <c r="I135" s="98">
        <v>3</v>
      </c>
      <c r="J135" s="98">
        <v>7</v>
      </c>
      <c r="K135" s="98">
        <v>0</v>
      </c>
      <c r="L135" s="99">
        <v>0</v>
      </c>
    </row>
    <row r="136" spans="1:12" ht="12.75">
      <c r="A136" s="103" t="s">
        <v>121</v>
      </c>
      <c r="B136" s="98">
        <f t="shared" si="14"/>
        <v>122</v>
      </c>
      <c r="C136" s="98">
        <v>112</v>
      </c>
      <c r="D136" s="98">
        <v>0</v>
      </c>
      <c r="E136" s="98">
        <v>0</v>
      </c>
      <c r="F136" s="98">
        <v>6</v>
      </c>
      <c r="G136" s="98">
        <v>0</v>
      </c>
      <c r="H136" s="98">
        <v>0</v>
      </c>
      <c r="I136" s="98">
        <v>3</v>
      </c>
      <c r="J136" s="98">
        <v>1</v>
      </c>
      <c r="K136" s="98">
        <v>0</v>
      </c>
      <c r="L136" s="99">
        <v>0</v>
      </c>
    </row>
    <row r="137" spans="1:12" ht="12.75">
      <c r="A137" s="103" t="s">
        <v>122</v>
      </c>
      <c r="B137" s="98">
        <f t="shared" si="14"/>
        <v>69</v>
      </c>
      <c r="C137" s="98">
        <v>58</v>
      </c>
      <c r="D137" s="98">
        <v>0</v>
      </c>
      <c r="E137" s="98">
        <v>0</v>
      </c>
      <c r="F137" s="98">
        <v>2</v>
      </c>
      <c r="G137" s="98">
        <v>0</v>
      </c>
      <c r="H137" s="98">
        <v>0</v>
      </c>
      <c r="I137" s="98">
        <v>0</v>
      </c>
      <c r="J137" s="98">
        <v>9</v>
      </c>
      <c r="K137" s="98">
        <v>0</v>
      </c>
      <c r="L137" s="99">
        <v>0</v>
      </c>
    </row>
    <row r="138" spans="1:12" ht="12.75">
      <c r="A138" s="106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8"/>
    </row>
    <row r="139" spans="1:12" ht="12.75">
      <c r="A139" s="4" t="s">
        <v>209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1:12" ht="12.75">
      <c r="A140" s="110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1:12" ht="12.75">
      <c r="A141" s="110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1:12" ht="12.75">
      <c r="A142" s="110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1:12" ht="12.75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1:12" ht="12.75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1:12" ht="12.75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1:12" ht="12.75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1:12" ht="12.75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1:12" ht="12.75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1:12" ht="12.75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1:12" ht="12.75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1:12" ht="12.75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1:12" ht="12.75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1:12" ht="12.75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1:12" ht="12.75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1:12" ht="12.75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1:12" ht="12.75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1:12" ht="12.75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1:12" ht="12.75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1:12" ht="12.75">
      <c r="A159" s="110"/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1:12" ht="12.75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1:12" ht="12.75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1:12" ht="12.75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1:12" ht="12.75">
      <c r="A163" s="110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1:12" ht="12.75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1:12" ht="12.75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1:12" ht="12.75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1:12" ht="12.75">
      <c r="A167" s="110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1:12" ht="12.75">
      <c r="A168" s="110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1:12" ht="12.75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1:12" ht="12.75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1:12" ht="12.75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1:12" ht="12.75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1:12" ht="12.75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1:12" ht="12.75">
      <c r="A174" s="110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1:12" ht="12.75">
      <c r="A175" s="110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1:12" ht="12.75">
      <c r="A176" s="110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1:12" ht="12.75">
      <c r="A177" s="110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1:12" ht="12.75">
      <c r="A178" s="110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1:12" ht="12.75">
      <c r="A179" s="110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1:12" ht="12.75">
      <c r="A180" s="110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</sheetData>
  <mergeCells count="7">
    <mergeCell ref="A3:L3"/>
    <mergeCell ref="A73:A78"/>
    <mergeCell ref="B73:B78"/>
    <mergeCell ref="C73:L74"/>
    <mergeCell ref="B6:B11"/>
    <mergeCell ref="A6:A11"/>
    <mergeCell ref="C6:L7"/>
  </mergeCells>
  <printOptions/>
  <pageMargins left="0.75" right="0.75" top="0.9" bottom="0.94" header="0" footer="0"/>
  <pageSetup fitToHeight="0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15" sqref="A15"/>
    </sheetView>
  </sheetViews>
  <sheetFormatPr defaultColWidth="11.421875" defaultRowHeight="12.75"/>
  <cols>
    <col min="1" max="1" width="20.140625" style="49" customWidth="1"/>
    <col min="2" max="2" width="13.7109375" style="49" customWidth="1"/>
    <col min="3" max="4" width="13.57421875" style="49" customWidth="1"/>
    <col min="5" max="5" width="12.140625" style="49" customWidth="1"/>
    <col min="6" max="6" width="13.140625" style="49" customWidth="1"/>
    <col min="7" max="7" width="13.8515625" style="49" customWidth="1"/>
    <col min="8" max="8" width="15.8515625" style="49" customWidth="1"/>
    <col min="9" max="9" width="11.7109375" style="49" customWidth="1"/>
    <col min="10" max="10" width="12.7109375" style="49" customWidth="1"/>
    <col min="11" max="11" width="11.421875" style="50" customWidth="1"/>
    <col min="12" max="16384" width="11.421875" style="49" customWidth="1"/>
  </cols>
  <sheetData>
    <row r="1" ht="15">
      <c r="A1" s="48" t="s">
        <v>211</v>
      </c>
    </row>
    <row r="3" spans="1:10" ht="12.75" customHeight="1">
      <c r="A3" s="257" t="s">
        <v>153</v>
      </c>
      <c r="B3" s="257"/>
      <c r="C3" s="257"/>
      <c r="D3" s="257"/>
      <c r="E3" s="257"/>
      <c r="F3" s="257"/>
      <c r="G3" s="257"/>
      <c r="H3" s="257"/>
      <c r="I3" s="257"/>
      <c r="J3" s="257"/>
    </row>
    <row r="5" spans="1:15" ht="12.75" customHeight="1">
      <c r="A5" s="286" t="s">
        <v>0</v>
      </c>
      <c r="B5" s="260" t="s">
        <v>224</v>
      </c>
      <c r="C5" s="285" t="s">
        <v>1</v>
      </c>
      <c r="D5" s="260" t="s">
        <v>154</v>
      </c>
      <c r="E5" s="285" t="s">
        <v>3</v>
      </c>
      <c r="F5" s="260" t="s">
        <v>155</v>
      </c>
      <c r="G5" s="285" t="s">
        <v>156</v>
      </c>
      <c r="H5" s="260" t="s">
        <v>157</v>
      </c>
      <c r="I5" s="260" t="s">
        <v>158</v>
      </c>
      <c r="J5" s="285" t="s">
        <v>225</v>
      </c>
      <c r="L5" s="50"/>
      <c r="M5" s="50"/>
      <c r="N5" s="50"/>
      <c r="O5" s="50"/>
    </row>
    <row r="6" spans="1:15" ht="12.75" customHeight="1">
      <c r="A6" s="287"/>
      <c r="B6" s="255">
        <v>37257</v>
      </c>
      <c r="C6" s="258"/>
      <c r="D6" s="261"/>
      <c r="E6" s="253"/>
      <c r="F6" s="255"/>
      <c r="G6" s="253" t="s">
        <v>15</v>
      </c>
      <c r="H6" s="261" t="s">
        <v>16</v>
      </c>
      <c r="I6" s="261" t="s">
        <v>17</v>
      </c>
      <c r="J6" s="253">
        <v>37346</v>
      </c>
      <c r="L6" s="50"/>
      <c r="M6" s="50"/>
      <c r="N6" s="50"/>
      <c r="O6" s="50"/>
    </row>
    <row r="7" spans="1:15" ht="15">
      <c r="A7" s="288"/>
      <c r="B7" s="256"/>
      <c r="C7" s="259"/>
      <c r="D7" s="262"/>
      <c r="E7" s="254"/>
      <c r="F7" s="256"/>
      <c r="G7" s="254"/>
      <c r="H7" s="262"/>
      <c r="I7" s="262"/>
      <c r="J7" s="254"/>
      <c r="L7" s="50"/>
      <c r="M7" s="50"/>
      <c r="N7" s="50"/>
      <c r="O7" s="50"/>
    </row>
    <row r="8" spans="1:15" ht="15">
      <c r="A8" s="51"/>
      <c r="B8" s="52"/>
      <c r="C8" s="53"/>
      <c r="D8" s="54"/>
      <c r="E8" s="55"/>
      <c r="F8" s="56"/>
      <c r="G8" s="55"/>
      <c r="H8" s="54"/>
      <c r="I8" s="54"/>
      <c r="J8" s="55"/>
      <c r="L8" s="50"/>
      <c r="M8" s="50"/>
      <c r="N8" s="50"/>
      <c r="O8" s="50"/>
    </row>
    <row r="9" spans="1:15" s="61" customFormat="1" ht="15">
      <c r="A9" s="57" t="s">
        <v>21</v>
      </c>
      <c r="B9" s="58">
        <f aca="true" t="shared" si="0" ref="B9:J9">SUM(B11:B13)</f>
        <v>26498</v>
      </c>
      <c r="C9" s="58">
        <f t="shared" si="0"/>
        <v>20398</v>
      </c>
      <c r="D9" s="58">
        <f t="shared" si="0"/>
        <v>1055</v>
      </c>
      <c r="E9" s="58">
        <f t="shared" si="0"/>
        <v>17798</v>
      </c>
      <c r="F9" s="58">
        <f t="shared" si="0"/>
        <v>11307</v>
      </c>
      <c r="G9" s="58">
        <f t="shared" si="0"/>
        <v>1707</v>
      </c>
      <c r="H9" s="58">
        <f t="shared" si="0"/>
        <v>852</v>
      </c>
      <c r="I9" s="58">
        <f t="shared" si="0"/>
        <v>800</v>
      </c>
      <c r="J9" s="59">
        <f t="shared" si="0"/>
        <v>30153</v>
      </c>
      <c r="K9" s="60"/>
      <c r="L9" s="60"/>
      <c r="M9" s="60"/>
      <c r="N9" s="60"/>
      <c r="O9" s="60"/>
    </row>
    <row r="10" spans="1:15" s="61" customFormat="1" ht="15">
      <c r="A10" s="62"/>
      <c r="B10" s="63"/>
      <c r="C10" s="62"/>
      <c r="D10" s="63"/>
      <c r="E10" s="62"/>
      <c r="F10" s="63"/>
      <c r="G10" s="62"/>
      <c r="H10" s="63"/>
      <c r="I10" s="63"/>
      <c r="J10" s="62"/>
      <c r="K10" s="60"/>
      <c r="L10" s="60"/>
      <c r="M10" s="60"/>
      <c r="N10" s="60"/>
      <c r="O10" s="60"/>
    </row>
    <row r="11" spans="1:15" ht="15">
      <c r="A11" s="50" t="s">
        <v>159</v>
      </c>
      <c r="B11" s="64">
        <v>14612</v>
      </c>
      <c r="C11" s="64">
        <v>10787</v>
      </c>
      <c r="D11" s="64">
        <v>827</v>
      </c>
      <c r="E11" s="64">
        <v>10096</v>
      </c>
      <c r="F11" s="64">
        <v>6887</v>
      </c>
      <c r="G11" s="64">
        <v>768</v>
      </c>
      <c r="H11" s="64">
        <v>464</v>
      </c>
      <c r="I11" s="64">
        <v>800</v>
      </c>
      <c r="J11" s="65">
        <v>16130</v>
      </c>
      <c r="K11" s="66"/>
      <c r="L11" s="66"/>
      <c r="M11" s="66"/>
      <c r="N11" s="66"/>
      <c r="O11" s="66"/>
    </row>
    <row r="12" spans="1:15" ht="15">
      <c r="A12" s="50"/>
      <c r="B12" s="67"/>
      <c r="C12" s="67"/>
      <c r="D12" s="67"/>
      <c r="E12" s="67"/>
      <c r="F12" s="67"/>
      <c r="G12" s="67"/>
      <c r="H12" s="67"/>
      <c r="I12" s="67"/>
      <c r="J12" s="68"/>
      <c r="K12" s="69"/>
      <c r="L12" s="69"/>
      <c r="M12" s="69"/>
      <c r="N12" s="69"/>
      <c r="O12" s="69"/>
    </row>
    <row r="13" spans="1:15" ht="15">
      <c r="A13" s="70" t="s">
        <v>160</v>
      </c>
      <c r="B13" s="67">
        <v>11886</v>
      </c>
      <c r="C13" s="67">
        <v>9611</v>
      </c>
      <c r="D13" s="67">
        <v>228</v>
      </c>
      <c r="E13" s="67">
        <v>7702</v>
      </c>
      <c r="F13" s="67">
        <v>4420</v>
      </c>
      <c r="G13" s="63">
        <v>939</v>
      </c>
      <c r="H13" s="63">
        <v>388</v>
      </c>
      <c r="I13" s="63">
        <v>0</v>
      </c>
      <c r="J13" s="71">
        <v>14023</v>
      </c>
      <c r="L13" s="50"/>
      <c r="M13" s="50"/>
      <c r="N13" s="50"/>
      <c r="O13" s="50"/>
    </row>
    <row r="14" spans="1:15" ht="15">
      <c r="A14" s="72"/>
      <c r="B14" s="73"/>
      <c r="C14" s="73"/>
      <c r="D14" s="73"/>
      <c r="E14" s="73"/>
      <c r="F14" s="73"/>
      <c r="G14" s="73"/>
      <c r="H14" s="73"/>
      <c r="I14" s="73"/>
      <c r="J14" s="73"/>
      <c r="L14" s="50"/>
      <c r="M14" s="50"/>
      <c r="N14" s="50"/>
      <c r="O14" s="50"/>
    </row>
    <row r="15" spans="1:15" ht="15">
      <c r="A15" s="4" t="s">
        <v>209</v>
      </c>
      <c r="L15" s="50"/>
      <c r="M15" s="50"/>
      <c r="N15" s="50"/>
      <c r="O15" s="50"/>
    </row>
    <row r="16" spans="12:15" ht="15">
      <c r="L16" s="50"/>
      <c r="M16" s="50"/>
      <c r="N16" s="50"/>
      <c r="O16" s="50"/>
    </row>
    <row r="17" spans="12:15" ht="15">
      <c r="L17" s="50"/>
      <c r="M17" s="50"/>
      <c r="N17" s="50"/>
      <c r="O17" s="50"/>
    </row>
    <row r="18" spans="12:15" ht="15">
      <c r="L18" s="50"/>
      <c r="M18" s="50"/>
      <c r="N18" s="50"/>
      <c r="O18" s="50"/>
    </row>
    <row r="19" spans="1:15" ht="15">
      <c r="A19" s="48" t="s">
        <v>212</v>
      </c>
      <c r="L19" s="50"/>
      <c r="M19" s="50"/>
      <c r="N19" s="50"/>
      <c r="O19" s="50"/>
    </row>
    <row r="20" spans="12:15" ht="15">
      <c r="L20" s="50"/>
      <c r="M20" s="50"/>
      <c r="N20" s="50"/>
      <c r="O20" s="50"/>
    </row>
    <row r="21" spans="1:15" ht="15">
      <c r="A21" s="257" t="s">
        <v>199</v>
      </c>
      <c r="B21" s="257"/>
      <c r="C21" s="257"/>
      <c r="D21" s="257"/>
      <c r="E21" s="257"/>
      <c r="F21" s="257"/>
      <c r="G21" s="257"/>
      <c r="H21" s="257"/>
      <c r="I21" s="257"/>
      <c r="J21" s="257"/>
      <c r="L21" s="50"/>
      <c r="M21" s="50"/>
      <c r="N21" s="50"/>
      <c r="O21" s="50"/>
    </row>
    <row r="22" spans="12:15" ht="15">
      <c r="L22" s="50"/>
      <c r="M22" s="50"/>
      <c r="N22" s="50"/>
      <c r="O22" s="50"/>
    </row>
    <row r="23" spans="1:15" ht="15">
      <c r="A23" s="286" t="s">
        <v>0</v>
      </c>
      <c r="B23" s="260" t="s">
        <v>224</v>
      </c>
      <c r="C23" s="285" t="s">
        <v>1</v>
      </c>
      <c r="D23" s="260" t="s">
        <v>154</v>
      </c>
      <c r="E23" s="285" t="s">
        <v>3</v>
      </c>
      <c r="F23" s="260" t="s">
        <v>155</v>
      </c>
      <c r="G23" s="285" t="s">
        <v>156</v>
      </c>
      <c r="H23" s="260" t="s">
        <v>157</v>
      </c>
      <c r="I23" s="260" t="s">
        <v>158</v>
      </c>
      <c r="J23" s="285" t="s">
        <v>225</v>
      </c>
      <c r="L23" s="50"/>
      <c r="M23" s="50"/>
      <c r="N23" s="50"/>
      <c r="O23" s="50"/>
    </row>
    <row r="24" spans="1:15" ht="15">
      <c r="A24" s="287"/>
      <c r="B24" s="255">
        <v>37257</v>
      </c>
      <c r="C24" s="258"/>
      <c r="D24" s="261"/>
      <c r="E24" s="253"/>
      <c r="F24" s="255"/>
      <c r="G24" s="253" t="s">
        <v>15</v>
      </c>
      <c r="H24" s="261" t="s">
        <v>16</v>
      </c>
      <c r="I24" s="261" t="s">
        <v>17</v>
      </c>
      <c r="J24" s="253">
        <v>37346</v>
      </c>
      <c r="L24" s="50"/>
      <c r="M24" s="50"/>
      <c r="N24" s="50"/>
      <c r="O24" s="50"/>
    </row>
    <row r="25" spans="1:15" ht="15">
      <c r="A25" s="288"/>
      <c r="B25" s="256"/>
      <c r="C25" s="259"/>
      <c r="D25" s="262"/>
      <c r="E25" s="254"/>
      <c r="F25" s="256"/>
      <c r="G25" s="254"/>
      <c r="H25" s="262"/>
      <c r="I25" s="262"/>
      <c r="J25" s="254"/>
      <c r="L25" s="50"/>
      <c r="M25" s="50"/>
      <c r="N25" s="50"/>
      <c r="O25" s="50"/>
    </row>
    <row r="26" spans="1:15" ht="15">
      <c r="A26" s="51"/>
      <c r="B26" s="52"/>
      <c r="C26" s="53"/>
      <c r="D26" s="54"/>
      <c r="E26" s="55"/>
      <c r="F26" s="56"/>
      <c r="G26" s="55"/>
      <c r="H26" s="54"/>
      <c r="I26" s="54"/>
      <c r="J26" s="55"/>
      <c r="L26" s="50"/>
      <c r="M26" s="50"/>
      <c r="N26" s="50"/>
      <c r="O26" s="50"/>
    </row>
    <row r="27" spans="1:15" ht="15">
      <c r="A27" s="57" t="s">
        <v>21</v>
      </c>
      <c r="B27" s="74">
        <f aca="true" t="shared" si="1" ref="B27:J27">+B9/B9</f>
        <v>1</v>
      </c>
      <c r="C27" s="74">
        <f t="shared" si="1"/>
        <v>1</v>
      </c>
      <c r="D27" s="74">
        <f t="shared" si="1"/>
        <v>1</v>
      </c>
      <c r="E27" s="74">
        <f t="shared" si="1"/>
        <v>1</v>
      </c>
      <c r="F27" s="74">
        <f t="shared" si="1"/>
        <v>1</v>
      </c>
      <c r="G27" s="74">
        <f t="shared" si="1"/>
        <v>1</v>
      </c>
      <c r="H27" s="74">
        <f t="shared" si="1"/>
        <v>1</v>
      </c>
      <c r="I27" s="74">
        <f t="shared" si="1"/>
        <v>1</v>
      </c>
      <c r="J27" s="75">
        <f t="shared" si="1"/>
        <v>1</v>
      </c>
      <c r="L27" s="50"/>
      <c r="M27" s="50"/>
      <c r="N27" s="50"/>
      <c r="O27" s="50"/>
    </row>
    <row r="28" spans="1:15" ht="15">
      <c r="A28" s="62"/>
      <c r="B28" s="76"/>
      <c r="C28" s="77"/>
      <c r="D28" s="76"/>
      <c r="E28" s="77"/>
      <c r="F28" s="76"/>
      <c r="G28" s="77"/>
      <c r="H28" s="76"/>
      <c r="I28" s="76"/>
      <c r="J28" s="77"/>
      <c r="L28" s="50"/>
      <c r="M28" s="50"/>
      <c r="N28" s="50"/>
      <c r="O28" s="50"/>
    </row>
    <row r="29" spans="1:15" ht="15">
      <c r="A29" s="50" t="s">
        <v>159</v>
      </c>
      <c r="B29" s="78">
        <f aca="true" t="shared" si="2" ref="B29:J29">+B11/B9</f>
        <v>0.5514378443656125</v>
      </c>
      <c r="C29" s="78">
        <f t="shared" si="2"/>
        <v>0.5288263555250515</v>
      </c>
      <c r="D29" s="78">
        <f t="shared" si="2"/>
        <v>0.7838862559241706</v>
      </c>
      <c r="E29" s="78">
        <f t="shared" si="2"/>
        <v>0.5672547477244634</v>
      </c>
      <c r="F29" s="78">
        <f t="shared" si="2"/>
        <v>0.6090917130980809</v>
      </c>
      <c r="G29" s="78">
        <f t="shared" si="2"/>
        <v>0.44991212653778556</v>
      </c>
      <c r="H29" s="78">
        <f t="shared" si="2"/>
        <v>0.5446009389671361</v>
      </c>
      <c r="I29" s="78">
        <f t="shared" si="2"/>
        <v>1</v>
      </c>
      <c r="J29" s="79">
        <f t="shared" si="2"/>
        <v>0.5349384804165424</v>
      </c>
      <c r="L29" s="50"/>
      <c r="M29" s="50"/>
      <c r="N29" s="50"/>
      <c r="O29" s="50"/>
    </row>
    <row r="30" spans="1:15" ht="15">
      <c r="A30" s="50"/>
      <c r="B30" s="80"/>
      <c r="C30" s="80"/>
      <c r="D30" s="80"/>
      <c r="E30" s="80"/>
      <c r="F30" s="80"/>
      <c r="G30" s="80"/>
      <c r="H30" s="80"/>
      <c r="I30" s="80"/>
      <c r="J30" s="81"/>
      <c r="L30" s="50"/>
      <c r="M30" s="50"/>
      <c r="N30" s="50"/>
      <c r="O30" s="50"/>
    </row>
    <row r="31" spans="1:15" ht="15">
      <c r="A31" s="70" t="s">
        <v>160</v>
      </c>
      <c r="B31" s="80">
        <f aca="true" t="shared" si="3" ref="B31:J31">+B13/B9</f>
        <v>0.4485621556343875</v>
      </c>
      <c r="C31" s="80">
        <f t="shared" si="3"/>
        <v>0.4711736444749485</v>
      </c>
      <c r="D31" s="80">
        <f t="shared" si="3"/>
        <v>0.2161137440758294</v>
      </c>
      <c r="E31" s="80">
        <f t="shared" si="3"/>
        <v>0.43274525227553656</v>
      </c>
      <c r="F31" s="80">
        <f t="shared" si="3"/>
        <v>0.39090828690191914</v>
      </c>
      <c r="G31" s="80">
        <f t="shared" si="3"/>
        <v>0.5500878734622144</v>
      </c>
      <c r="H31" s="80">
        <f t="shared" si="3"/>
        <v>0.45539906103286387</v>
      </c>
      <c r="I31" s="80">
        <f t="shared" si="3"/>
        <v>0</v>
      </c>
      <c r="J31" s="81">
        <f t="shared" si="3"/>
        <v>0.4650615195834577</v>
      </c>
      <c r="L31" s="50"/>
      <c r="M31" s="50"/>
      <c r="N31" s="50"/>
      <c r="O31" s="50"/>
    </row>
    <row r="32" spans="1:15" ht="15">
      <c r="A32" s="72"/>
      <c r="B32" s="82"/>
      <c r="C32" s="82"/>
      <c r="D32" s="82"/>
      <c r="E32" s="82"/>
      <c r="F32" s="82"/>
      <c r="G32" s="82"/>
      <c r="H32" s="82"/>
      <c r="I32" s="82"/>
      <c r="J32" s="82"/>
      <c r="L32" s="50"/>
      <c r="M32" s="50"/>
      <c r="N32" s="50"/>
      <c r="O32" s="50"/>
    </row>
    <row r="33" ht="15">
      <c r="A33" s="4" t="s">
        <v>209</v>
      </c>
    </row>
  </sheetData>
  <mergeCells count="22">
    <mergeCell ref="A3:J3"/>
    <mergeCell ref="A5:A7"/>
    <mergeCell ref="B5:B7"/>
    <mergeCell ref="C5:C7"/>
    <mergeCell ref="D5:D7"/>
    <mergeCell ref="E5:E7"/>
    <mergeCell ref="F5:F7"/>
    <mergeCell ref="G5:G7"/>
    <mergeCell ref="G23:G25"/>
    <mergeCell ref="H23:H25"/>
    <mergeCell ref="I5:I7"/>
    <mergeCell ref="J5:J7"/>
    <mergeCell ref="I23:I25"/>
    <mergeCell ref="J23:J25"/>
    <mergeCell ref="H5:H7"/>
    <mergeCell ref="A21:J21"/>
    <mergeCell ref="A23:A25"/>
    <mergeCell ref="B23:B25"/>
    <mergeCell ref="C23:C25"/>
    <mergeCell ref="D23:D25"/>
    <mergeCell ref="E23:E25"/>
    <mergeCell ref="F23:F25"/>
  </mergeCells>
  <printOptions horizontalCentered="1"/>
  <pageMargins left="0.5905511811023623" right="0.75" top="1.1811023622047245" bottom="1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20">
      <selection activeCell="A15" sqref="A15"/>
    </sheetView>
  </sheetViews>
  <sheetFormatPr defaultColWidth="11.421875" defaultRowHeight="12.75"/>
  <cols>
    <col min="1" max="1" width="40.57421875" style="85" customWidth="1"/>
    <col min="2" max="2" width="20.28125" style="111" customWidth="1"/>
    <col min="3" max="3" width="11.28125" style="85" customWidth="1"/>
    <col min="4" max="4" width="11.421875" style="85" customWidth="1"/>
    <col min="5" max="5" width="7.7109375" style="85" customWidth="1"/>
    <col min="6" max="6" width="20.57421875" style="85" customWidth="1"/>
    <col min="7" max="16384" width="8.421875" style="85" customWidth="1"/>
  </cols>
  <sheetData>
    <row r="1" spans="1:6" ht="15.75">
      <c r="A1" s="113" t="s">
        <v>213</v>
      </c>
      <c r="B1" s="114"/>
      <c r="C1" s="115"/>
      <c r="D1" s="115"/>
      <c r="E1" s="115"/>
      <c r="F1" s="115"/>
    </row>
    <row r="2" spans="1:6" ht="15.75">
      <c r="A2" s="115"/>
      <c r="B2" s="114"/>
      <c r="C2" s="115"/>
      <c r="D2" s="115"/>
      <c r="E2" s="115"/>
      <c r="F2" s="115"/>
    </row>
    <row r="3" spans="1:6" ht="15.75">
      <c r="A3" s="115"/>
      <c r="B3" s="114"/>
      <c r="C3" s="115"/>
      <c r="D3" s="115"/>
      <c r="E3" s="115"/>
      <c r="F3" s="115"/>
    </row>
    <row r="4" spans="1:6" ht="15.75">
      <c r="A4" s="290" t="s">
        <v>161</v>
      </c>
      <c r="B4" s="290"/>
      <c r="C4" s="290"/>
      <c r="D4" s="290"/>
      <c r="E4" s="290"/>
      <c r="F4" s="290"/>
    </row>
    <row r="5" spans="1:6" ht="15.75">
      <c r="A5" s="290" t="s">
        <v>162</v>
      </c>
      <c r="B5" s="290"/>
      <c r="C5" s="290"/>
      <c r="D5" s="290"/>
      <c r="E5" s="290"/>
      <c r="F5" s="290"/>
    </row>
    <row r="6" spans="1:6" ht="15.75">
      <c r="A6" s="116"/>
      <c r="B6" s="116"/>
      <c r="C6" s="116"/>
      <c r="D6" s="116"/>
      <c r="E6" s="116"/>
      <c r="F6" s="116"/>
    </row>
    <row r="7" spans="1:6" ht="15.75">
      <c r="A7" s="116"/>
      <c r="B7" s="116"/>
      <c r="C7" s="116"/>
      <c r="D7" s="116"/>
      <c r="E7" s="116"/>
      <c r="F7" s="116"/>
    </row>
    <row r="8" spans="1:6" s="112" customFormat="1" ht="24" customHeight="1">
      <c r="A8" s="117" t="s">
        <v>0</v>
      </c>
      <c r="B8" s="118" t="s">
        <v>163</v>
      </c>
      <c r="C8" s="289" t="s">
        <v>164</v>
      </c>
      <c r="D8" s="289"/>
      <c r="E8" s="289"/>
      <c r="F8" s="289"/>
    </row>
    <row r="9" spans="1:6" ht="15.75">
      <c r="A9" s="119"/>
      <c r="B9" s="120"/>
      <c r="C9" s="121"/>
      <c r="D9" s="121"/>
      <c r="E9" s="121"/>
      <c r="F9" s="121"/>
    </row>
    <row r="10" spans="1:6" ht="15.75">
      <c r="A10" s="122" t="s">
        <v>21</v>
      </c>
      <c r="B10" s="123">
        <f>SUM(B11:B33)</f>
        <v>4750</v>
      </c>
      <c r="C10" s="116">
        <v>25</v>
      </c>
      <c r="D10" s="116" t="s">
        <v>165</v>
      </c>
      <c r="E10" s="116">
        <v>3</v>
      </c>
      <c r="F10" s="116" t="s">
        <v>166</v>
      </c>
    </row>
    <row r="11" spans="1:6" ht="15.75" customHeight="1">
      <c r="A11" s="124" t="s">
        <v>214</v>
      </c>
      <c r="B11" s="125">
        <v>2401</v>
      </c>
      <c r="C11" s="126">
        <v>34</v>
      </c>
      <c r="D11" s="127" t="s">
        <v>165</v>
      </c>
      <c r="E11" s="127">
        <v>2</v>
      </c>
      <c r="F11" s="127" t="s">
        <v>166</v>
      </c>
    </row>
    <row r="12" spans="1:6" ht="15" customHeight="1">
      <c r="A12" s="124" t="s">
        <v>24</v>
      </c>
      <c r="B12" s="125">
        <v>35</v>
      </c>
      <c r="C12" s="127">
        <v>20</v>
      </c>
      <c r="D12" s="127" t="s">
        <v>165</v>
      </c>
      <c r="E12" s="127">
        <v>1</v>
      </c>
      <c r="F12" s="127" t="s">
        <v>166</v>
      </c>
    </row>
    <row r="13" spans="1:6" ht="14.25" customHeight="1">
      <c r="A13" s="124" t="s">
        <v>25</v>
      </c>
      <c r="B13" s="125">
        <v>75</v>
      </c>
      <c r="C13" s="126">
        <v>27</v>
      </c>
      <c r="D13" s="127" t="s">
        <v>165</v>
      </c>
      <c r="E13" s="127">
        <v>0</v>
      </c>
      <c r="F13" s="127" t="s">
        <v>166</v>
      </c>
    </row>
    <row r="14" spans="1:6" ht="15.75">
      <c r="A14" s="124" t="s">
        <v>26</v>
      </c>
      <c r="B14" s="125">
        <v>52</v>
      </c>
      <c r="C14" s="127">
        <v>21</v>
      </c>
      <c r="D14" s="127" t="s">
        <v>165</v>
      </c>
      <c r="E14" s="127">
        <v>3</v>
      </c>
      <c r="F14" s="127" t="s">
        <v>166</v>
      </c>
    </row>
    <row r="15" spans="1:6" ht="18" customHeight="1">
      <c r="A15" s="124" t="s">
        <v>215</v>
      </c>
      <c r="B15" s="125">
        <v>64</v>
      </c>
      <c r="C15" s="127">
        <v>15</v>
      </c>
      <c r="D15" s="127" t="s">
        <v>165</v>
      </c>
      <c r="E15" s="127">
        <v>2</v>
      </c>
      <c r="F15" s="127" t="s">
        <v>166</v>
      </c>
    </row>
    <row r="16" spans="1:6" ht="15.75">
      <c r="A16" s="124" t="s">
        <v>44</v>
      </c>
      <c r="B16" s="125">
        <v>255</v>
      </c>
      <c r="C16" s="126">
        <v>22</v>
      </c>
      <c r="D16" s="127" t="s">
        <v>165</v>
      </c>
      <c r="E16" s="127">
        <v>0</v>
      </c>
      <c r="F16" s="127" t="s">
        <v>166</v>
      </c>
    </row>
    <row r="17" spans="1:6" ht="15.75">
      <c r="A17" s="124" t="s">
        <v>45</v>
      </c>
      <c r="B17" s="125">
        <v>71</v>
      </c>
      <c r="C17" s="127">
        <v>18</v>
      </c>
      <c r="D17" s="127" t="s">
        <v>165</v>
      </c>
      <c r="E17" s="127">
        <v>1</v>
      </c>
      <c r="F17" s="127" t="s">
        <v>166</v>
      </c>
    </row>
    <row r="18" spans="1:6" ht="15.75">
      <c r="A18" s="124" t="s">
        <v>46</v>
      </c>
      <c r="B18" s="125">
        <v>69</v>
      </c>
      <c r="C18" s="127">
        <v>20</v>
      </c>
      <c r="D18" s="127" t="s">
        <v>165</v>
      </c>
      <c r="E18" s="127">
        <v>0</v>
      </c>
      <c r="F18" s="127" t="s">
        <v>166</v>
      </c>
    </row>
    <row r="19" spans="1:6" ht="15.75">
      <c r="A19" s="124" t="s">
        <v>47</v>
      </c>
      <c r="B19" s="125">
        <v>101</v>
      </c>
      <c r="C19" s="127">
        <v>11</v>
      </c>
      <c r="D19" s="127" t="s">
        <v>165</v>
      </c>
      <c r="E19" s="127">
        <v>3</v>
      </c>
      <c r="F19" s="127" t="s">
        <v>166</v>
      </c>
    </row>
    <row r="20" spans="1:6" ht="15.75">
      <c r="A20" s="124" t="s">
        <v>65</v>
      </c>
      <c r="B20" s="125">
        <v>328</v>
      </c>
      <c r="C20" s="127">
        <v>9</v>
      </c>
      <c r="D20" s="127" t="s">
        <v>165</v>
      </c>
      <c r="E20" s="127">
        <v>2</v>
      </c>
      <c r="F20" s="127" t="s">
        <v>166</v>
      </c>
    </row>
    <row r="21" spans="1:6" ht="15.75">
      <c r="A21" s="124" t="s">
        <v>66</v>
      </c>
      <c r="B21" s="125">
        <v>86</v>
      </c>
      <c r="C21" s="127">
        <v>15</v>
      </c>
      <c r="D21" s="127" t="s">
        <v>165</v>
      </c>
      <c r="E21" s="127">
        <v>2</v>
      </c>
      <c r="F21" s="127" t="s">
        <v>166</v>
      </c>
    </row>
    <row r="22" spans="1:6" ht="15.75">
      <c r="A22" s="124" t="s">
        <v>74</v>
      </c>
      <c r="B22" s="125">
        <v>349</v>
      </c>
      <c r="C22" s="127">
        <v>18</v>
      </c>
      <c r="D22" s="127" t="s">
        <v>165</v>
      </c>
      <c r="E22" s="127">
        <v>0</v>
      </c>
      <c r="F22" s="127" t="s">
        <v>166</v>
      </c>
    </row>
    <row r="23" spans="1:6" ht="15.75">
      <c r="A23" s="124" t="s">
        <v>82</v>
      </c>
      <c r="B23" s="125">
        <v>77</v>
      </c>
      <c r="C23" s="127">
        <v>9</v>
      </c>
      <c r="D23" s="127" t="s">
        <v>165</v>
      </c>
      <c r="E23" s="127">
        <v>3</v>
      </c>
      <c r="F23" s="127" t="s">
        <v>166</v>
      </c>
    </row>
    <row r="24" spans="1:6" ht="15.75">
      <c r="A24" s="124" t="s">
        <v>83</v>
      </c>
      <c r="B24" s="125">
        <v>59</v>
      </c>
      <c r="C24" s="127">
        <v>9</v>
      </c>
      <c r="D24" s="127" t="s">
        <v>165</v>
      </c>
      <c r="E24" s="127">
        <v>2</v>
      </c>
      <c r="F24" s="127" t="s">
        <v>166</v>
      </c>
    </row>
    <row r="25" spans="1:6" ht="15.75">
      <c r="A25" s="124" t="s">
        <v>84</v>
      </c>
      <c r="B25" s="125">
        <v>47</v>
      </c>
      <c r="C25" s="127">
        <v>10</v>
      </c>
      <c r="D25" s="127" t="s">
        <v>165</v>
      </c>
      <c r="E25" s="127">
        <v>2</v>
      </c>
      <c r="F25" s="127" t="s">
        <v>166</v>
      </c>
    </row>
    <row r="26" spans="1:6" ht="15.75">
      <c r="A26" s="124" t="s">
        <v>85</v>
      </c>
      <c r="B26" s="125">
        <v>37</v>
      </c>
      <c r="C26" s="127">
        <v>20</v>
      </c>
      <c r="D26" s="127" t="s">
        <v>165</v>
      </c>
      <c r="E26" s="127">
        <v>3</v>
      </c>
      <c r="F26" s="127" t="s">
        <v>166</v>
      </c>
    </row>
    <row r="27" spans="1:6" ht="15.75">
      <c r="A27" s="124" t="s">
        <v>97</v>
      </c>
      <c r="B27" s="125">
        <v>203</v>
      </c>
      <c r="C27" s="127">
        <v>16</v>
      </c>
      <c r="D27" s="127" t="s">
        <v>165</v>
      </c>
      <c r="E27" s="127">
        <v>2</v>
      </c>
      <c r="F27" s="127" t="s">
        <v>166</v>
      </c>
    </row>
    <row r="28" spans="1:6" ht="15.75">
      <c r="A28" s="124" t="s">
        <v>216</v>
      </c>
      <c r="B28" s="125">
        <v>38</v>
      </c>
      <c r="C28" s="126">
        <v>27</v>
      </c>
      <c r="D28" s="127" t="s">
        <v>165</v>
      </c>
      <c r="E28" s="127">
        <v>1</v>
      </c>
      <c r="F28" s="127" t="s">
        <v>166</v>
      </c>
    </row>
    <row r="29" spans="1:6" ht="15.75">
      <c r="A29" s="124" t="s">
        <v>99</v>
      </c>
      <c r="B29" s="125">
        <v>32</v>
      </c>
      <c r="C29" s="127">
        <v>14</v>
      </c>
      <c r="D29" s="127" t="s">
        <v>165</v>
      </c>
      <c r="E29" s="127">
        <v>3</v>
      </c>
      <c r="F29" s="127" t="s">
        <v>166</v>
      </c>
    </row>
    <row r="30" spans="1:6" ht="15.75">
      <c r="A30" s="124" t="s">
        <v>217</v>
      </c>
      <c r="B30" s="125">
        <v>21</v>
      </c>
      <c r="C30" s="127">
        <v>21</v>
      </c>
      <c r="D30" s="127" t="s">
        <v>165</v>
      </c>
      <c r="E30" s="127">
        <v>0</v>
      </c>
      <c r="F30" s="127" t="s">
        <v>166</v>
      </c>
    </row>
    <row r="31" spans="1:6" ht="15.75">
      <c r="A31" s="124" t="s">
        <v>218</v>
      </c>
      <c r="B31" s="125">
        <v>23</v>
      </c>
      <c r="C31" s="126">
        <v>24</v>
      </c>
      <c r="D31" s="126" t="s">
        <v>165</v>
      </c>
      <c r="E31" s="127">
        <v>1</v>
      </c>
      <c r="F31" s="127" t="s">
        <v>166</v>
      </c>
    </row>
    <row r="32" spans="1:6" ht="15.75">
      <c r="A32" s="124" t="s">
        <v>115</v>
      </c>
      <c r="B32" s="125">
        <v>152</v>
      </c>
      <c r="C32" s="127">
        <v>20</v>
      </c>
      <c r="D32" s="127" t="s">
        <v>165</v>
      </c>
      <c r="E32" s="127">
        <v>2</v>
      </c>
      <c r="F32" s="127" t="s">
        <v>166</v>
      </c>
    </row>
    <row r="33" spans="1:6" ht="15.75">
      <c r="A33" s="128" t="s">
        <v>116</v>
      </c>
      <c r="B33" s="129">
        <v>175</v>
      </c>
      <c r="C33" s="130">
        <v>16</v>
      </c>
      <c r="D33" s="130" t="s">
        <v>165</v>
      </c>
      <c r="E33" s="130">
        <v>3</v>
      </c>
      <c r="F33" s="130" t="s">
        <v>166</v>
      </c>
    </row>
    <row r="34" spans="1:6" ht="12.75">
      <c r="A34" s="4" t="s">
        <v>209</v>
      </c>
      <c r="C34" s="111"/>
      <c r="D34" s="111"/>
      <c r="E34" s="111"/>
      <c r="F34" s="111"/>
    </row>
  </sheetData>
  <mergeCells count="3">
    <mergeCell ref="C8:F8"/>
    <mergeCell ref="A4:F4"/>
    <mergeCell ref="A5:F5"/>
  </mergeCells>
  <printOptions horizontalCentered="1"/>
  <pageMargins left="0.75" right="0.75" top="2.17" bottom="1" header="0" footer="0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A15" sqref="A15"/>
    </sheetView>
  </sheetViews>
  <sheetFormatPr defaultColWidth="8.421875" defaultRowHeight="12.75"/>
  <cols>
    <col min="1" max="1" width="8.421875" style="49" customWidth="1"/>
    <col min="2" max="2" width="9.8515625" style="49" customWidth="1"/>
    <col min="3" max="3" width="11.00390625" style="49" customWidth="1"/>
    <col min="4" max="4" width="8.421875" style="49" customWidth="1"/>
    <col min="5" max="5" width="7.421875" style="49" customWidth="1"/>
    <col min="6" max="6" width="10.140625" style="49" customWidth="1"/>
    <col min="7" max="7" width="8.421875" style="50" customWidth="1"/>
    <col min="8" max="16384" width="8.421875" style="49" customWidth="1"/>
  </cols>
  <sheetData>
    <row r="1" spans="1:2" ht="15">
      <c r="A1" s="292" t="s">
        <v>219</v>
      </c>
      <c r="B1" s="292"/>
    </row>
    <row r="3" spans="1:7" ht="12.75" customHeight="1">
      <c r="A3" s="293" t="s">
        <v>167</v>
      </c>
      <c r="B3" s="293"/>
      <c r="C3" s="293"/>
      <c r="D3" s="293"/>
      <c r="E3" s="293"/>
      <c r="F3" s="293"/>
      <c r="G3" s="132"/>
    </row>
    <row r="4" spans="1:7" ht="15">
      <c r="A4" s="293"/>
      <c r="B4" s="293"/>
      <c r="C4" s="293"/>
      <c r="D4" s="293"/>
      <c r="E4" s="293"/>
      <c r="F4" s="293"/>
      <c r="G4" s="132"/>
    </row>
    <row r="5" spans="1:7" ht="15">
      <c r="A5" s="131"/>
      <c r="B5" s="131"/>
      <c r="C5" s="131"/>
      <c r="D5" s="131"/>
      <c r="E5" s="131"/>
      <c r="F5" s="131"/>
      <c r="G5" s="132"/>
    </row>
    <row r="6" spans="1:7" s="48" customFormat="1" ht="28.5">
      <c r="A6" s="294" t="s">
        <v>168</v>
      </c>
      <c r="B6" s="294"/>
      <c r="C6" s="134" t="s">
        <v>169</v>
      </c>
      <c r="D6" s="295" t="s">
        <v>168</v>
      </c>
      <c r="E6" s="294"/>
      <c r="F6" s="133" t="s">
        <v>169</v>
      </c>
      <c r="G6" s="135"/>
    </row>
    <row r="7" spans="1:7" ht="15">
      <c r="A7" s="136"/>
      <c r="B7" s="136"/>
      <c r="C7" s="137"/>
      <c r="D7" s="138"/>
      <c r="E7" s="136"/>
      <c r="F7" s="136"/>
      <c r="G7" s="132"/>
    </row>
    <row r="8" spans="1:7" ht="15">
      <c r="A8" s="291" t="s">
        <v>21</v>
      </c>
      <c r="B8" s="291"/>
      <c r="C8" s="139">
        <f>SUM(C10:C61,F9:F61)</f>
        <v>4750</v>
      </c>
      <c r="D8" s="138"/>
      <c r="E8" s="136"/>
      <c r="F8" s="136"/>
      <c r="G8" s="132"/>
    </row>
    <row r="9" spans="1:13" ht="15">
      <c r="A9" s="140"/>
      <c r="B9" s="140"/>
      <c r="C9" s="141"/>
      <c r="D9" s="142">
        <v>53</v>
      </c>
      <c r="E9" s="143" t="s">
        <v>170</v>
      </c>
      <c r="F9" s="144">
        <v>18</v>
      </c>
      <c r="G9" s="132"/>
      <c r="H9" s="62"/>
      <c r="I9" s="62"/>
      <c r="J9" s="62"/>
      <c r="K9" s="62"/>
      <c r="L9" s="62"/>
      <c r="M9" s="62"/>
    </row>
    <row r="10" spans="1:13" ht="15">
      <c r="A10" s="143">
        <v>1</v>
      </c>
      <c r="B10" s="143" t="s">
        <v>171</v>
      </c>
      <c r="C10" s="145">
        <v>53</v>
      </c>
      <c r="D10" s="142">
        <v>54</v>
      </c>
      <c r="E10" s="143" t="s">
        <v>170</v>
      </c>
      <c r="F10" s="144">
        <v>40</v>
      </c>
      <c r="G10" s="132"/>
      <c r="H10" s="62"/>
      <c r="I10" s="62"/>
      <c r="J10" s="62"/>
      <c r="K10" s="62"/>
      <c r="L10" s="62"/>
      <c r="M10" s="62"/>
    </row>
    <row r="11" spans="1:9" ht="15">
      <c r="A11" s="143">
        <v>2</v>
      </c>
      <c r="B11" s="143" t="s">
        <v>170</v>
      </c>
      <c r="C11" s="145">
        <v>46</v>
      </c>
      <c r="D11" s="142">
        <v>55</v>
      </c>
      <c r="E11" s="143" t="s">
        <v>170</v>
      </c>
      <c r="F11" s="144">
        <v>42</v>
      </c>
      <c r="G11" s="132"/>
      <c r="H11" s="62"/>
      <c r="I11" s="62"/>
    </row>
    <row r="12" spans="1:9" ht="15">
      <c r="A12" s="143">
        <v>3</v>
      </c>
      <c r="B12" s="143" t="s">
        <v>170</v>
      </c>
      <c r="C12" s="145">
        <v>60</v>
      </c>
      <c r="D12" s="142">
        <v>56</v>
      </c>
      <c r="E12" s="143" t="s">
        <v>170</v>
      </c>
      <c r="F12" s="144">
        <v>26</v>
      </c>
      <c r="G12" s="132"/>
      <c r="H12" s="62"/>
      <c r="I12" s="62"/>
    </row>
    <row r="13" spans="1:9" ht="15">
      <c r="A13" s="143">
        <v>4</v>
      </c>
      <c r="B13" s="143" t="s">
        <v>170</v>
      </c>
      <c r="C13" s="145">
        <v>81</v>
      </c>
      <c r="D13" s="142">
        <v>57</v>
      </c>
      <c r="E13" s="143" t="s">
        <v>170</v>
      </c>
      <c r="F13" s="144">
        <v>18</v>
      </c>
      <c r="G13" s="132"/>
      <c r="H13" s="62"/>
      <c r="I13" s="62"/>
    </row>
    <row r="14" spans="1:9" ht="15">
      <c r="A14" s="143">
        <v>5</v>
      </c>
      <c r="B14" s="143" t="s">
        <v>170</v>
      </c>
      <c r="C14" s="145">
        <v>99</v>
      </c>
      <c r="D14" s="142">
        <v>58</v>
      </c>
      <c r="E14" s="143" t="s">
        <v>170</v>
      </c>
      <c r="F14" s="144">
        <v>51</v>
      </c>
      <c r="G14" s="132"/>
      <c r="H14" s="62"/>
      <c r="I14" s="62"/>
    </row>
    <row r="15" spans="1:9" ht="15">
      <c r="A15" s="143">
        <v>6</v>
      </c>
      <c r="B15" s="143" t="s">
        <v>170</v>
      </c>
      <c r="C15" s="145">
        <v>86</v>
      </c>
      <c r="D15" s="142">
        <v>59</v>
      </c>
      <c r="E15" s="143" t="s">
        <v>170</v>
      </c>
      <c r="F15" s="144">
        <v>42</v>
      </c>
      <c r="G15" s="132"/>
      <c r="H15" s="62"/>
      <c r="I15" s="62"/>
    </row>
    <row r="16" spans="1:9" ht="15">
      <c r="A16" s="143">
        <v>7</v>
      </c>
      <c r="B16" s="143" t="s">
        <v>170</v>
      </c>
      <c r="C16" s="145">
        <v>92</v>
      </c>
      <c r="D16" s="142">
        <v>60</v>
      </c>
      <c r="E16" s="143" t="s">
        <v>170</v>
      </c>
      <c r="F16" s="144">
        <v>41</v>
      </c>
      <c r="G16" s="132"/>
      <c r="H16" s="62"/>
      <c r="I16" s="62"/>
    </row>
    <row r="17" spans="1:9" ht="15">
      <c r="A17" s="143">
        <v>8</v>
      </c>
      <c r="B17" s="143" t="s">
        <v>170</v>
      </c>
      <c r="C17" s="145">
        <v>133</v>
      </c>
      <c r="D17" s="142">
        <v>61</v>
      </c>
      <c r="E17" s="143" t="s">
        <v>170</v>
      </c>
      <c r="F17" s="144">
        <v>40</v>
      </c>
      <c r="G17" s="132"/>
      <c r="H17" s="62"/>
      <c r="I17" s="62"/>
    </row>
    <row r="18" spans="1:9" ht="15">
      <c r="A18" s="143">
        <v>9</v>
      </c>
      <c r="B18" s="143" t="s">
        <v>170</v>
      </c>
      <c r="C18" s="145">
        <v>117</v>
      </c>
      <c r="D18" s="142">
        <v>62</v>
      </c>
      <c r="E18" s="143" t="s">
        <v>170</v>
      </c>
      <c r="F18" s="144">
        <v>62</v>
      </c>
      <c r="G18" s="132"/>
      <c r="H18" s="62"/>
      <c r="I18" s="62"/>
    </row>
    <row r="19" spans="1:9" ht="15">
      <c r="A19" s="143">
        <v>10</v>
      </c>
      <c r="B19" s="143" t="s">
        <v>170</v>
      </c>
      <c r="C19" s="145">
        <v>129</v>
      </c>
      <c r="D19" s="142">
        <v>63</v>
      </c>
      <c r="E19" s="143" t="s">
        <v>170</v>
      </c>
      <c r="F19" s="144">
        <v>71</v>
      </c>
      <c r="G19" s="132"/>
      <c r="H19" s="62"/>
      <c r="I19" s="62"/>
    </row>
    <row r="20" spans="1:9" ht="15">
      <c r="A20" s="143">
        <v>11</v>
      </c>
      <c r="B20" s="143" t="s">
        <v>170</v>
      </c>
      <c r="C20" s="145">
        <v>142</v>
      </c>
      <c r="D20" s="142">
        <v>64</v>
      </c>
      <c r="E20" s="143" t="s">
        <v>170</v>
      </c>
      <c r="F20" s="144">
        <v>12</v>
      </c>
      <c r="G20" s="132"/>
      <c r="H20" s="62"/>
      <c r="I20" s="62"/>
    </row>
    <row r="21" spans="1:9" ht="15">
      <c r="A21" s="143">
        <v>12</v>
      </c>
      <c r="B21" s="143" t="s">
        <v>170</v>
      </c>
      <c r="C21" s="145">
        <v>136</v>
      </c>
      <c r="D21" s="142">
        <v>65</v>
      </c>
      <c r="E21" s="143" t="s">
        <v>170</v>
      </c>
      <c r="F21" s="144">
        <v>12</v>
      </c>
      <c r="G21" s="132"/>
      <c r="H21" s="62"/>
      <c r="I21" s="62"/>
    </row>
    <row r="22" spans="1:9" ht="15">
      <c r="A22" s="143">
        <v>13</v>
      </c>
      <c r="B22" s="143" t="s">
        <v>170</v>
      </c>
      <c r="C22" s="145">
        <v>157</v>
      </c>
      <c r="D22" s="142">
        <v>66</v>
      </c>
      <c r="E22" s="143" t="s">
        <v>170</v>
      </c>
      <c r="F22" s="144">
        <v>29</v>
      </c>
      <c r="G22" s="132"/>
      <c r="H22" s="62"/>
      <c r="I22" s="62"/>
    </row>
    <row r="23" spans="1:9" ht="15">
      <c r="A23" s="143">
        <v>14</v>
      </c>
      <c r="B23" s="143" t="s">
        <v>170</v>
      </c>
      <c r="C23" s="145">
        <v>158</v>
      </c>
      <c r="D23" s="142">
        <v>67</v>
      </c>
      <c r="E23" s="143" t="s">
        <v>170</v>
      </c>
      <c r="F23" s="144">
        <v>7</v>
      </c>
      <c r="G23" s="132"/>
      <c r="H23" s="62"/>
      <c r="I23" s="62"/>
    </row>
    <row r="24" spans="1:9" ht="15">
      <c r="A24" s="143">
        <v>15</v>
      </c>
      <c r="B24" s="143" t="s">
        <v>170</v>
      </c>
      <c r="C24" s="145">
        <v>140</v>
      </c>
      <c r="D24" s="142">
        <v>68</v>
      </c>
      <c r="E24" s="143" t="s">
        <v>170</v>
      </c>
      <c r="F24" s="144">
        <v>4</v>
      </c>
      <c r="G24" s="132"/>
      <c r="H24" s="62"/>
      <c r="I24" s="62"/>
    </row>
    <row r="25" spans="1:9" ht="15">
      <c r="A25" s="143">
        <v>16</v>
      </c>
      <c r="B25" s="143" t="s">
        <v>170</v>
      </c>
      <c r="C25" s="145">
        <v>160</v>
      </c>
      <c r="D25" s="142">
        <v>69</v>
      </c>
      <c r="E25" s="143" t="s">
        <v>170</v>
      </c>
      <c r="F25" s="144">
        <v>6</v>
      </c>
      <c r="G25" s="132"/>
      <c r="H25" s="62"/>
      <c r="I25" s="62"/>
    </row>
    <row r="26" spans="1:9" ht="15">
      <c r="A26" s="143">
        <v>17</v>
      </c>
      <c r="B26" s="143" t="s">
        <v>170</v>
      </c>
      <c r="C26" s="145">
        <v>171</v>
      </c>
      <c r="D26" s="142">
        <v>70</v>
      </c>
      <c r="E26" s="143" t="s">
        <v>170</v>
      </c>
      <c r="F26" s="144">
        <v>8</v>
      </c>
      <c r="G26" s="132"/>
      <c r="H26" s="62"/>
      <c r="I26" s="62"/>
    </row>
    <row r="27" spans="1:9" ht="15">
      <c r="A27" s="143">
        <v>18</v>
      </c>
      <c r="B27" s="143" t="s">
        <v>170</v>
      </c>
      <c r="C27" s="145">
        <v>147</v>
      </c>
      <c r="D27" s="142">
        <v>71</v>
      </c>
      <c r="E27" s="143" t="s">
        <v>170</v>
      </c>
      <c r="F27" s="144">
        <v>7</v>
      </c>
      <c r="G27" s="132"/>
      <c r="H27" s="62"/>
      <c r="I27" s="62"/>
    </row>
    <row r="28" spans="1:9" ht="15">
      <c r="A28" s="143">
        <v>19</v>
      </c>
      <c r="B28" s="143" t="s">
        <v>170</v>
      </c>
      <c r="C28" s="145">
        <v>138</v>
      </c>
      <c r="D28" s="142">
        <v>72</v>
      </c>
      <c r="E28" s="143" t="s">
        <v>170</v>
      </c>
      <c r="F28" s="144">
        <v>4</v>
      </c>
      <c r="G28" s="132"/>
      <c r="H28" s="62"/>
      <c r="I28" s="62"/>
    </row>
    <row r="29" spans="1:9" ht="15">
      <c r="A29" s="143">
        <v>20</v>
      </c>
      <c r="B29" s="143" t="s">
        <v>170</v>
      </c>
      <c r="C29" s="145">
        <v>118</v>
      </c>
      <c r="D29" s="142">
        <v>73</v>
      </c>
      <c r="E29" s="143" t="s">
        <v>170</v>
      </c>
      <c r="F29" s="144">
        <v>3</v>
      </c>
      <c r="G29" s="132"/>
      <c r="H29" s="62"/>
      <c r="I29" s="62"/>
    </row>
    <row r="30" spans="1:9" ht="15">
      <c r="A30" s="143">
        <v>21</v>
      </c>
      <c r="B30" s="143" t="s">
        <v>170</v>
      </c>
      <c r="C30" s="145">
        <v>149</v>
      </c>
      <c r="D30" s="142">
        <v>74</v>
      </c>
      <c r="E30" s="143" t="s">
        <v>170</v>
      </c>
      <c r="F30" s="144">
        <v>4</v>
      </c>
      <c r="G30" s="132"/>
      <c r="H30" s="62"/>
      <c r="I30" s="62"/>
    </row>
    <row r="31" spans="1:9" ht="15">
      <c r="A31" s="143">
        <v>22</v>
      </c>
      <c r="B31" s="143" t="s">
        <v>170</v>
      </c>
      <c r="C31" s="145">
        <v>92</v>
      </c>
      <c r="D31" s="142">
        <v>75</v>
      </c>
      <c r="E31" s="143" t="s">
        <v>170</v>
      </c>
      <c r="F31" s="144">
        <v>2</v>
      </c>
      <c r="G31" s="132"/>
      <c r="H31" s="62"/>
      <c r="I31" s="62"/>
    </row>
    <row r="32" spans="1:9" ht="15">
      <c r="A32" s="143">
        <v>23</v>
      </c>
      <c r="B32" s="143" t="s">
        <v>170</v>
      </c>
      <c r="C32" s="145">
        <v>88</v>
      </c>
      <c r="D32" s="142">
        <v>76</v>
      </c>
      <c r="E32" s="143" t="s">
        <v>170</v>
      </c>
      <c r="F32" s="144">
        <v>1</v>
      </c>
      <c r="G32" s="132"/>
      <c r="H32" s="62"/>
      <c r="I32" s="62"/>
    </row>
    <row r="33" spans="1:9" ht="15">
      <c r="A33" s="143">
        <v>24</v>
      </c>
      <c r="B33" s="143" t="s">
        <v>170</v>
      </c>
      <c r="C33" s="145">
        <v>94</v>
      </c>
      <c r="D33" s="142">
        <v>77</v>
      </c>
      <c r="E33" s="143" t="s">
        <v>170</v>
      </c>
      <c r="F33" s="144">
        <v>4</v>
      </c>
      <c r="G33" s="132"/>
      <c r="H33" s="62"/>
      <c r="I33" s="62"/>
    </row>
    <row r="34" spans="1:9" ht="15">
      <c r="A34" s="143">
        <v>25</v>
      </c>
      <c r="B34" s="143" t="s">
        <v>170</v>
      </c>
      <c r="C34" s="145">
        <v>94</v>
      </c>
      <c r="D34" s="142">
        <v>78</v>
      </c>
      <c r="E34" s="143" t="s">
        <v>170</v>
      </c>
      <c r="F34" s="144">
        <v>2</v>
      </c>
      <c r="G34" s="132"/>
      <c r="H34" s="62"/>
      <c r="I34" s="62"/>
    </row>
    <row r="35" spans="1:9" ht="15">
      <c r="A35" s="143">
        <v>26</v>
      </c>
      <c r="B35" s="143" t="s">
        <v>170</v>
      </c>
      <c r="C35" s="145">
        <v>56</v>
      </c>
      <c r="D35" s="142">
        <v>79</v>
      </c>
      <c r="E35" s="143" t="s">
        <v>170</v>
      </c>
      <c r="F35" s="144">
        <v>8</v>
      </c>
      <c r="G35" s="132"/>
      <c r="H35" s="62"/>
      <c r="I35" s="62"/>
    </row>
    <row r="36" spans="1:9" ht="15">
      <c r="A36" s="143">
        <v>27</v>
      </c>
      <c r="B36" s="143" t="s">
        <v>170</v>
      </c>
      <c r="C36" s="145">
        <v>98</v>
      </c>
      <c r="D36" s="142">
        <v>80</v>
      </c>
      <c r="E36" s="143" t="s">
        <v>170</v>
      </c>
      <c r="F36" s="144">
        <v>4</v>
      </c>
      <c r="G36" s="132"/>
      <c r="H36" s="62"/>
      <c r="I36" s="62"/>
    </row>
    <row r="37" spans="1:9" ht="15">
      <c r="A37" s="143">
        <v>28</v>
      </c>
      <c r="B37" s="143" t="s">
        <v>170</v>
      </c>
      <c r="C37" s="145">
        <v>83</v>
      </c>
      <c r="D37" s="142">
        <v>81</v>
      </c>
      <c r="E37" s="143" t="s">
        <v>170</v>
      </c>
      <c r="F37" s="144">
        <v>1</v>
      </c>
      <c r="G37" s="132"/>
      <c r="H37" s="62"/>
      <c r="I37" s="62"/>
    </row>
    <row r="38" spans="1:9" ht="15">
      <c r="A38" s="143">
        <v>29</v>
      </c>
      <c r="B38" s="143" t="s">
        <v>170</v>
      </c>
      <c r="C38" s="145">
        <v>110</v>
      </c>
      <c r="D38" s="142">
        <v>82</v>
      </c>
      <c r="E38" s="143" t="s">
        <v>170</v>
      </c>
      <c r="F38" s="144">
        <v>3</v>
      </c>
      <c r="G38" s="132"/>
      <c r="H38" s="62"/>
      <c r="I38" s="62"/>
    </row>
    <row r="39" spans="1:9" ht="15">
      <c r="A39" s="143">
        <v>30</v>
      </c>
      <c r="B39" s="143" t="s">
        <v>170</v>
      </c>
      <c r="C39" s="145">
        <v>86</v>
      </c>
      <c r="D39" s="142">
        <v>83</v>
      </c>
      <c r="E39" s="143" t="s">
        <v>170</v>
      </c>
      <c r="F39" s="144">
        <v>1</v>
      </c>
      <c r="G39" s="132"/>
      <c r="H39" s="62"/>
      <c r="I39" s="62"/>
    </row>
    <row r="40" spans="1:9" ht="15">
      <c r="A40" s="143">
        <v>31</v>
      </c>
      <c r="B40" s="143" t="s">
        <v>170</v>
      </c>
      <c r="C40" s="145">
        <v>65</v>
      </c>
      <c r="D40" s="142">
        <v>84</v>
      </c>
      <c r="E40" s="143" t="s">
        <v>170</v>
      </c>
      <c r="F40" s="144">
        <v>1</v>
      </c>
      <c r="G40" s="132"/>
      <c r="H40" s="62"/>
      <c r="I40" s="62"/>
    </row>
    <row r="41" spans="1:9" ht="15">
      <c r="A41" s="143">
        <v>32</v>
      </c>
      <c r="B41" s="143" t="s">
        <v>170</v>
      </c>
      <c r="C41" s="145">
        <v>75</v>
      </c>
      <c r="D41" s="142">
        <v>85</v>
      </c>
      <c r="E41" s="143" t="s">
        <v>170</v>
      </c>
      <c r="F41" s="144">
        <v>2</v>
      </c>
      <c r="G41" s="132"/>
      <c r="H41" s="62"/>
      <c r="I41" s="62"/>
    </row>
    <row r="42" spans="1:9" ht="15">
      <c r="A42" s="143">
        <v>33</v>
      </c>
      <c r="B42" s="143" t="s">
        <v>170</v>
      </c>
      <c r="C42" s="145">
        <v>60</v>
      </c>
      <c r="D42" s="142">
        <v>87</v>
      </c>
      <c r="E42" s="143" t="s">
        <v>170</v>
      </c>
      <c r="F42" s="144">
        <v>1</v>
      </c>
      <c r="G42" s="132"/>
      <c r="H42" s="62"/>
      <c r="I42" s="62"/>
    </row>
    <row r="43" spans="1:9" ht="15">
      <c r="A43" s="143">
        <v>34</v>
      </c>
      <c r="B43" s="143" t="s">
        <v>170</v>
      </c>
      <c r="C43" s="145">
        <v>59</v>
      </c>
      <c r="D43" s="142">
        <v>88</v>
      </c>
      <c r="E43" s="143" t="s">
        <v>170</v>
      </c>
      <c r="F43" s="144">
        <v>3</v>
      </c>
      <c r="G43" s="132"/>
      <c r="H43" s="62"/>
      <c r="I43" s="62"/>
    </row>
    <row r="44" spans="1:9" ht="15">
      <c r="A44" s="143">
        <v>35</v>
      </c>
      <c r="B44" s="143" t="s">
        <v>170</v>
      </c>
      <c r="C44" s="145">
        <v>72</v>
      </c>
      <c r="D44" s="142">
        <v>89</v>
      </c>
      <c r="E44" s="143" t="s">
        <v>170</v>
      </c>
      <c r="F44" s="144">
        <v>1</v>
      </c>
      <c r="G44" s="132"/>
      <c r="H44" s="62"/>
      <c r="I44" s="62"/>
    </row>
    <row r="45" spans="1:9" ht="15">
      <c r="A45" s="143">
        <v>36</v>
      </c>
      <c r="B45" s="143" t="s">
        <v>170</v>
      </c>
      <c r="C45" s="145">
        <v>45</v>
      </c>
      <c r="D45" s="142">
        <v>90</v>
      </c>
      <c r="E45" s="143" t="s">
        <v>170</v>
      </c>
      <c r="F45" s="144">
        <v>2</v>
      </c>
      <c r="G45" s="132"/>
      <c r="H45" s="62"/>
      <c r="I45" s="62"/>
    </row>
    <row r="46" spans="1:9" ht="15">
      <c r="A46" s="143">
        <v>37</v>
      </c>
      <c r="B46" s="143" t="s">
        <v>170</v>
      </c>
      <c r="C46" s="145">
        <v>45</v>
      </c>
      <c r="D46" s="142">
        <v>91</v>
      </c>
      <c r="E46" s="143" t="s">
        <v>170</v>
      </c>
      <c r="F46" s="144">
        <v>1</v>
      </c>
      <c r="G46" s="132"/>
      <c r="H46" s="62"/>
      <c r="I46" s="62"/>
    </row>
    <row r="47" spans="1:9" ht="15">
      <c r="A47" s="143">
        <v>38</v>
      </c>
      <c r="B47" s="143" t="s">
        <v>170</v>
      </c>
      <c r="C47" s="145">
        <v>43</v>
      </c>
      <c r="D47" s="142">
        <v>92</v>
      </c>
      <c r="E47" s="143" t="s">
        <v>170</v>
      </c>
      <c r="F47" s="144">
        <v>2</v>
      </c>
      <c r="G47" s="132"/>
      <c r="H47" s="62"/>
      <c r="I47" s="62"/>
    </row>
    <row r="48" spans="1:9" ht="15">
      <c r="A48" s="143">
        <v>39</v>
      </c>
      <c r="B48" s="143" t="s">
        <v>170</v>
      </c>
      <c r="C48" s="145">
        <v>41</v>
      </c>
      <c r="D48" s="142">
        <v>94</v>
      </c>
      <c r="E48" s="143" t="s">
        <v>170</v>
      </c>
      <c r="F48" s="144">
        <v>1</v>
      </c>
      <c r="G48" s="132"/>
      <c r="H48" s="62"/>
      <c r="I48" s="62"/>
    </row>
    <row r="49" spans="1:9" ht="15">
      <c r="A49" s="143">
        <v>40</v>
      </c>
      <c r="B49" s="143" t="s">
        <v>170</v>
      </c>
      <c r="C49" s="145">
        <v>34</v>
      </c>
      <c r="D49" s="142">
        <v>98</v>
      </c>
      <c r="E49" s="143" t="s">
        <v>170</v>
      </c>
      <c r="F49" s="144">
        <v>1</v>
      </c>
      <c r="G49" s="132"/>
      <c r="H49" s="62"/>
      <c r="I49" s="62"/>
    </row>
    <row r="50" spans="1:9" ht="15">
      <c r="A50" s="143">
        <v>41</v>
      </c>
      <c r="B50" s="143" t="s">
        <v>170</v>
      </c>
      <c r="C50" s="145">
        <v>35</v>
      </c>
      <c r="D50" s="142">
        <v>100</v>
      </c>
      <c r="E50" s="143" t="s">
        <v>170</v>
      </c>
      <c r="F50" s="144">
        <v>1</v>
      </c>
      <c r="G50" s="132"/>
      <c r="H50" s="62"/>
      <c r="I50" s="62"/>
    </row>
    <row r="51" spans="1:9" ht="15">
      <c r="A51" s="143">
        <v>42</v>
      </c>
      <c r="B51" s="143" t="s">
        <v>170</v>
      </c>
      <c r="C51" s="145">
        <v>32</v>
      </c>
      <c r="D51" s="142">
        <v>101</v>
      </c>
      <c r="E51" s="143" t="s">
        <v>170</v>
      </c>
      <c r="F51" s="144">
        <v>1</v>
      </c>
      <c r="G51" s="132"/>
      <c r="H51" s="62"/>
      <c r="I51" s="62"/>
    </row>
    <row r="52" spans="1:9" ht="15">
      <c r="A52" s="143">
        <v>43</v>
      </c>
      <c r="B52" s="143" t="s">
        <v>170</v>
      </c>
      <c r="C52" s="145">
        <v>44</v>
      </c>
      <c r="D52" s="142">
        <v>106</v>
      </c>
      <c r="E52" s="143" t="s">
        <v>170</v>
      </c>
      <c r="F52" s="144">
        <v>2</v>
      </c>
      <c r="G52" s="132"/>
      <c r="H52" s="62"/>
      <c r="I52" s="62"/>
    </row>
    <row r="53" spans="1:9" ht="15">
      <c r="A53" s="143">
        <v>44</v>
      </c>
      <c r="B53" s="143" t="s">
        <v>170</v>
      </c>
      <c r="C53" s="145">
        <v>29</v>
      </c>
      <c r="D53" s="142">
        <v>107</v>
      </c>
      <c r="E53" s="143" t="s">
        <v>170</v>
      </c>
      <c r="F53" s="144">
        <v>1</v>
      </c>
      <c r="G53" s="132"/>
      <c r="H53" s="62"/>
      <c r="I53" s="62"/>
    </row>
    <row r="54" spans="1:9" ht="15">
      <c r="A54" s="143">
        <v>45</v>
      </c>
      <c r="B54" s="143" t="s">
        <v>170</v>
      </c>
      <c r="C54" s="145">
        <v>32</v>
      </c>
      <c r="D54" s="142">
        <v>111</v>
      </c>
      <c r="E54" s="143" t="s">
        <v>170</v>
      </c>
      <c r="F54" s="144">
        <v>1</v>
      </c>
      <c r="G54" s="132"/>
      <c r="H54" s="62"/>
      <c r="I54" s="62"/>
    </row>
    <row r="55" spans="1:9" ht="15">
      <c r="A55" s="143">
        <v>46</v>
      </c>
      <c r="B55" s="143" t="s">
        <v>170</v>
      </c>
      <c r="C55" s="145">
        <v>20</v>
      </c>
      <c r="D55" s="142">
        <v>112</v>
      </c>
      <c r="E55" s="143" t="s">
        <v>170</v>
      </c>
      <c r="F55" s="144">
        <v>1</v>
      </c>
      <c r="G55" s="132"/>
      <c r="H55" s="62"/>
      <c r="I55" s="62"/>
    </row>
    <row r="56" spans="1:9" ht="15">
      <c r="A56" s="143">
        <v>47</v>
      </c>
      <c r="B56" s="143" t="s">
        <v>170</v>
      </c>
      <c r="C56" s="145">
        <v>19</v>
      </c>
      <c r="D56" s="142">
        <v>116</v>
      </c>
      <c r="E56" s="143" t="s">
        <v>170</v>
      </c>
      <c r="F56" s="144">
        <v>1</v>
      </c>
      <c r="G56" s="132"/>
      <c r="H56" s="62"/>
      <c r="I56" s="62"/>
    </row>
    <row r="57" spans="1:9" ht="15">
      <c r="A57" s="143">
        <v>48</v>
      </c>
      <c r="B57" s="143" t="s">
        <v>170</v>
      </c>
      <c r="C57" s="145">
        <v>24</v>
      </c>
      <c r="D57" s="142">
        <v>118</v>
      </c>
      <c r="E57" s="143" t="s">
        <v>170</v>
      </c>
      <c r="F57" s="144">
        <v>1</v>
      </c>
      <c r="G57" s="132"/>
      <c r="H57" s="62"/>
      <c r="I57" s="62"/>
    </row>
    <row r="58" spans="1:9" ht="15">
      <c r="A58" s="143">
        <v>49</v>
      </c>
      <c r="B58" s="143" t="s">
        <v>170</v>
      </c>
      <c r="C58" s="145">
        <v>11</v>
      </c>
      <c r="D58" s="142">
        <v>121</v>
      </c>
      <c r="E58" s="143" t="s">
        <v>170</v>
      </c>
      <c r="F58" s="144">
        <v>1</v>
      </c>
      <c r="G58" s="132"/>
      <c r="H58" s="62"/>
      <c r="I58" s="62"/>
    </row>
    <row r="59" spans="1:9" ht="15">
      <c r="A59" s="143">
        <v>50</v>
      </c>
      <c r="B59" s="143" t="s">
        <v>170</v>
      </c>
      <c r="C59" s="145">
        <v>16</v>
      </c>
      <c r="D59" s="142">
        <v>122</v>
      </c>
      <c r="E59" s="143" t="s">
        <v>170</v>
      </c>
      <c r="F59" s="144">
        <v>1</v>
      </c>
      <c r="G59" s="132"/>
      <c r="H59" s="62"/>
      <c r="I59" s="62"/>
    </row>
    <row r="60" spans="1:9" ht="15">
      <c r="A60" s="143">
        <v>51</v>
      </c>
      <c r="B60" s="143" t="s">
        <v>170</v>
      </c>
      <c r="C60" s="145">
        <v>18</v>
      </c>
      <c r="D60" s="142">
        <v>128</v>
      </c>
      <c r="E60" s="143" t="s">
        <v>170</v>
      </c>
      <c r="F60" s="144">
        <v>1</v>
      </c>
      <c r="G60" s="132"/>
      <c r="H60" s="62"/>
      <c r="I60" s="62"/>
    </row>
    <row r="61" spans="1:9" ht="15">
      <c r="A61" s="144">
        <v>52</v>
      </c>
      <c r="B61" s="143" t="s">
        <v>170</v>
      </c>
      <c r="C61" s="146">
        <v>17</v>
      </c>
      <c r="D61" s="142">
        <v>148</v>
      </c>
      <c r="E61" s="143" t="s">
        <v>170</v>
      </c>
      <c r="F61" s="144">
        <v>1</v>
      </c>
      <c r="G61" s="132"/>
      <c r="H61" s="62"/>
      <c r="I61" s="62"/>
    </row>
    <row r="62" spans="1:6" ht="15">
      <c r="A62" s="72"/>
      <c r="B62" s="72"/>
      <c r="C62" s="147"/>
      <c r="D62" s="73"/>
      <c r="E62" s="72"/>
      <c r="F62" s="72"/>
    </row>
    <row r="63" ht="15">
      <c r="A63" s="4" t="s">
        <v>209</v>
      </c>
    </row>
  </sheetData>
  <mergeCells count="5">
    <mergeCell ref="A8:B8"/>
    <mergeCell ref="A1:B1"/>
    <mergeCell ref="A3:F4"/>
    <mergeCell ref="A6:B6"/>
    <mergeCell ref="D6:E6"/>
  </mergeCells>
  <printOptions horizontalCentered="1" verticalCentered="1"/>
  <pageMargins left="0.45" right="0.75" top="1" bottom="1" header="0" footer="0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5" sqref="A15"/>
    </sheetView>
  </sheetViews>
  <sheetFormatPr defaultColWidth="11.421875" defaultRowHeight="12.75"/>
  <cols>
    <col min="1" max="1" width="11.421875" style="49" customWidth="1"/>
    <col min="2" max="2" width="20.8515625" style="49" customWidth="1"/>
    <col min="3" max="16384" width="11.421875" style="49" customWidth="1"/>
  </cols>
  <sheetData>
    <row r="1" spans="1:7" ht="15">
      <c r="A1" s="148" t="s">
        <v>220</v>
      </c>
      <c r="B1" s="48"/>
      <c r="C1" s="48"/>
      <c r="D1" s="48"/>
      <c r="E1" s="48"/>
      <c r="F1" s="48"/>
      <c r="G1" s="48"/>
    </row>
    <row r="2" spans="1:7" ht="15">
      <c r="A2" s="48"/>
      <c r="B2" s="48"/>
      <c r="C2" s="48"/>
      <c r="D2" s="48"/>
      <c r="E2" s="48"/>
      <c r="F2" s="48"/>
      <c r="G2" s="48"/>
    </row>
    <row r="3" spans="1:8" ht="15">
      <c r="A3" s="298" t="s">
        <v>172</v>
      </c>
      <c r="B3" s="298"/>
      <c r="C3" s="298"/>
      <c r="D3" s="298"/>
      <c r="E3" s="298"/>
      <c r="F3" s="298"/>
      <c r="G3" s="298"/>
      <c r="H3" s="298"/>
    </row>
    <row r="4" spans="1:8" ht="15">
      <c r="A4" s="298" t="s">
        <v>173</v>
      </c>
      <c r="B4" s="298"/>
      <c r="C4" s="298"/>
      <c r="D4" s="298"/>
      <c r="E4" s="298"/>
      <c r="F4" s="298"/>
      <c r="G4" s="298"/>
      <c r="H4" s="298"/>
    </row>
    <row r="5" spans="1:7" ht="15">
      <c r="A5" s="48"/>
      <c r="B5" s="48"/>
      <c r="C5" s="48"/>
      <c r="D5" s="48"/>
      <c r="E5" s="48"/>
      <c r="F5" s="48"/>
      <c r="G5" s="48"/>
    </row>
    <row r="6" spans="1:7" ht="15">
      <c r="A6" s="150"/>
      <c r="B6" s="150"/>
      <c r="C6" s="150"/>
      <c r="D6" s="150"/>
      <c r="E6" s="150"/>
      <c r="F6" s="150"/>
      <c r="G6" s="150"/>
    </row>
    <row r="7" spans="1:8" ht="15">
      <c r="A7" s="48"/>
      <c r="B7" s="48"/>
      <c r="C7" s="296" t="s">
        <v>174</v>
      </c>
      <c r="D7" s="297"/>
      <c r="E7" s="297"/>
      <c r="F7" s="297"/>
      <c r="G7" s="297"/>
      <c r="H7" s="297"/>
    </row>
    <row r="8" spans="1:8" ht="15">
      <c r="A8" s="148" t="s">
        <v>175</v>
      </c>
      <c r="B8" s="48"/>
      <c r="C8" s="151"/>
      <c r="D8" s="150"/>
      <c r="E8" s="150"/>
      <c r="F8" s="150"/>
      <c r="G8" s="150"/>
      <c r="H8" s="152"/>
    </row>
    <row r="9" spans="1:8" ht="15">
      <c r="A9" s="48"/>
      <c r="B9" s="153"/>
      <c r="C9" s="154" t="s">
        <v>176</v>
      </c>
      <c r="D9" s="155">
        <v>1999</v>
      </c>
      <c r="E9" s="149">
        <v>2000</v>
      </c>
      <c r="F9" s="155">
        <v>2001</v>
      </c>
      <c r="G9" s="156">
        <v>2002</v>
      </c>
      <c r="H9" s="157">
        <v>2003</v>
      </c>
    </row>
    <row r="10" spans="1:8" ht="15">
      <c r="A10" s="158"/>
      <c r="B10" s="159"/>
      <c r="C10" s="159"/>
      <c r="D10" s="160"/>
      <c r="E10" s="158"/>
      <c r="F10" s="161"/>
      <c r="G10" s="161"/>
      <c r="H10" s="72"/>
    </row>
    <row r="11" spans="2:8" ht="15">
      <c r="B11" s="162"/>
      <c r="C11" s="163"/>
      <c r="D11" s="164"/>
      <c r="F11" s="164"/>
      <c r="G11" s="165"/>
      <c r="H11" s="166"/>
    </row>
    <row r="12" spans="1:8" ht="15">
      <c r="A12" s="167"/>
      <c r="B12" s="168" t="s">
        <v>177</v>
      </c>
      <c r="C12" s="169">
        <f>SUM(C14:C32)</f>
        <v>17693</v>
      </c>
      <c r="D12" s="170">
        <f>SUM(D14:D32)</f>
        <v>16939</v>
      </c>
      <c r="E12" s="171">
        <f>SUM(E14:E32)</f>
        <v>24188</v>
      </c>
      <c r="F12" s="58">
        <v>21257</v>
      </c>
      <c r="G12" s="172">
        <f>+SUM(G14:G32)</f>
        <v>19951</v>
      </c>
      <c r="H12" s="59">
        <f>SUM(H14:H32)</f>
        <v>20398</v>
      </c>
    </row>
    <row r="13" spans="2:8" ht="15">
      <c r="B13" s="163"/>
      <c r="C13" s="173"/>
      <c r="D13" s="174"/>
      <c r="E13" s="61"/>
      <c r="F13" s="174"/>
      <c r="G13" s="164"/>
      <c r="H13" s="175"/>
    </row>
    <row r="14" spans="1:8" ht="15">
      <c r="A14" s="176" t="s">
        <v>178</v>
      </c>
      <c r="B14" s="163"/>
      <c r="C14" s="177">
        <v>12296</v>
      </c>
      <c r="D14" s="178">
        <v>11302</v>
      </c>
      <c r="E14" s="179">
        <v>18445</v>
      </c>
      <c r="F14" s="174">
        <v>14486</v>
      </c>
      <c r="G14" s="180">
        <v>13797</v>
      </c>
      <c r="H14" s="181">
        <v>13091</v>
      </c>
    </row>
    <row r="15" spans="2:8" ht="15">
      <c r="B15" s="163"/>
      <c r="C15" s="173"/>
      <c r="D15" s="174"/>
      <c r="E15" s="61"/>
      <c r="F15" s="174"/>
      <c r="G15" s="164"/>
      <c r="H15" s="181"/>
    </row>
    <row r="16" spans="1:8" ht="15">
      <c r="A16" s="176" t="s">
        <v>179</v>
      </c>
      <c r="B16" s="163"/>
      <c r="C16" s="173">
        <v>1092</v>
      </c>
      <c r="D16" s="174">
        <v>800</v>
      </c>
      <c r="E16" s="61">
        <v>946</v>
      </c>
      <c r="F16" s="174">
        <v>1077</v>
      </c>
      <c r="G16" s="180">
        <v>1502</v>
      </c>
      <c r="H16" s="181">
        <v>1972</v>
      </c>
    </row>
    <row r="17" spans="2:8" ht="15">
      <c r="B17" s="163"/>
      <c r="C17" s="173"/>
      <c r="D17" s="174"/>
      <c r="E17" s="61"/>
      <c r="F17" s="174"/>
      <c r="G17" s="164"/>
      <c r="H17" s="181"/>
    </row>
    <row r="18" spans="1:8" ht="15">
      <c r="A18" s="176" t="s">
        <v>180</v>
      </c>
      <c r="B18" s="163"/>
      <c r="C18" s="177">
        <v>1751</v>
      </c>
      <c r="D18" s="178">
        <v>1816</v>
      </c>
      <c r="E18" s="179">
        <v>2028</v>
      </c>
      <c r="F18" s="174">
        <v>2773</v>
      </c>
      <c r="G18" s="180">
        <v>2343</v>
      </c>
      <c r="H18" s="181">
        <v>2682</v>
      </c>
    </row>
    <row r="19" spans="2:8" ht="15">
      <c r="B19" s="163"/>
      <c r="C19" s="173"/>
      <c r="D19" s="174"/>
      <c r="E19" s="61"/>
      <c r="F19" s="174"/>
      <c r="G19" s="164"/>
      <c r="H19" s="181"/>
    </row>
    <row r="20" spans="1:8" ht="15">
      <c r="A20" s="176" t="s">
        <v>181</v>
      </c>
      <c r="B20" s="163"/>
      <c r="C20" s="177">
        <v>809</v>
      </c>
      <c r="D20" s="178">
        <v>1042</v>
      </c>
      <c r="E20" s="179">
        <v>824</v>
      </c>
      <c r="F20" s="174">
        <v>1024</v>
      </c>
      <c r="G20" s="180">
        <v>740</v>
      </c>
      <c r="H20" s="181">
        <v>820</v>
      </c>
    </row>
    <row r="21" spans="2:8" ht="15">
      <c r="B21" s="163"/>
      <c r="C21" s="173"/>
      <c r="D21" s="174"/>
      <c r="E21" s="61"/>
      <c r="F21" s="174"/>
      <c r="G21" s="164"/>
      <c r="H21" s="181"/>
    </row>
    <row r="22" spans="1:8" ht="15">
      <c r="A22" s="176" t="s">
        <v>182</v>
      </c>
      <c r="B22" s="163"/>
      <c r="C22" s="177">
        <v>8</v>
      </c>
      <c r="D22" s="178">
        <v>5</v>
      </c>
      <c r="E22" s="179">
        <v>1</v>
      </c>
      <c r="F22" s="174">
        <v>2</v>
      </c>
      <c r="G22" s="180">
        <v>5</v>
      </c>
      <c r="H22" s="181">
        <v>4</v>
      </c>
    </row>
    <row r="23" spans="2:8" ht="15">
      <c r="B23" s="163"/>
      <c r="C23" s="173"/>
      <c r="D23" s="174"/>
      <c r="E23" s="61"/>
      <c r="F23" s="174"/>
      <c r="G23" s="164"/>
      <c r="H23" s="181"/>
    </row>
    <row r="24" spans="1:8" ht="15">
      <c r="A24" s="176" t="s">
        <v>183</v>
      </c>
      <c r="B24" s="163"/>
      <c r="C24" s="177">
        <v>9</v>
      </c>
      <c r="D24" s="178">
        <v>37</v>
      </c>
      <c r="E24" s="179">
        <v>30</v>
      </c>
      <c r="F24" s="174">
        <v>10</v>
      </c>
      <c r="G24" s="180">
        <v>4</v>
      </c>
      <c r="H24" s="181">
        <v>33</v>
      </c>
    </row>
    <row r="25" spans="2:8" ht="15">
      <c r="B25" s="163"/>
      <c r="C25" s="173"/>
      <c r="D25" s="174"/>
      <c r="E25" s="61"/>
      <c r="F25" s="174"/>
      <c r="G25" s="164"/>
      <c r="H25" s="181"/>
    </row>
    <row r="26" spans="1:8" ht="15">
      <c r="A26" s="176" t="s">
        <v>184</v>
      </c>
      <c r="B26" s="163"/>
      <c r="C26" s="177">
        <v>704</v>
      </c>
      <c r="D26" s="178">
        <v>723</v>
      </c>
      <c r="E26" s="179">
        <v>779</v>
      </c>
      <c r="F26" s="174">
        <v>790</v>
      </c>
      <c r="G26" s="180">
        <v>741</v>
      </c>
      <c r="H26" s="181">
        <v>806</v>
      </c>
    </row>
    <row r="27" spans="2:8" ht="15">
      <c r="B27" s="163"/>
      <c r="C27" s="173"/>
      <c r="D27" s="174"/>
      <c r="E27" s="61"/>
      <c r="F27" s="174"/>
      <c r="G27" s="164"/>
      <c r="H27" s="181"/>
    </row>
    <row r="28" spans="1:8" ht="15">
      <c r="A28" s="176" t="s">
        <v>185</v>
      </c>
      <c r="B28" s="163"/>
      <c r="C28" s="177">
        <v>601</v>
      </c>
      <c r="D28" s="178">
        <v>678</v>
      </c>
      <c r="E28" s="179">
        <v>600</v>
      </c>
      <c r="F28" s="174">
        <v>506</v>
      </c>
      <c r="G28" s="180">
        <v>326</v>
      </c>
      <c r="H28" s="181">
        <v>264</v>
      </c>
    </row>
    <row r="29" spans="2:8" ht="15">
      <c r="B29" s="163"/>
      <c r="C29" s="173"/>
      <c r="D29" s="174"/>
      <c r="E29" s="61"/>
      <c r="F29" s="174"/>
      <c r="G29" s="164"/>
      <c r="H29" s="181"/>
    </row>
    <row r="30" spans="1:8" ht="15">
      <c r="A30" s="176" t="s">
        <v>186</v>
      </c>
      <c r="B30" s="163"/>
      <c r="C30" s="177">
        <v>272</v>
      </c>
      <c r="D30" s="178">
        <v>279</v>
      </c>
      <c r="E30" s="179">
        <v>277</v>
      </c>
      <c r="F30" s="174">
        <v>290</v>
      </c>
      <c r="G30" s="180">
        <v>319</v>
      </c>
      <c r="H30" s="181">
        <v>327</v>
      </c>
    </row>
    <row r="31" spans="2:8" ht="15">
      <c r="B31" s="163"/>
      <c r="C31" s="173"/>
      <c r="D31" s="174"/>
      <c r="E31" s="61"/>
      <c r="F31" s="174"/>
      <c r="G31" s="164"/>
      <c r="H31" s="181"/>
    </row>
    <row r="32" spans="1:8" ht="15">
      <c r="A32" s="176" t="s">
        <v>187</v>
      </c>
      <c r="B32" s="163"/>
      <c r="C32" s="177">
        <v>151</v>
      </c>
      <c r="D32" s="178">
        <v>257</v>
      </c>
      <c r="E32" s="179">
        <v>258</v>
      </c>
      <c r="F32" s="174">
        <v>299</v>
      </c>
      <c r="G32" s="180">
        <v>174</v>
      </c>
      <c r="H32" s="181">
        <v>399</v>
      </c>
    </row>
    <row r="33" spans="1:8" ht="15">
      <c r="A33" s="158"/>
      <c r="B33" s="159"/>
      <c r="C33" s="182"/>
      <c r="D33" s="182"/>
      <c r="E33" s="183"/>
      <c r="F33" s="183"/>
      <c r="G33" s="184"/>
      <c r="H33" s="73"/>
    </row>
    <row r="34" spans="1:9" ht="15">
      <c r="A34" s="4" t="s">
        <v>209</v>
      </c>
      <c r="B34" s="50"/>
      <c r="I34" s="50"/>
    </row>
    <row r="35" spans="2:9" ht="15">
      <c r="B35" s="50"/>
      <c r="I35" s="50"/>
    </row>
    <row r="36" ht="15">
      <c r="I36" s="50"/>
    </row>
    <row r="37" ht="15">
      <c r="I37" s="50"/>
    </row>
    <row r="38" ht="15">
      <c r="I38" s="50"/>
    </row>
    <row r="39" ht="15">
      <c r="I39" s="50"/>
    </row>
    <row r="40" ht="15">
      <c r="I40" s="50"/>
    </row>
    <row r="41" ht="15">
      <c r="I41" s="50"/>
    </row>
    <row r="42" ht="15">
      <c r="I42" s="50"/>
    </row>
    <row r="43" ht="15">
      <c r="I43" s="50"/>
    </row>
  </sheetData>
  <mergeCells count="3">
    <mergeCell ref="C7:H7"/>
    <mergeCell ref="A3:H3"/>
    <mergeCell ref="A4:H4"/>
  </mergeCells>
  <printOptions/>
  <pageMargins left="1.17" right="0.75" top="2.6" bottom="1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H5" sqref="H5"/>
    </sheetView>
  </sheetViews>
  <sheetFormatPr defaultColWidth="11.421875" defaultRowHeight="12.75"/>
  <cols>
    <col min="1" max="1" width="22.7109375" style="49" customWidth="1"/>
    <col min="2" max="2" width="11.421875" style="49" customWidth="1"/>
    <col min="3" max="3" width="9.7109375" style="49" customWidth="1"/>
    <col min="4" max="4" width="10.00390625" style="49" customWidth="1"/>
    <col min="5" max="5" width="11.00390625" style="49" customWidth="1"/>
    <col min="6" max="6" width="9.57421875" style="49" customWidth="1"/>
    <col min="7" max="12" width="11.421875" style="49" customWidth="1"/>
    <col min="13" max="13" width="10.7109375" style="49" customWidth="1"/>
    <col min="14" max="14" width="11.421875" style="49" customWidth="1"/>
    <col min="15" max="15" width="10.7109375" style="49" customWidth="1"/>
    <col min="16" max="16384" width="11.421875" style="49" customWidth="1"/>
  </cols>
  <sheetData>
    <row r="1" spans="1:14" ht="15">
      <c r="A1" s="229" t="s">
        <v>221</v>
      </c>
      <c r="B1" s="1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>
      <c r="A2" s="229"/>
      <c r="B2" s="1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">
      <c r="A3" s="230" t="s">
        <v>226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4" ht="15">
      <c r="A4" s="233"/>
      <c r="B4" s="234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235"/>
    </row>
    <row r="5" spans="1:15" ht="15">
      <c r="A5" s="286" t="s">
        <v>0</v>
      </c>
      <c r="B5" s="236"/>
      <c r="C5" s="301" t="s">
        <v>1</v>
      </c>
      <c r="D5" s="304" t="s">
        <v>2</v>
      </c>
      <c r="E5" s="304" t="s">
        <v>3</v>
      </c>
      <c r="F5" s="237" t="s">
        <v>4</v>
      </c>
      <c r="G5" s="237"/>
      <c r="H5" s="237"/>
      <c r="I5" s="237"/>
      <c r="J5" s="237"/>
      <c r="K5" s="238" t="s">
        <v>5</v>
      </c>
      <c r="L5" s="239" t="s">
        <v>6</v>
      </c>
      <c r="M5" s="239" t="s">
        <v>1</v>
      </c>
      <c r="N5" s="155" t="s">
        <v>7</v>
      </c>
      <c r="O5" s="157" t="s">
        <v>8</v>
      </c>
    </row>
    <row r="6" spans="1:15" ht="15">
      <c r="A6" s="287"/>
      <c r="B6" s="239" t="s">
        <v>9</v>
      </c>
      <c r="C6" s="302"/>
      <c r="D6" s="305"/>
      <c r="E6" s="305"/>
      <c r="F6" s="299" t="s">
        <v>10</v>
      </c>
      <c r="G6" s="63" t="s">
        <v>11</v>
      </c>
      <c r="H6" s="63" t="s">
        <v>12</v>
      </c>
      <c r="I6" s="63" t="s">
        <v>13</v>
      </c>
      <c r="J6" s="299" t="s">
        <v>14</v>
      </c>
      <c r="K6" s="149" t="s">
        <v>15</v>
      </c>
      <c r="L6" s="239" t="s">
        <v>16</v>
      </c>
      <c r="M6" s="239" t="s">
        <v>17</v>
      </c>
      <c r="N6" s="240">
        <v>37986</v>
      </c>
      <c r="O6" s="66" t="s">
        <v>18</v>
      </c>
    </row>
    <row r="7" spans="1:15" ht="15">
      <c r="A7" s="288"/>
      <c r="B7" s="241">
        <v>37622</v>
      </c>
      <c r="C7" s="303"/>
      <c r="D7" s="306"/>
      <c r="E7" s="306"/>
      <c r="F7" s="300"/>
      <c r="G7" s="242" t="s">
        <v>19</v>
      </c>
      <c r="H7" s="242" t="s">
        <v>20</v>
      </c>
      <c r="I7" s="242" t="s">
        <v>18</v>
      </c>
      <c r="J7" s="300"/>
      <c r="K7" s="243"/>
      <c r="L7" s="242"/>
      <c r="M7" s="242"/>
      <c r="N7" s="242"/>
      <c r="O7" s="72"/>
    </row>
    <row r="8" spans="1:15" ht="15">
      <c r="A8" s="244"/>
      <c r="B8" s="165"/>
      <c r="C8" s="244"/>
      <c r="D8" s="165"/>
      <c r="E8" s="244"/>
      <c r="F8" s="165"/>
      <c r="G8" s="244"/>
      <c r="H8" s="165"/>
      <c r="I8" s="244"/>
      <c r="J8" s="165"/>
      <c r="K8" s="244"/>
      <c r="L8" s="165"/>
      <c r="M8" s="244"/>
      <c r="N8" s="165"/>
      <c r="O8" s="244"/>
    </row>
    <row r="9" spans="1:15" ht="15">
      <c r="A9" s="62" t="s">
        <v>21</v>
      </c>
      <c r="B9" s="58">
        <f aca="true" t="shared" si="0" ref="B9:O9">SUM(B11:B21)</f>
        <v>26498</v>
      </c>
      <c r="C9" s="245">
        <f t="shared" si="0"/>
        <v>20398</v>
      </c>
      <c r="D9" s="58">
        <f t="shared" si="0"/>
        <v>1055</v>
      </c>
      <c r="E9" s="245">
        <f t="shared" si="0"/>
        <v>17798</v>
      </c>
      <c r="F9" s="58">
        <f t="shared" si="0"/>
        <v>11307</v>
      </c>
      <c r="G9" s="245">
        <f t="shared" si="0"/>
        <v>865</v>
      </c>
      <c r="H9" s="58">
        <f t="shared" si="0"/>
        <v>185</v>
      </c>
      <c r="I9" s="245">
        <f t="shared" si="0"/>
        <v>732</v>
      </c>
      <c r="J9" s="58">
        <f t="shared" si="0"/>
        <v>9525</v>
      </c>
      <c r="K9" s="245">
        <f t="shared" si="0"/>
        <v>1707</v>
      </c>
      <c r="L9" s="58">
        <f t="shared" si="0"/>
        <v>852</v>
      </c>
      <c r="M9" s="245">
        <f t="shared" si="0"/>
        <v>800</v>
      </c>
      <c r="N9" s="58">
        <f t="shared" si="0"/>
        <v>30153</v>
      </c>
      <c r="O9" s="245">
        <f t="shared" si="0"/>
        <v>2725</v>
      </c>
    </row>
    <row r="10" spans="1:15" ht="15">
      <c r="A10" s="50"/>
      <c r="B10" s="164"/>
      <c r="C10" s="50"/>
      <c r="D10" s="164"/>
      <c r="E10" s="50"/>
      <c r="F10" s="164"/>
      <c r="G10" s="50"/>
      <c r="H10" s="164"/>
      <c r="I10" s="50"/>
      <c r="J10" s="164"/>
      <c r="K10" s="50"/>
      <c r="L10" s="164"/>
      <c r="M10" s="50"/>
      <c r="N10" s="164"/>
      <c r="O10" s="50"/>
    </row>
    <row r="11" spans="1:15" ht="15">
      <c r="A11" s="50" t="s">
        <v>201</v>
      </c>
      <c r="B11" s="174">
        <f>+'[1]Circuito I'!B12</f>
        <v>1326</v>
      </c>
      <c r="C11" s="60">
        <f>+'[1]Circuito I'!C12</f>
        <v>1201</v>
      </c>
      <c r="D11" s="174">
        <f>+'[1]Circuito I'!D12</f>
        <v>74</v>
      </c>
      <c r="E11" s="60">
        <f>+'[1]Circuito I'!E12</f>
        <v>1259</v>
      </c>
      <c r="F11" s="174">
        <f>+'[1]Circuito I'!F12</f>
        <v>701</v>
      </c>
      <c r="G11" s="60">
        <f>+'[1]Circuito I'!G12</f>
        <v>80</v>
      </c>
      <c r="H11" s="174">
        <f>+'[1]Circuito I'!H12</f>
        <v>26</v>
      </c>
      <c r="I11" s="60">
        <f>+'[1]Circuito I'!I12</f>
        <v>3</v>
      </c>
      <c r="J11" s="174">
        <f>+'[1]Circuito I'!J12</f>
        <v>592</v>
      </c>
      <c r="K11" s="60">
        <f>+'[1]Circuito I'!K12</f>
        <v>152</v>
      </c>
      <c r="L11" s="174">
        <f>+'[1]Circuito I'!L12</f>
        <v>82</v>
      </c>
      <c r="M11" s="60">
        <f>+'[1]Circuito I'!M12</f>
        <v>78</v>
      </c>
      <c r="N11" s="174">
        <f>+'[1]Circuito I'!N12</f>
        <v>1342</v>
      </c>
      <c r="O11" s="60">
        <f>+'[1]Circuito I'!O12</f>
        <v>244</v>
      </c>
    </row>
    <row r="12" spans="1:15" ht="15">
      <c r="A12" s="50" t="s">
        <v>202</v>
      </c>
      <c r="B12" s="174">
        <f>'[1]Circuito I'!B30</f>
        <v>14668</v>
      </c>
      <c r="C12" s="60">
        <f>'[1]Circuito I'!C30</f>
        <v>8621</v>
      </c>
      <c r="D12" s="174">
        <f>'[1]Circuito I'!D30</f>
        <v>415</v>
      </c>
      <c r="E12" s="60">
        <f>'[1]Circuito I'!E30</f>
        <v>6095</v>
      </c>
      <c r="F12" s="174">
        <f>'[1]Circuito I'!F30</f>
        <v>4230</v>
      </c>
      <c r="G12" s="60">
        <f>'[1]Circuito I'!G30</f>
        <v>184</v>
      </c>
      <c r="H12" s="174">
        <f>'[1]Circuito I'!H30</f>
        <v>1</v>
      </c>
      <c r="I12" s="60">
        <f>'[1]Circuito I'!I30</f>
        <v>488</v>
      </c>
      <c r="J12" s="174">
        <f>'[1]Circuito I'!J30</f>
        <v>3557</v>
      </c>
      <c r="K12" s="60">
        <f>'[1]Circuito I'!K30</f>
        <v>644</v>
      </c>
      <c r="L12" s="174">
        <f>'[1]Circuito I'!L30</f>
        <v>299</v>
      </c>
      <c r="M12" s="60">
        <f>'[1]Circuito I'!M30</f>
        <v>54</v>
      </c>
      <c r="N12" s="174">
        <f>'[1]Circuito I'!N30</f>
        <v>17609</v>
      </c>
      <c r="O12" s="60">
        <f>'[1]Circuito I'!O30</f>
        <v>298</v>
      </c>
    </row>
    <row r="13" spans="1:15" ht="15">
      <c r="A13" s="50" t="s">
        <v>203</v>
      </c>
      <c r="B13" s="174">
        <f>'[1]Circuito I'!B34</f>
        <v>2417</v>
      </c>
      <c r="C13" s="60">
        <f>'[1]Circuito I'!C34</f>
        <v>2023</v>
      </c>
      <c r="D13" s="174">
        <f>'[1]Circuito I'!D34</f>
        <v>139</v>
      </c>
      <c r="E13" s="60">
        <f>'[1]Circuito I'!E34</f>
        <v>2051</v>
      </c>
      <c r="F13" s="174">
        <f>'[1]Circuito I'!F34</f>
        <v>1247</v>
      </c>
      <c r="G13" s="60">
        <f>'[1]Circuito I'!G34</f>
        <v>114</v>
      </c>
      <c r="H13" s="174">
        <f>'[1]Circuito I'!H34</f>
        <v>53</v>
      </c>
      <c r="I13" s="60">
        <f>'[1]Circuito I'!I34</f>
        <v>13</v>
      </c>
      <c r="J13" s="174">
        <f>'[1]Circuito I'!J34</f>
        <v>1067</v>
      </c>
      <c r="K13" s="60">
        <f>'[1]Circuito I'!K34</f>
        <v>257</v>
      </c>
      <c r="L13" s="174">
        <f>'[1]Circuito I'!L34</f>
        <v>98</v>
      </c>
      <c r="M13" s="60">
        <f>'[1]Circuito I'!M34</f>
        <v>118</v>
      </c>
      <c r="N13" s="174">
        <f>'[1]Circuito I'!N34</f>
        <v>2528</v>
      </c>
      <c r="O13" s="60">
        <f>'[1]Circuito I'!O34</f>
        <v>225</v>
      </c>
    </row>
    <row r="14" spans="1:15" ht="15">
      <c r="A14" s="50" t="s">
        <v>204</v>
      </c>
      <c r="B14" s="174">
        <f>'[1]Circuito I'!B50</f>
        <v>426</v>
      </c>
      <c r="C14" s="60">
        <f>'[1]Circuito I'!C50</f>
        <v>573</v>
      </c>
      <c r="D14" s="174">
        <f>'[1]Circuito I'!D50</f>
        <v>43</v>
      </c>
      <c r="E14" s="60">
        <f>'[1]Circuito I'!E50</f>
        <v>631</v>
      </c>
      <c r="F14" s="174">
        <f>'[1]Circuito I'!F50</f>
        <v>351</v>
      </c>
      <c r="G14" s="60">
        <f>'[1]Circuito I'!G50</f>
        <v>46</v>
      </c>
      <c r="H14" s="174">
        <f>'[1]Circuito I'!H50</f>
        <v>16</v>
      </c>
      <c r="I14" s="60">
        <f>'[1]Circuito I'!I50</f>
        <v>0</v>
      </c>
      <c r="J14" s="174">
        <f>'[1]Circuito I'!J50</f>
        <v>289</v>
      </c>
      <c r="K14" s="60">
        <f>'[1]Circuito I'!K50</f>
        <v>44</v>
      </c>
      <c r="L14" s="174">
        <f>'[1]Circuito I'!L50</f>
        <v>28</v>
      </c>
      <c r="M14" s="60">
        <f>'[1]Circuito I'!M50</f>
        <v>53</v>
      </c>
      <c r="N14" s="174">
        <f>'[1]Circuito I'!N50</f>
        <v>411</v>
      </c>
      <c r="O14" s="60">
        <f>'[1]Circuito I'!O50</f>
        <v>133</v>
      </c>
    </row>
    <row r="15" spans="1:15" ht="15">
      <c r="A15" s="50" t="s">
        <v>192</v>
      </c>
      <c r="B15" s="174">
        <f>'[1]Circuito I'!B58</f>
        <v>1312</v>
      </c>
      <c r="C15" s="60">
        <f>'[1]Circuito I'!C58</f>
        <v>1603</v>
      </c>
      <c r="D15" s="174">
        <f>'[1]Circuito I'!D58</f>
        <v>19</v>
      </c>
      <c r="E15" s="60">
        <f>'[1]Circuito I'!E58</f>
        <v>1547</v>
      </c>
      <c r="F15" s="174">
        <f>'[1]Circuito I'!F58</f>
        <v>1111</v>
      </c>
      <c r="G15" s="60">
        <f>'[1]Circuito I'!G58</f>
        <v>133</v>
      </c>
      <c r="H15" s="174">
        <f>'[1]Circuito I'!H58</f>
        <v>16</v>
      </c>
      <c r="I15" s="60">
        <f>'[1]Circuito I'!I58</f>
        <v>75</v>
      </c>
      <c r="J15" s="174">
        <f>'[1]Circuito I'!J58</f>
        <v>887</v>
      </c>
      <c r="K15" s="60">
        <f>'[1]Circuito I'!K58</f>
        <v>73</v>
      </c>
      <c r="L15" s="174">
        <f>'[1]Circuito I'!L58</f>
        <v>62</v>
      </c>
      <c r="M15" s="60">
        <f>'[1]Circuito I'!M58</f>
        <v>80</v>
      </c>
      <c r="N15" s="174">
        <f>'[1]Circuito I'!N58</f>
        <v>1387</v>
      </c>
      <c r="O15" s="60">
        <f>'[1]Circuito I'!O58</f>
        <v>191</v>
      </c>
    </row>
    <row r="16" spans="1:15" ht="15">
      <c r="A16" s="50" t="s">
        <v>193</v>
      </c>
      <c r="B16" s="174">
        <f>'[1]Circuito I'!B69</f>
        <v>1424</v>
      </c>
      <c r="C16" s="60">
        <f>'[1]Circuito I'!C69</f>
        <v>1376</v>
      </c>
      <c r="D16" s="174">
        <f>'[1]Circuito I'!D69</f>
        <v>46</v>
      </c>
      <c r="E16" s="60">
        <f>'[1]Circuito I'!E69</f>
        <v>1303</v>
      </c>
      <c r="F16" s="174">
        <f>'[1]Circuito I'!F69</f>
        <v>868</v>
      </c>
      <c r="G16" s="60">
        <f>'[1]Circuito I'!G69</f>
        <v>81</v>
      </c>
      <c r="H16" s="174">
        <f>'[1]Circuito I'!H69</f>
        <v>12</v>
      </c>
      <c r="I16" s="60">
        <f>'[1]Circuito I'!I69</f>
        <v>78</v>
      </c>
      <c r="J16" s="174">
        <f>'[1]Circuito I'!J69</f>
        <v>697</v>
      </c>
      <c r="K16" s="60">
        <f>'[1]Circuito I'!K69</f>
        <v>122</v>
      </c>
      <c r="L16" s="174">
        <f>'[1]Circuito I'!L69</f>
        <v>106</v>
      </c>
      <c r="M16" s="60">
        <f>'[1]Circuito I'!M69</f>
        <v>93</v>
      </c>
      <c r="N16" s="174">
        <f>'[1]Circuito I'!N69</f>
        <v>1543</v>
      </c>
      <c r="O16" s="60">
        <f>'[1]Circuito I'!O69</f>
        <v>762</v>
      </c>
    </row>
    <row r="17" spans="1:15" ht="15">
      <c r="A17" s="50" t="s">
        <v>194</v>
      </c>
      <c r="B17" s="174">
        <f>'[1]Circuito I'!B78</f>
        <v>1197</v>
      </c>
      <c r="C17" s="60">
        <f>'[1]Circuito I'!C78</f>
        <v>1149</v>
      </c>
      <c r="D17" s="174">
        <f>'[1]Circuito I'!D78</f>
        <v>44</v>
      </c>
      <c r="E17" s="60">
        <f>'[1]Circuito I'!E78</f>
        <v>1036</v>
      </c>
      <c r="F17" s="174">
        <f>'[1]Circuito I'!F78</f>
        <v>564</v>
      </c>
      <c r="G17" s="60">
        <f>'[1]Circuito I'!G78</f>
        <v>59</v>
      </c>
      <c r="H17" s="174">
        <f>'[1]Circuito I'!H78</f>
        <v>10</v>
      </c>
      <c r="I17" s="60">
        <f>'[1]Circuito I'!I78</f>
        <v>2</v>
      </c>
      <c r="J17" s="174">
        <f>'[1]Circuito I'!J78</f>
        <v>493</v>
      </c>
      <c r="K17" s="60">
        <f>'[1]Circuito I'!K78</f>
        <v>125</v>
      </c>
      <c r="L17" s="174">
        <f>'[1]Circuito I'!L78</f>
        <v>45</v>
      </c>
      <c r="M17" s="60">
        <f>'[1]Circuito I'!M78</f>
        <v>71</v>
      </c>
      <c r="N17" s="174">
        <f>'[1]Circuito I'!N78</f>
        <v>1354</v>
      </c>
      <c r="O17" s="60">
        <f>'[1]Circuito I'!O78</f>
        <v>260</v>
      </c>
    </row>
    <row r="18" spans="1:15" ht="15">
      <c r="A18" s="50" t="s">
        <v>195</v>
      </c>
      <c r="B18" s="174">
        <f>'[1]Circuito I'!B94</f>
        <v>1359</v>
      </c>
      <c r="C18" s="60">
        <f>'[1]Circuito I'!C94</f>
        <v>1343</v>
      </c>
      <c r="D18" s="174">
        <f>'[1]Circuito I'!D94</f>
        <v>124</v>
      </c>
      <c r="E18" s="60">
        <f>'[1]Circuito I'!E94</f>
        <v>1429</v>
      </c>
      <c r="F18" s="174">
        <f>'[1]Circuito I'!F94</f>
        <v>842</v>
      </c>
      <c r="G18" s="60">
        <f>'[1]Circuito I'!G94</f>
        <v>54</v>
      </c>
      <c r="H18" s="174">
        <f>'[1]Circuito I'!H94</f>
        <v>35</v>
      </c>
      <c r="I18" s="60">
        <f>'[1]Circuito I'!I94</f>
        <v>46</v>
      </c>
      <c r="J18" s="174">
        <f>'[1]Circuito I'!J94</f>
        <v>707</v>
      </c>
      <c r="K18" s="60">
        <f>'[1]Circuito I'!K94</f>
        <v>192</v>
      </c>
      <c r="L18" s="174">
        <f>'[1]Circuito I'!L94</f>
        <v>66</v>
      </c>
      <c r="M18" s="60">
        <f>'[1]Circuito I'!M94</f>
        <v>162</v>
      </c>
      <c r="N18" s="174">
        <f>'[1]Circuito I'!N94</f>
        <v>1397</v>
      </c>
      <c r="O18" s="60">
        <f>'[1]Circuito I'!O94</f>
        <v>166</v>
      </c>
    </row>
    <row r="19" spans="1:15" ht="15">
      <c r="A19" s="50" t="s">
        <v>196</v>
      </c>
      <c r="B19" s="174">
        <f>'[1]Circuito I'!B107</f>
        <v>606</v>
      </c>
      <c r="C19" s="60">
        <f>'[1]Circuito I'!C107</f>
        <v>659</v>
      </c>
      <c r="D19" s="174">
        <f>'[1]Circuito I'!D107</f>
        <v>19</v>
      </c>
      <c r="E19" s="60">
        <f>'[1]Circuito I'!E107</f>
        <v>588</v>
      </c>
      <c r="F19" s="174">
        <f>'[1]Circuito I'!F107</f>
        <v>379</v>
      </c>
      <c r="G19" s="60">
        <f>'[1]Circuito I'!G107</f>
        <v>59</v>
      </c>
      <c r="H19" s="174">
        <f>'[1]Circuito I'!H107</f>
        <v>5</v>
      </c>
      <c r="I19" s="60">
        <f>'[1]Circuito I'!I107</f>
        <v>18</v>
      </c>
      <c r="J19" s="174">
        <f>'[1]Circuito I'!J107</f>
        <v>297</v>
      </c>
      <c r="K19" s="60">
        <f>'[1]Circuito I'!K107</f>
        <v>14</v>
      </c>
      <c r="L19" s="174">
        <f>'[1]Circuito I'!L107</f>
        <v>15</v>
      </c>
      <c r="M19" s="60">
        <f>'[1]Circuito I'!M107</f>
        <v>19</v>
      </c>
      <c r="N19" s="174">
        <f>'[1]Circuito I'!N107</f>
        <v>696</v>
      </c>
      <c r="O19" s="60">
        <f>'[1]Circuito I'!O107</f>
        <v>109</v>
      </c>
    </row>
    <row r="20" spans="1:15" ht="15">
      <c r="A20" s="50" t="s">
        <v>197</v>
      </c>
      <c r="B20" s="174">
        <f>'[1]Circuito I'!B116</f>
        <v>901</v>
      </c>
      <c r="C20" s="60">
        <f>'[1]Circuito I'!C116</f>
        <v>861</v>
      </c>
      <c r="D20" s="174">
        <f>'[1]Circuito I'!D116</f>
        <v>55</v>
      </c>
      <c r="E20" s="60">
        <f>'[1]Circuito I'!E116</f>
        <v>829</v>
      </c>
      <c r="F20" s="174">
        <f>'[1]Circuito I'!F116</f>
        <v>485</v>
      </c>
      <c r="G20" s="60">
        <f>'[1]Circuito I'!G116</f>
        <v>15</v>
      </c>
      <c r="H20" s="174">
        <f>'[1]Circuito I'!H116</f>
        <v>10</v>
      </c>
      <c r="I20" s="60">
        <f>'[1]Circuito I'!I116</f>
        <v>8</v>
      </c>
      <c r="J20" s="174">
        <f>'[1]Circuito I'!J116</f>
        <v>452</v>
      </c>
      <c r="K20" s="60">
        <f>'[1]Circuito I'!K116</f>
        <v>23</v>
      </c>
      <c r="L20" s="174">
        <f>'[1]Circuito I'!L116</f>
        <v>29</v>
      </c>
      <c r="M20" s="60">
        <f>'[1]Circuito I'!M116</f>
        <v>37</v>
      </c>
      <c r="N20" s="174">
        <f>'[1]Circuito I'!N116</f>
        <v>988</v>
      </c>
      <c r="O20" s="60">
        <f>'[1]Circuito I'!O116</f>
        <v>62</v>
      </c>
    </row>
    <row r="21" spans="1:15" ht="15">
      <c r="A21" s="50" t="s">
        <v>198</v>
      </c>
      <c r="B21" s="174">
        <f>'[1]Circuito I'!B122</f>
        <v>862</v>
      </c>
      <c r="C21" s="60">
        <f>'[1]Circuito I'!C122</f>
        <v>989</v>
      </c>
      <c r="D21" s="174">
        <f>'[1]Circuito I'!D122</f>
        <v>77</v>
      </c>
      <c r="E21" s="60">
        <f>'[1]Circuito I'!E122</f>
        <v>1030</v>
      </c>
      <c r="F21" s="174">
        <f>'[1]Circuito I'!F122</f>
        <v>529</v>
      </c>
      <c r="G21" s="60">
        <f>'[1]Circuito I'!G122</f>
        <v>40</v>
      </c>
      <c r="H21" s="174">
        <f>'[1]Circuito I'!H122</f>
        <v>1</v>
      </c>
      <c r="I21" s="60">
        <f>'[1]Circuito I'!I122</f>
        <v>1</v>
      </c>
      <c r="J21" s="174">
        <f>'[1]Circuito I'!J122</f>
        <v>487</v>
      </c>
      <c r="K21" s="60">
        <f>'[1]Circuito I'!K122</f>
        <v>61</v>
      </c>
      <c r="L21" s="174">
        <f>'[1]Circuito I'!L122</f>
        <v>22</v>
      </c>
      <c r="M21" s="60">
        <f>'[1]Circuito I'!M122</f>
        <v>35</v>
      </c>
      <c r="N21" s="174">
        <f>'[1]Circuito I'!N122</f>
        <v>898</v>
      </c>
      <c r="O21" s="60">
        <f>'[1]Circuito I'!O122</f>
        <v>275</v>
      </c>
    </row>
    <row r="22" spans="1:15" ht="15">
      <c r="A22" s="72"/>
      <c r="B22" s="161"/>
      <c r="C22" s="72"/>
      <c r="D22" s="161"/>
      <c r="E22" s="72"/>
      <c r="F22" s="161"/>
      <c r="G22" s="72"/>
      <c r="H22" s="161"/>
      <c r="I22" s="72"/>
      <c r="J22" s="161"/>
      <c r="K22" s="72"/>
      <c r="L22" s="161"/>
      <c r="M22" s="72"/>
      <c r="N22" s="161"/>
      <c r="O22" s="72"/>
    </row>
    <row r="23" ht="15">
      <c r="A23" s="4" t="s">
        <v>209</v>
      </c>
    </row>
  </sheetData>
  <mergeCells count="6">
    <mergeCell ref="F6:F7"/>
    <mergeCell ref="J6:J7"/>
    <mergeCell ref="A5:A7"/>
    <mergeCell ref="C5:C7"/>
    <mergeCell ref="D5:D7"/>
    <mergeCell ref="E5:E7"/>
  </mergeCells>
  <printOptions horizontalCentered="1"/>
  <pageMargins left="0.75" right="0.75" top="1.5748031496062993" bottom="1" header="0" footer="0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B13" sqref="B13"/>
    </sheetView>
  </sheetViews>
  <sheetFormatPr defaultColWidth="11.421875" defaultRowHeight="12.75"/>
  <cols>
    <col min="1" max="1" width="13.8515625" style="185" customWidth="1"/>
    <col min="2" max="4" width="11.421875" style="188" customWidth="1"/>
    <col min="5" max="5" width="12.57421875" style="188" bestFit="1" customWidth="1"/>
    <col min="6" max="6" width="11.7109375" style="188" customWidth="1"/>
    <col min="7" max="16384" width="11.421875" style="188" customWidth="1"/>
  </cols>
  <sheetData>
    <row r="1" spans="2:7" ht="16.5">
      <c r="B1" s="186"/>
      <c r="C1" s="187"/>
      <c r="D1" s="187"/>
      <c r="E1" s="187"/>
      <c r="F1" s="187"/>
      <c r="G1" s="185"/>
    </row>
    <row r="2" spans="1:7" ht="16.5">
      <c r="A2" s="187" t="s">
        <v>222</v>
      </c>
      <c r="C2" s="187"/>
      <c r="D2" s="187"/>
      <c r="E2" s="187"/>
      <c r="F2" s="187"/>
      <c r="G2" s="185"/>
    </row>
    <row r="3" spans="2:7" ht="16.5">
      <c r="B3" s="187"/>
      <c r="C3" s="187"/>
      <c r="D3" s="187"/>
      <c r="E3" s="187"/>
      <c r="F3" s="187"/>
      <c r="G3" s="185"/>
    </row>
    <row r="4" spans="2:7" ht="16.5">
      <c r="B4" s="187"/>
      <c r="C4" s="187"/>
      <c r="D4" s="187"/>
      <c r="E4" s="187"/>
      <c r="F4" s="187"/>
      <c r="G4" s="185"/>
    </row>
    <row r="5" spans="1:7" ht="16.5">
      <c r="A5" s="307" t="s">
        <v>200</v>
      </c>
      <c r="B5" s="307"/>
      <c r="C5" s="307"/>
      <c r="D5" s="307"/>
      <c r="E5" s="307"/>
      <c r="F5" s="307"/>
      <c r="G5" s="185"/>
    </row>
    <row r="6" spans="1:7" ht="16.5">
      <c r="A6" s="307" t="s">
        <v>227</v>
      </c>
      <c r="B6" s="307"/>
      <c r="C6" s="307"/>
      <c r="D6" s="307"/>
      <c r="E6" s="307"/>
      <c r="F6" s="307"/>
      <c r="G6" s="185"/>
    </row>
    <row r="7" spans="1:6" ht="16.5">
      <c r="A7" s="189"/>
      <c r="B7" s="190"/>
      <c r="C7" s="190"/>
      <c r="D7" s="190"/>
      <c r="E7" s="190"/>
      <c r="F7" s="190"/>
    </row>
    <row r="8" spans="1:6" ht="16.5">
      <c r="A8" s="187"/>
      <c r="B8" s="187"/>
      <c r="C8" s="187"/>
      <c r="D8" s="187"/>
      <c r="E8" s="187"/>
      <c r="F8" s="187"/>
    </row>
    <row r="9" spans="1:6" ht="16.5">
      <c r="A9" s="191"/>
      <c r="B9" s="191"/>
      <c r="C9" s="191"/>
      <c r="D9" s="191"/>
      <c r="E9" s="191"/>
      <c r="F9" s="191"/>
    </row>
    <row r="10" spans="1:6" ht="16.5">
      <c r="A10" s="193" t="s">
        <v>188</v>
      </c>
      <c r="B10" s="194" t="s">
        <v>21</v>
      </c>
      <c r="C10" s="195" t="s">
        <v>189</v>
      </c>
      <c r="D10" s="196"/>
      <c r="E10" s="197" t="s">
        <v>189</v>
      </c>
      <c r="F10" s="190"/>
    </row>
    <row r="11" spans="1:6" ht="16.5">
      <c r="A11" s="198"/>
      <c r="B11" s="199"/>
      <c r="C11" s="200" t="s">
        <v>159</v>
      </c>
      <c r="D11" s="201"/>
      <c r="E11" s="202" t="s">
        <v>160</v>
      </c>
      <c r="F11" s="203"/>
    </row>
    <row r="12" spans="1:6" ht="16.5">
      <c r="A12" s="198"/>
      <c r="B12" s="199"/>
      <c r="C12" s="194" t="s">
        <v>190</v>
      </c>
      <c r="D12" s="194" t="s">
        <v>191</v>
      </c>
      <c r="E12" s="194" t="s">
        <v>190</v>
      </c>
      <c r="F12" s="204" t="s">
        <v>191</v>
      </c>
    </row>
    <row r="13" spans="1:6" ht="16.5">
      <c r="A13" s="206"/>
      <c r="B13" s="207"/>
      <c r="C13" s="207"/>
      <c r="D13" s="207"/>
      <c r="E13" s="207"/>
      <c r="F13" s="208"/>
    </row>
    <row r="14" spans="1:6" ht="16.5">
      <c r="A14" s="209"/>
      <c r="B14" s="210"/>
      <c r="C14" s="210"/>
      <c r="D14" s="210"/>
      <c r="E14" s="210"/>
      <c r="F14" s="211"/>
    </row>
    <row r="15" spans="1:6" ht="16.5">
      <c r="A15" s="205" t="s">
        <v>176</v>
      </c>
      <c r="B15" s="212">
        <v>17693</v>
      </c>
      <c r="C15" s="212">
        <v>9962</v>
      </c>
      <c r="D15" s="213">
        <v>56.3</v>
      </c>
      <c r="E15" s="214">
        <v>7731</v>
      </c>
      <c r="F15" s="215">
        <v>43.7</v>
      </c>
    </row>
    <row r="16" spans="2:6" ht="16.5">
      <c r="B16" s="216"/>
      <c r="C16" s="216"/>
      <c r="D16" s="217"/>
      <c r="E16" s="218"/>
      <c r="F16" s="219"/>
    </row>
    <row r="17" spans="1:6" ht="16.5">
      <c r="A17" s="221">
        <v>1999</v>
      </c>
      <c r="B17" s="212">
        <v>16939</v>
      </c>
      <c r="C17" s="212">
        <v>9089</v>
      </c>
      <c r="D17" s="213">
        <v>53.7</v>
      </c>
      <c r="E17" s="214">
        <v>7850</v>
      </c>
      <c r="F17" s="215">
        <v>46.3</v>
      </c>
    </row>
    <row r="18" spans="2:6" ht="16.5">
      <c r="B18" s="216"/>
      <c r="C18" s="216"/>
      <c r="D18" s="217"/>
      <c r="E18" s="218"/>
      <c r="F18" s="219"/>
    </row>
    <row r="19" spans="1:6" ht="16.5">
      <c r="A19" s="221">
        <v>2000</v>
      </c>
      <c r="B19" s="212">
        <v>24188</v>
      </c>
      <c r="C19" s="212">
        <v>16760</v>
      </c>
      <c r="D19" s="213">
        <v>69.3</v>
      </c>
      <c r="E19" s="214">
        <v>7428</v>
      </c>
      <c r="F19" s="215">
        <v>30.7</v>
      </c>
    </row>
    <row r="20" spans="1:6" ht="16.5">
      <c r="A20" s="221"/>
      <c r="B20" s="212"/>
      <c r="C20" s="212"/>
      <c r="D20" s="213"/>
      <c r="E20" s="214"/>
      <c r="F20" s="215"/>
    </row>
    <row r="21" spans="1:6" ht="16.5">
      <c r="A21" s="221">
        <v>2001</v>
      </c>
      <c r="B21" s="222">
        <v>21257</v>
      </c>
      <c r="C21" s="212">
        <v>11749</v>
      </c>
      <c r="D21" s="213">
        <f>(C21/B21)*100</f>
        <v>55.271204779602016</v>
      </c>
      <c r="E21" s="214">
        <v>9508</v>
      </c>
      <c r="F21" s="215">
        <f>(E21/B21)*100</f>
        <v>44.728795220397984</v>
      </c>
    </row>
    <row r="22" spans="2:6" ht="16.5">
      <c r="B22" s="212"/>
      <c r="C22" s="212"/>
      <c r="D22" s="213"/>
      <c r="E22" s="213"/>
      <c r="F22" s="215"/>
    </row>
    <row r="23" spans="1:6" ht="16.5">
      <c r="A23" s="221">
        <v>2002</v>
      </c>
      <c r="B23" s="216">
        <f>+C23+E23</f>
        <v>19951</v>
      </c>
      <c r="C23" s="216">
        <v>9455</v>
      </c>
      <c r="D23" s="217">
        <f>+(C23/B23)*100</f>
        <v>47.39110821512706</v>
      </c>
      <c r="E23" s="216">
        <v>10496</v>
      </c>
      <c r="F23" s="219">
        <f>+(E23/B23)*100</f>
        <v>52.60889178487294</v>
      </c>
    </row>
    <row r="24" spans="1:6" ht="16.5">
      <c r="A24" s="221"/>
      <c r="B24" s="223"/>
      <c r="C24" s="212"/>
      <c r="D24" s="217"/>
      <c r="E24" s="212"/>
      <c r="F24" s="219"/>
    </row>
    <row r="25" spans="1:6" ht="16.5">
      <c r="A25" s="221">
        <v>2003</v>
      </c>
      <c r="B25" s="216">
        <f>+E25+C25</f>
        <v>20398</v>
      </c>
      <c r="C25" s="216">
        <v>10787</v>
      </c>
      <c r="D25" s="217">
        <v>52.9</v>
      </c>
      <c r="E25" s="224">
        <v>9611</v>
      </c>
      <c r="F25" s="219">
        <v>47.1</v>
      </c>
    </row>
    <row r="26" spans="1:6" ht="16.5">
      <c r="A26" s="225"/>
      <c r="B26" s="226"/>
      <c r="C26" s="226"/>
      <c r="D26" s="226"/>
      <c r="E26" s="226"/>
      <c r="F26" s="227"/>
    </row>
    <row r="27" ht="16.5">
      <c r="A27" s="4" t="s">
        <v>209</v>
      </c>
    </row>
    <row r="49" spans="2:7" ht="16.5">
      <c r="B49" s="228"/>
      <c r="C49" s="220"/>
      <c r="D49" s="220"/>
      <c r="E49" s="220"/>
      <c r="F49" s="220"/>
      <c r="G49" s="220"/>
    </row>
    <row r="50" spans="2:7" ht="16.5">
      <c r="B50" s="185"/>
      <c r="C50" s="185"/>
      <c r="D50" s="185"/>
      <c r="E50" s="185"/>
      <c r="F50" s="185"/>
      <c r="G50" s="185"/>
    </row>
    <row r="51" spans="2:7" ht="16.5">
      <c r="B51" s="228"/>
      <c r="C51" s="220"/>
      <c r="D51" s="220"/>
      <c r="E51" s="220"/>
      <c r="F51" s="220"/>
      <c r="G51" s="220"/>
    </row>
    <row r="52" spans="2:7" ht="16.5">
      <c r="B52" s="185"/>
      <c r="C52" s="185"/>
      <c r="D52" s="185"/>
      <c r="E52" s="185"/>
      <c r="F52" s="185"/>
      <c r="G52" s="185"/>
    </row>
    <row r="53" spans="2:7" ht="16.5">
      <c r="B53" s="228"/>
      <c r="C53" s="220"/>
      <c r="D53" s="220"/>
      <c r="E53" s="220"/>
      <c r="F53" s="220"/>
      <c r="G53" s="220"/>
    </row>
    <row r="54" spans="2:7" ht="16.5">
      <c r="B54" s="185"/>
      <c r="C54" s="185"/>
      <c r="D54" s="185"/>
      <c r="E54" s="185"/>
      <c r="F54" s="185"/>
      <c r="G54" s="185"/>
    </row>
    <row r="55" spans="2:7" ht="16.5">
      <c r="B55" s="228"/>
      <c r="C55" s="220"/>
      <c r="D55" s="220"/>
      <c r="E55" s="220"/>
      <c r="F55" s="220"/>
      <c r="G55" s="220"/>
    </row>
    <row r="56" spans="2:7" ht="16.5">
      <c r="B56" s="185"/>
      <c r="C56" s="185"/>
      <c r="D56" s="185"/>
      <c r="E56" s="185"/>
      <c r="F56" s="185"/>
      <c r="G56" s="185"/>
    </row>
    <row r="57" spans="2:7" ht="16.5">
      <c r="B57" s="228"/>
      <c r="C57" s="220"/>
      <c r="D57" s="220"/>
      <c r="E57" s="220"/>
      <c r="F57" s="220"/>
      <c r="G57" s="220"/>
    </row>
    <row r="58" spans="2:7" ht="16.5">
      <c r="B58" s="185"/>
      <c r="C58" s="185"/>
      <c r="D58" s="185"/>
      <c r="E58" s="185"/>
      <c r="F58" s="185"/>
      <c r="G58" s="185"/>
    </row>
    <row r="59" spans="2:7" ht="16.5">
      <c r="B59" s="228"/>
      <c r="C59" s="220"/>
      <c r="D59" s="220"/>
      <c r="E59" s="220"/>
      <c r="F59" s="220"/>
      <c r="G59" s="220"/>
    </row>
    <row r="60" spans="2:7" ht="16.5">
      <c r="B60" s="185"/>
      <c r="C60" s="185"/>
      <c r="D60" s="185"/>
      <c r="E60" s="185"/>
      <c r="F60" s="185"/>
      <c r="G60" s="185"/>
    </row>
    <row r="61" spans="2:7" ht="16.5">
      <c r="B61" s="228"/>
      <c r="C61" s="220"/>
      <c r="D61" s="220"/>
      <c r="E61" s="220"/>
      <c r="F61" s="220"/>
      <c r="G61" s="220"/>
    </row>
    <row r="62" spans="2:7" ht="16.5">
      <c r="B62" s="192"/>
      <c r="C62" s="192"/>
      <c r="D62" s="192"/>
      <c r="E62" s="192"/>
      <c r="F62" s="192"/>
      <c r="G62" s="192"/>
    </row>
    <row r="63" spans="2:7" ht="16.5">
      <c r="B63" s="185"/>
      <c r="C63" s="185"/>
      <c r="D63" s="185"/>
      <c r="E63" s="185"/>
      <c r="F63" s="185"/>
      <c r="G63" s="228"/>
    </row>
    <row r="64" spans="2:7" ht="16.5">
      <c r="B64" s="185"/>
      <c r="C64" s="185"/>
      <c r="D64" s="185"/>
      <c r="E64" s="185"/>
      <c r="F64" s="185"/>
      <c r="G64" s="185"/>
    </row>
    <row r="65" spans="2:7" ht="16.5">
      <c r="B65" s="185"/>
      <c r="C65" s="185"/>
      <c r="D65" s="185"/>
      <c r="E65" s="185"/>
      <c r="F65" s="185"/>
      <c r="G65" s="185"/>
    </row>
    <row r="66" spans="2:7" ht="16.5">
      <c r="B66" s="185"/>
      <c r="C66" s="185"/>
      <c r="D66" s="185"/>
      <c r="E66" s="185"/>
      <c r="F66" s="185"/>
      <c r="G66" s="185"/>
    </row>
    <row r="67" spans="2:7" ht="16.5">
      <c r="B67" s="185"/>
      <c r="C67" s="185"/>
      <c r="D67" s="185"/>
      <c r="E67" s="185"/>
      <c r="F67" s="185"/>
      <c r="G67" s="185"/>
    </row>
    <row r="68" spans="2:7" ht="16.5">
      <c r="B68" s="185"/>
      <c r="C68" s="185"/>
      <c r="D68" s="185"/>
      <c r="E68" s="185"/>
      <c r="F68" s="185"/>
      <c r="G68" s="185"/>
    </row>
    <row r="69" spans="2:7" ht="16.5">
      <c r="B69" s="185"/>
      <c r="C69" s="185"/>
      <c r="D69" s="185"/>
      <c r="E69" s="185"/>
      <c r="F69" s="185"/>
      <c r="G69" s="185"/>
    </row>
    <row r="70" spans="2:7" ht="16.5">
      <c r="B70" s="185"/>
      <c r="C70" s="185"/>
      <c r="D70" s="185"/>
      <c r="E70" s="185"/>
      <c r="F70" s="185"/>
      <c r="G70" s="185"/>
    </row>
    <row r="71" spans="2:7" ht="16.5">
      <c r="B71" s="185"/>
      <c r="C71" s="185"/>
      <c r="D71" s="185"/>
      <c r="E71" s="185"/>
      <c r="F71" s="185"/>
      <c r="G71" s="185"/>
    </row>
    <row r="72" spans="2:7" ht="16.5">
      <c r="B72" s="185"/>
      <c r="C72" s="185"/>
      <c r="D72" s="185"/>
      <c r="E72" s="185"/>
      <c r="F72" s="185"/>
      <c r="G72" s="185"/>
    </row>
    <row r="73" spans="2:7" ht="16.5">
      <c r="B73" s="185"/>
      <c r="C73" s="185"/>
      <c r="D73" s="185"/>
      <c r="E73" s="185"/>
      <c r="F73" s="185"/>
      <c r="G73" s="185"/>
    </row>
    <row r="74" spans="2:7" ht="16.5">
      <c r="B74" s="185"/>
      <c r="C74" s="185"/>
      <c r="D74" s="185"/>
      <c r="E74" s="185"/>
      <c r="F74" s="185"/>
      <c r="G74" s="185"/>
    </row>
    <row r="75" spans="2:7" ht="16.5">
      <c r="B75" s="185"/>
      <c r="C75" s="185"/>
      <c r="D75" s="185"/>
      <c r="E75" s="185"/>
      <c r="F75" s="185"/>
      <c r="G75" s="185"/>
    </row>
  </sheetData>
  <mergeCells count="2">
    <mergeCell ref="A5:F5"/>
    <mergeCell ref="A6:F6"/>
  </mergeCells>
  <printOptions/>
  <pageMargins left="1.51" right="0.75" top="1.8897637795275593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svalerio</dc:creator>
  <cp:keywords/>
  <dc:description/>
  <cp:lastModifiedBy>msolanof</cp:lastModifiedBy>
  <cp:lastPrinted>2004-08-30T21:18:19Z</cp:lastPrinted>
  <dcterms:created xsi:type="dcterms:W3CDTF">2004-07-02T17:44:53Z</dcterms:created>
  <dcterms:modified xsi:type="dcterms:W3CDTF">2004-10-08T16:23:03Z</dcterms:modified>
  <cp:category/>
  <cp:version/>
  <cp:contentType/>
  <cp:contentStatus/>
</cp:coreProperties>
</file>