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0" windowHeight="17920" tabRatio="799" activeTab="8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-7" sheetId="7" r:id="rId7"/>
    <sheet name="c-8" sheetId="8" r:id="rId8"/>
    <sheet name="c-9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6">'c-7'!$A$1:$P$466</definedName>
    <definedName name="_xlnm.Print_Area" localSheetId="8">'c-9'!$A$1:$P$467</definedName>
    <definedName name="_xlnm.Print_Area" localSheetId="0">'c1'!$A$1:$Q$31</definedName>
    <definedName name="_xlnm.Print_Area" localSheetId="1">'c2'!$A$1:$Q$32</definedName>
    <definedName name="_xlnm.Print_Area" localSheetId="2">'c3'!$A$1:$Q$31</definedName>
    <definedName name="_xlnm.Print_Area" localSheetId="3">'c4'!$A$1:$F$48</definedName>
    <definedName name="_xlnm.Print_Area" localSheetId="4">'c5'!$A$1:$F$50</definedName>
    <definedName name="_xlnm.Print_Area" localSheetId="5">'c6'!$A$1:$F$49</definedName>
    <definedName name="dd">#REF!</definedName>
    <definedName name="ddd">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3_1">#REF!</definedName>
    <definedName name="Excel_BuiltIn__FilterDatabase_3_7">#REF!</definedName>
    <definedName name="Excel_BuiltIn__FilterDatabase_4">'[3]C4'!#REF!</definedName>
    <definedName name="Excel_BuiltIn__FilterDatabase_4_7">#REF!</definedName>
    <definedName name="Excel_BuiltIn__FilterDatabase_5">#REF!</definedName>
    <definedName name="Excel_BuiltIn__FilterDatabase_6">#REF!</definedName>
    <definedName name="Excel_BuiltIn__FilterDatabase_8">#N/A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Excel_BuiltIn_Print_Area_8">#REF!</definedName>
    <definedName name="Excel_BuiltIn_Print_Area_9">#REF!</definedName>
    <definedName name="fdsffd">#REF!</definedName>
    <definedName name="FOFO1">#REF!</definedName>
    <definedName name="FOFO1_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FOFO1_7">#REF!</definedName>
    <definedName name="H">#REF!</definedName>
    <definedName name="HJ">#REF!</definedName>
    <definedName name="Listadesplegable1_6">'[5]menores sentenciados'!#REF!</definedName>
    <definedName name="Nuevo">#REF!</definedName>
    <definedName name="ss">'[3]C4'!#REF!</definedName>
    <definedName name="xxx">'[1]c-16'!#REF!</definedName>
  </definedNames>
  <calcPr fullCalcOnLoad="1"/>
</workbook>
</file>

<file path=xl/comments7.xml><?xml version="1.0" encoding="utf-8"?>
<comments xmlns="http://schemas.openxmlformats.org/spreadsheetml/2006/main">
  <authors>
    <author>mmesent</author>
  </authors>
  <commentList>
    <comment ref="A95" authorId="0">
      <text>
        <r>
          <rPr>
            <b/>
            <sz val="9"/>
            <rFont val="Tahoma"/>
            <family val="0"/>
          </rPr>
          <t>mmesent:</t>
        </r>
        <r>
          <rPr>
            <sz val="9"/>
            <rFont val="Tahoma"/>
            <family val="0"/>
          </rPr>
          <t xml:space="preserve">
agosto 2012 se separa en familia y PJ</t>
        </r>
      </text>
    </comment>
    <comment ref="A189" authorId="0">
      <text>
        <r>
          <rPr>
            <b/>
            <sz val="9"/>
            <rFont val="Tahoma"/>
            <family val="0"/>
          </rPr>
          <t>mmesent:</t>
        </r>
        <r>
          <rPr>
            <sz val="9"/>
            <rFont val="Tahoma"/>
            <family val="0"/>
          </rPr>
          <t xml:space="preserve">
agosto 2012 se separa en familia y PJ</t>
        </r>
      </text>
    </comment>
  </commentList>
</comments>
</file>

<file path=xl/comments9.xml><?xml version="1.0" encoding="utf-8"?>
<comments xmlns="http://schemas.openxmlformats.org/spreadsheetml/2006/main">
  <authors>
    <author>mmesent</author>
  </authors>
  <commentList>
    <comment ref="A95" authorId="0">
      <text>
        <r>
          <rPr>
            <b/>
            <sz val="9"/>
            <rFont val="Tahoma"/>
            <family val="0"/>
          </rPr>
          <t>mmesent:</t>
        </r>
        <r>
          <rPr>
            <sz val="9"/>
            <rFont val="Tahoma"/>
            <family val="0"/>
          </rPr>
          <t xml:space="preserve">
agosto 2012 se separa en familia y PJ</t>
        </r>
      </text>
    </comment>
    <comment ref="A189" authorId="0">
      <text>
        <r>
          <rPr>
            <b/>
            <sz val="9"/>
            <rFont val="Tahoma"/>
            <family val="0"/>
          </rPr>
          <t>mmesent:</t>
        </r>
        <r>
          <rPr>
            <sz val="9"/>
            <rFont val="Tahoma"/>
            <family val="0"/>
          </rPr>
          <t xml:space="preserve">
agosto 2012 se separa en familia y PJ</t>
        </r>
      </text>
    </comment>
  </commentList>
</comments>
</file>

<file path=xl/sharedStrings.xml><?xml version="1.0" encoding="utf-8"?>
<sst xmlns="http://schemas.openxmlformats.org/spreadsheetml/2006/main" count="15362" uniqueCount="468">
  <si>
    <t>Valverde Vega ……..................................................................................................................</t>
  </si>
  <si>
    <t>Fiscalía de Trámite de Flagrancia de San José………………………………….</t>
  </si>
  <si>
    <t>Segundo Circuito San José..........................................................</t>
  </si>
  <si>
    <t>Flagrancia II Circuito Judicial de San José…………………………….</t>
  </si>
  <si>
    <t>Pavas (PISCAV)................................................................................................................</t>
  </si>
  <si>
    <t>Flagrancia Primer Circuito Alajuela.......................................................</t>
  </si>
  <si>
    <t>Flagrancia de Cartago...........................................................................</t>
  </si>
  <si>
    <t>Flagrancia de Heredia............................................................................</t>
  </si>
  <si>
    <t>Flagrancia de Puntarenas.......................................................................</t>
  </si>
  <si>
    <t>Flagrancia del Primer Circuito Zona Atlántica.............................................................................</t>
  </si>
  <si>
    <t>Flagrancia Segundo Circuito Zona Atlántica..............................................</t>
  </si>
  <si>
    <t>Siquirres………………………………………………………………………………</t>
  </si>
  <si>
    <t>Zona Sur (Pérez Zeledón).........................................................................</t>
  </si>
  <si>
    <t>Primer Circuito Alajuela…………………………………………</t>
  </si>
  <si>
    <t>Continuación Cuadro N° 8</t>
  </si>
  <si>
    <t>Atenas………………………………………………………………………………</t>
  </si>
  <si>
    <t>La Fortuna…………………………………………………………………………..</t>
  </si>
  <si>
    <t>Upala...................................................................................................</t>
  </si>
  <si>
    <t>Buenos Aires...............................................................................</t>
  </si>
  <si>
    <t>Primer Circuito de Alajuela..........................................................................................................................</t>
  </si>
  <si>
    <t>Heredia..........................................................................................................................</t>
  </si>
  <si>
    <t>Puntarenas..........................................................................................................................</t>
  </si>
  <si>
    <t>Primer Circuito Judicial Zona Atlántica...................................................</t>
  </si>
  <si>
    <t>Buenos Aires ……………………. …...……………………………………………………</t>
  </si>
  <si>
    <t>Liberia……………………………………………………………………………………………..</t>
  </si>
  <si>
    <t>Nicoya……………………………………………………………………………………………….</t>
  </si>
  <si>
    <t>Santa Cruz…………………………………………………………………………………………</t>
  </si>
  <si>
    <t>San Joaquín………………………………………………………………………………</t>
  </si>
  <si>
    <t>Siquirres…………………………………………………………………………………………</t>
  </si>
  <si>
    <t>Garabito...........................................................................................................</t>
  </si>
  <si>
    <t>Aguirre.....................................................................................................................................</t>
  </si>
  <si>
    <t>Protección Osa............................................................................................</t>
  </si>
  <si>
    <t>Flagrancia Corredores…………………………………………………………………</t>
  </si>
  <si>
    <t>Coto Brus...................................................................................................</t>
  </si>
  <si>
    <t>Buenos Aires..............................................................................................</t>
  </si>
  <si>
    <t>Flagrancia Primer Circuito Zona Atlántica...................................................................................................</t>
  </si>
  <si>
    <t>Bribrí.............................................................................................................</t>
  </si>
  <si>
    <t>Flagrancia Segundo Circuito Zona Atlántica...................................................................................................</t>
  </si>
  <si>
    <t xml:space="preserve">1/ En la materia Penal, la entrada total se refiere a la que registran las fiscalías del Ministerio Público y no contempla el detalle de los 422 delitos de acción privada en los tribunales penales. </t>
  </si>
  <si>
    <t>2/ En la materia Penal Juvenil, la entrada total se refiere a la que registran las fiscalías penales juveniles del Ministerio Público.</t>
  </si>
  <si>
    <t xml:space="preserve">Elaborado por: Sección de Estadística, Departamento de Planificación. </t>
  </si>
  <si>
    <t>CUADRO N° 8</t>
  </si>
  <si>
    <t>CASOS TERMINADOS POR MATERIA EN LAS OFICINAS JUDICIALES DE PRIMERA INSTANCIA DURANTE EL 2012</t>
  </si>
  <si>
    <t>Flagrancia Primer Circuito San José...................................................................................................</t>
  </si>
  <si>
    <t>Pavas........................................................................................................................................</t>
  </si>
  <si>
    <t>Flagrancia II Circuito Judicial San José……...........................</t>
  </si>
  <si>
    <t>Pavas (PISAV).....................................................................................</t>
  </si>
  <si>
    <t>Puriscal..........................................................................................................</t>
  </si>
  <si>
    <t>Unidad de Delitos de Probidad, Transparencia y Anticorrupción...........</t>
  </si>
  <si>
    <t>Unidad de Económicos, Tributarios y legitimación de Capitales...........</t>
  </si>
  <si>
    <t>Adjunta de Narcotráfico..........................................................................................</t>
  </si>
  <si>
    <t>Adjunta Agrario Ambiental...........................................................................................</t>
  </si>
  <si>
    <t>Adjunta Penal Juvenil....................................................................................</t>
  </si>
  <si>
    <t>Zona Sur (Pérez Zeledón).............................................................................</t>
  </si>
  <si>
    <t>Primer Circuito Alajuela...............................................................................</t>
  </si>
  <si>
    <t>Flagrancia I Circuito Judicial de Alajuela…..……………………………………..</t>
  </si>
  <si>
    <t>Segundo Circuito Alajuela............................................................................</t>
  </si>
  <si>
    <t>Flagrancia Segundo Circuito Alajuela.......................................................</t>
  </si>
  <si>
    <t>Guatuso.....................................................................................................................................</t>
  </si>
  <si>
    <t>Flagrancia de Cartago………………………………………………………………..</t>
  </si>
  <si>
    <t>Flagrancia de Heredia…………………………………………………………………</t>
  </si>
  <si>
    <t>San Joaquín de Flores................................................................................................</t>
  </si>
  <si>
    <t>Flagrancia Liberia………………………………………………………………………</t>
  </si>
  <si>
    <t>Nicoya..............................................................................................................................</t>
  </si>
  <si>
    <t>Flagrancia Santa Cruz</t>
  </si>
  <si>
    <t>Flagrancia de Puntarenas...............................................................................</t>
  </si>
  <si>
    <t>Bribrí...................................................................................................</t>
  </si>
  <si>
    <t>Matina....................................................................................................</t>
  </si>
  <si>
    <t>Guácimo..............................................................................................................</t>
  </si>
  <si>
    <t>De Menor Cuantía y Tránsito</t>
  </si>
  <si>
    <t>Liberia.................................................................................................</t>
  </si>
  <si>
    <t>Nicoya..........................................................................................................</t>
  </si>
  <si>
    <t>Fiscalías</t>
  </si>
  <si>
    <t>Unidad de Trámite Rápido.....................................................................</t>
  </si>
  <si>
    <t>Adjunta Contra la Delicuencia  Organizado…………………………………………..</t>
  </si>
  <si>
    <t>Unidad de Delitos Contra la Vida............................................................</t>
  </si>
  <si>
    <t>Unidad de Fraude..........................................................................................</t>
  </si>
  <si>
    <t>Unidad de Delitos Varios...............................................................................................................</t>
  </si>
  <si>
    <t>Unidad de Robos y Asaltos......................................................................................</t>
  </si>
  <si>
    <t>Unidad de Robo de Vehículos..........................................................................</t>
  </si>
  <si>
    <t>Unidad de Delitos Sexuales y Violencia Doméstica...........................................................................</t>
  </si>
  <si>
    <t>Fiscalía de Trámite de Flagrancia de San José………………………</t>
  </si>
  <si>
    <t>Segundo Circuito San José.........................................................................</t>
  </si>
  <si>
    <t>Flagrancia II Circuito Judicial de San José………………………………………….</t>
  </si>
  <si>
    <t>Hatillo.......................................................................................................................</t>
  </si>
  <si>
    <t>Pavas................................................................................................................</t>
  </si>
  <si>
    <t>Tilarán...............................................................................................................................</t>
  </si>
  <si>
    <t>Abangares........................................................................................................................</t>
  </si>
  <si>
    <t>Nandayure........................................................................................................................</t>
  </si>
  <si>
    <t>Carrillo..............................................................................................................................</t>
  </si>
  <si>
    <t>Hojancha.................................................................................</t>
  </si>
  <si>
    <t>Esparza............................................................................................................................</t>
  </si>
  <si>
    <t>Montes de Oro..................................................................................................................</t>
  </si>
  <si>
    <t>Garabito............................................................................................................................</t>
  </si>
  <si>
    <t>Jicaral...............................................................................................................................</t>
  </si>
  <si>
    <t>Cóbano.............................................................................................................................</t>
  </si>
  <si>
    <t>Aguirre y Parrita...............................................................................................................</t>
  </si>
  <si>
    <t>Golfito...............................................................................................................................</t>
  </si>
  <si>
    <t>Osa ................................................................................................................................</t>
  </si>
  <si>
    <t>Buenos Aires......................................................................................</t>
  </si>
  <si>
    <t>Coto Brus...........................................................................................</t>
  </si>
  <si>
    <t>Guatuso............................................................................................................................</t>
  </si>
  <si>
    <t>La Fortuna...........................................................................................</t>
  </si>
  <si>
    <t>La Unión............................................................................................................................</t>
  </si>
  <si>
    <t>Paraíso..............................................................................................................................</t>
  </si>
  <si>
    <t>Alvarado...........................................................................................................................</t>
  </si>
  <si>
    <t>Turrialba............................................................................................................................</t>
  </si>
  <si>
    <t>Jiménez.............................................................................................................................</t>
  </si>
  <si>
    <t>Santo Domingo.................................................................................................................</t>
  </si>
  <si>
    <t>San Rafael........................................................................................................................</t>
  </si>
  <si>
    <t>San Isidro.........................................................................................................................</t>
  </si>
  <si>
    <t>San Joaquín de Flores...............................................................................</t>
  </si>
  <si>
    <t>Sarapiquí...........................................................................................................................</t>
  </si>
  <si>
    <t>Bagaces...........................................................................................................................</t>
  </si>
  <si>
    <t>La Cruz............................................................................................................................</t>
  </si>
  <si>
    <t>Cañas...............................................................................................................................</t>
  </si>
  <si>
    <t>Puriscal...................................................................................................</t>
  </si>
  <si>
    <t>Turrubares.......................................................................................................................</t>
  </si>
  <si>
    <t>Tarrazú.............................................................................................................................</t>
  </si>
  <si>
    <t>Grecia..............................................................................................................................</t>
  </si>
  <si>
    <t>Alfaro Ruiz........................................................................................................................</t>
  </si>
  <si>
    <t>Poás..................................................................................................................................</t>
  </si>
  <si>
    <t>Valverde Vega ....................................................................................................................</t>
  </si>
  <si>
    <t>Naranjo.............................................................................................................................</t>
  </si>
  <si>
    <t>Palmares...........................................................................................................................</t>
  </si>
  <si>
    <t>Atenas..............................................................................................................................</t>
  </si>
  <si>
    <t>San Mateo.........................................................................................................................</t>
  </si>
  <si>
    <t>Orotina..............................................................................................................................</t>
  </si>
  <si>
    <t>Upala................................................................................................................................</t>
  </si>
  <si>
    <t>Los Chiles.........................................................................................................................</t>
  </si>
  <si>
    <t>Primer Circuito Zona Atlántica................................................................................</t>
  </si>
  <si>
    <t>Pensiones Alimentarias y Violencia Doméstica</t>
  </si>
  <si>
    <t>Pavas……………………………………………………………………………………………..</t>
  </si>
  <si>
    <t>Pavas - PISAV………………………………………………………….</t>
  </si>
  <si>
    <t>Escazú…………………………………………………………………………………………..</t>
  </si>
  <si>
    <t>La Unión…………………………………………………………………………………………</t>
  </si>
  <si>
    <t>San Joaquín…………………………………………………………………………………..</t>
  </si>
  <si>
    <t>Siquirres………………………………………………………………………………………..</t>
  </si>
  <si>
    <t>De Menor Cuantía</t>
  </si>
  <si>
    <t>Zona Sur (Pérez Zeledón).............................................................</t>
  </si>
  <si>
    <t>San Ramón........................................................................................................................</t>
  </si>
  <si>
    <t>Segundo Circuito Zona Atlántica......................................................................</t>
  </si>
  <si>
    <t xml:space="preserve">Contravencional y Menor Cuantía </t>
  </si>
  <si>
    <t>San Sebastián..................................................................................................................</t>
  </si>
  <si>
    <t>Alajuelita...........................................................................................................................</t>
  </si>
  <si>
    <t>Aserrí...............................................................................................................................</t>
  </si>
  <si>
    <t>Acosta..............................................................................................................................</t>
  </si>
  <si>
    <t>Pavas................................................................................................................................</t>
  </si>
  <si>
    <t>Escazú.............................................................................................................................</t>
  </si>
  <si>
    <t>Santa Ana........................................................................................................................</t>
  </si>
  <si>
    <t>Mora.................................................................................................................................</t>
  </si>
  <si>
    <t>Puntarenas.....................................................................................................................</t>
  </si>
  <si>
    <t>Segundo Circuito Zona Atlántica............................................................................</t>
  </si>
  <si>
    <t>Pavas........................................................................................................................</t>
  </si>
  <si>
    <t xml:space="preserve">Grecia ....................................................................................................... </t>
  </si>
  <si>
    <t>San Ramón.......................................................................................................................</t>
  </si>
  <si>
    <t>Segundo Circuito Alajuela......................................................................................................................</t>
  </si>
  <si>
    <t>Cartago...............................................................................................................</t>
  </si>
  <si>
    <t>Heredia.......................................................................................................................</t>
  </si>
  <si>
    <t>Puntarenas......................................................................................................................</t>
  </si>
  <si>
    <t>Segundo Circuito Zona Atlántica...........................................................................................................................</t>
  </si>
  <si>
    <t>Primer Circuito San José........................................................................................................................</t>
  </si>
  <si>
    <t>Desamparados.............................................................................</t>
  </si>
  <si>
    <t>Primer Circuito Alajuela.....................................................................</t>
  </si>
  <si>
    <t>Primer Circuito Alajuela - Electrónico...................................................</t>
  </si>
  <si>
    <t>Cartago ................................................................................................</t>
  </si>
  <si>
    <t>Heredia ....................................................................................................</t>
  </si>
  <si>
    <t>Heredia.............................................................................................................................</t>
  </si>
  <si>
    <t>Puntarenas.......................................................................................................................</t>
  </si>
  <si>
    <t>Primer Circuito Zona Atlántica................................................................................................................................</t>
  </si>
  <si>
    <t>Trabajo de Menor Cuantía</t>
  </si>
  <si>
    <t>Tribunal Menor Cuantía II Circuito San José....................................................................................</t>
  </si>
  <si>
    <t>Tribunal Menor Cuantía Alajuela..........................................</t>
  </si>
  <si>
    <t>Tribunal Menor Cuantía Cartago...........................................</t>
  </si>
  <si>
    <t>Tribunal Menor Cuantía Heredia..........................................</t>
  </si>
  <si>
    <t>Tribunal Menor Cuantía Santa Cruz..........................................</t>
  </si>
  <si>
    <t>Tribunal Menor Cuantía Puntarenas..........................................</t>
  </si>
  <si>
    <t>Tribunal Menor Cuantía Primer Circuito Zona Atlántica......................</t>
  </si>
  <si>
    <t>Faltas y Contravenciones</t>
  </si>
  <si>
    <t>Segundo Circuito San José.......................................................................................................</t>
  </si>
  <si>
    <t>Zona Sur (Pérez Zeledón)...............................................................</t>
  </si>
  <si>
    <t>Primer Circuito Alajuela.............................................................................................................................</t>
  </si>
  <si>
    <t>San Ramón......................................................................................</t>
  </si>
  <si>
    <t>Segundo Circuito Alajuela........................................................................................................................</t>
  </si>
  <si>
    <t>Cartago..........................................................................................................................</t>
  </si>
  <si>
    <t>Liberia……………………………………………………………..</t>
  </si>
  <si>
    <t>Nicoya………………………………………………………………</t>
  </si>
  <si>
    <t>Santa Cruz…………………………………………………………..</t>
  </si>
  <si>
    <t>Buenos Aires ...……………………………………………………………………………</t>
  </si>
  <si>
    <t>Familia y Penal Juvenil</t>
  </si>
  <si>
    <t>Zona Sur (Pérez Zeledón).........................................................................................</t>
  </si>
  <si>
    <t>San Ramón....................................................................................................</t>
  </si>
  <si>
    <t>Segundo Circuito Alajuela...................................................................................................</t>
  </si>
  <si>
    <t>Nicoya........................................................................................................................</t>
  </si>
  <si>
    <t>Santa Cruz........................................................................................................................</t>
  </si>
  <si>
    <t>Corredores...............................................................................................</t>
  </si>
  <si>
    <t>Segundo Circuito Zona Atlántica......................................................................................................</t>
  </si>
  <si>
    <t>Civiles de Menor Cuantía</t>
  </si>
  <si>
    <t>I Primer Circuito San José..................................................................................................................</t>
  </si>
  <si>
    <t>II Primer Circuito San José.........................................................................................</t>
  </si>
  <si>
    <t>III Primer Circuito San José........................................................................................</t>
  </si>
  <si>
    <t>IV Primer Circuito San José.......................................................................................</t>
  </si>
  <si>
    <t>Segundo Circuito San José...............................................................................</t>
  </si>
  <si>
    <t>Primer Circuito Alajuela............................................................................................................................</t>
  </si>
  <si>
    <t>Cartago.............................................................................................................................</t>
  </si>
  <si>
    <t>Primer Circuito Zona Atlántica...................................................................................................</t>
  </si>
  <si>
    <t>Segundo Circuito Zona Atlántica...................................................................................................</t>
  </si>
  <si>
    <t>Bribri.................................................................................................</t>
  </si>
  <si>
    <t>Siquirres..........................................................................................................</t>
  </si>
  <si>
    <t>Penal Juvenil</t>
  </si>
  <si>
    <t>Primer Circuito San José...........................................................................................................................</t>
  </si>
  <si>
    <t>Civiles y de Trabajo</t>
  </si>
  <si>
    <t>Hatillo...............................................................................................</t>
  </si>
  <si>
    <t>Desamparados...............................................................................................................................</t>
  </si>
  <si>
    <t>Grecia.............................................................................................................................</t>
  </si>
  <si>
    <t>San Ramón..................................................................................................................................</t>
  </si>
  <si>
    <t>San Carlos...................................................................................................................................................</t>
  </si>
  <si>
    <t>Turrialba..................................................................................................................................</t>
  </si>
  <si>
    <t>Aguirre..........................................................................................................................</t>
  </si>
  <si>
    <t>Golfito..............................................................................................</t>
  </si>
  <si>
    <t>Osa..............................................................................................</t>
  </si>
  <si>
    <t>Corredores..............................................................................................</t>
  </si>
  <si>
    <t>Grecia.....................................................................................................</t>
  </si>
  <si>
    <t>San Ramón....................................................................................</t>
  </si>
  <si>
    <t>Segundo Circuito Alajuela......................................................................................................</t>
  </si>
  <si>
    <t>La Fortuna…………………………………………………………..</t>
  </si>
  <si>
    <t>Upala................................................................................................</t>
  </si>
  <si>
    <t>Turrialba...................................................................................................</t>
  </si>
  <si>
    <t>La Unión......................................................................................................</t>
  </si>
  <si>
    <t>San Joaquín de Flores....................................................................................</t>
  </si>
  <si>
    <t>Sarapiquí....................................................................................</t>
  </si>
  <si>
    <t>Liberia.......................................................................................................</t>
  </si>
  <si>
    <t>Cañas..................................................................................................................................</t>
  </si>
  <si>
    <t>Nicoya..................................................................................................................................</t>
  </si>
  <si>
    <t>Santa Cruz....................................................................................</t>
  </si>
  <si>
    <t>Puntarenas....................................................................................</t>
  </si>
  <si>
    <t>Aguirre-Parrita.................................................................................</t>
  </si>
  <si>
    <t>Garabito................................................................................................</t>
  </si>
  <si>
    <t>Corredores.................................................................................</t>
  </si>
  <si>
    <t>Buenos Aires..............................................................................</t>
  </si>
  <si>
    <t>Santa Cruz..................................................................................................................................</t>
  </si>
  <si>
    <t>Corredores..........................................................................................................................</t>
  </si>
  <si>
    <t>Primer Circuito Zona Atlántica...................................................................................................................................</t>
  </si>
  <si>
    <t>Segundo Circuito Zona Atlántica..................................................................................................................................</t>
  </si>
  <si>
    <t>Continuación Cuadro N° 7</t>
  </si>
  <si>
    <t>Trabajo de Mayor Cuantía</t>
  </si>
  <si>
    <t>Especializado de Seguridad Social…………………………………….</t>
  </si>
  <si>
    <t>Segundo Circuito San José.............................................................................................................</t>
  </si>
  <si>
    <t>Segundo Circuito San José (Electrónico).................................................................................</t>
  </si>
  <si>
    <t>Primer Circuito Alajuela..............................................................</t>
  </si>
  <si>
    <t>Cartago.........................................................................................................</t>
  </si>
  <si>
    <t>Heredia..............................................................................................................................</t>
  </si>
  <si>
    <t>Primer Circuito Zona Atlántica..........................................................................</t>
  </si>
  <si>
    <t>Segundo Circuito Zona Atlántica..........................................................................</t>
  </si>
  <si>
    <t>Penales</t>
  </si>
  <si>
    <t>Pavas..........................................................................................................</t>
  </si>
  <si>
    <t>Puriscal............................................................................................................................</t>
  </si>
  <si>
    <t>Zona Sur (Pérez Zeledón)....................................................................................</t>
  </si>
  <si>
    <t>Atenas………………………………………………………………..</t>
  </si>
  <si>
    <t>Heredia.....................................................................................................</t>
  </si>
  <si>
    <t>Puntarenas...............................................................................................</t>
  </si>
  <si>
    <t>Primer Circuito Zona Atlántica........................................................................................................</t>
  </si>
  <si>
    <t>Primer Circuito San José......................................................................................................</t>
  </si>
  <si>
    <t>Desamparados.................................................................................................................</t>
  </si>
  <si>
    <t>Hatillo................................................................................................................................</t>
  </si>
  <si>
    <t>Pérez Zeledón.............................................................................................................</t>
  </si>
  <si>
    <t>Segundo Circuito Alajuela (San Carlos)....................................................................................</t>
  </si>
  <si>
    <t>Primer Circuito Zona Atlántica...........................................................................</t>
  </si>
  <si>
    <t>Segundo Circuito Zona Atlántica...........................................................................</t>
  </si>
  <si>
    <t>Agrarios</t>
  </si>
  <si>
    <t>Segundo Circuito San José...................................................................</t>
  </si>
  <si>
    <t>Zona Sur (Pérez Zeledón).......................................................................................................................</t>
  </si>
  <si>
    <t>Cartago....................................................................................................</t>
  </si>
  <si>
    <t>Primer Circuito Alajuela…………………………………………………………….</t>
  </si>
  <si>
    <t>Segundo Circuito Alajuela...........................................................................................................................</t>
  </si>
  <si>
    <t>Liberia..................................................................................................................................</t>
  </si>
  <si>
    <t>Cartago.....................................................................................................</t>
  </si>
  <si>
    <t>Heredia............................................................................................................................</t>
  </si>
  <si>
    <t>Puntarenas.................................................................................................................</t>
  </si>
  <si>
    <t>Primer Circuito Zona Atlántica......................................................................................................................</t>
  </si>
  <si>
    <t>Segundo Circuito Zona Atlántica......................................................................................................................</t>
  </si>
  <si>
    <t>Primero Especializado de Cobro I Circuito Judicial de San José…..................</t>
  </si>
  <si>
    <t>Segundo Especializado de Cobro I Circuito Judicial de San José…..................</t>
  </si>
  <si>
    <t>Especializado Cobro del Estado II Circuito San José.............................................</t>
  </si>
  <si>
    <t>Contencioso</t>
  </si>
  <si>
    <t>Contencioso Administrativo (Anterior Legislación)………..</t>
  </si>
  <si>
    <t>Contencioso Administrativo (Nueva Legislación)…………..</t>
  </si>
  <si>
    <t>Tribunal Procesal Contencioso Administrativo……………..</t>
  </si>
  <si>
    <t>Civil de Hacienda</t>
  </si>
  <si>
    <t>Civil de Hacienda y Asuntos Sumarios..............................................................</t>
  </si>
  <si>
    <t>I Primer Circuito San José...........................................................................................................................</t>
  </si>
  <si>
    <t>II Primer Circuito San José...........................................................................................................................</t>
  </si>
  <si>
    <t>Niñez y Adolescencia......................................................................................</t>
  </si>
  <si>
    <t>Segundo Circuito San José......................................................................................................</t>
  </si>
  <si>
    <t>Desamparados....................................................................................</t>
  </si>
  <si>
    <t>Golfito........................................................................................................................................</t>
  </si>
  <si>
    <t>Osa.........................................................................................................................................</t>
  </si>
  <si>
    <t>Corredores.........................................................................................................................................</t>
  </si>
  <si>
    <t>Primer Circuito Zona Atlántica.............................................................................</t>
  </si>
  <si>
    <t>Flagrancia del Primer Circuito Zona Atlántica.......................................</t>
  </si>
  <si>
    <t>Segundo Circuito Zona Atlántica..............................................................................</t>
  </si>
  <si>
    <t>Flagrancia Segundo Circuito Zona Atlántica..............................................................................</t>
  </si>
  <si>
    <t>Siquirres………………………………………………………………</t>
  </si>
  <si>
    <t>Juzgados</t>
  </si>
  <si>
    <t>Civiles de Mayor Cuantía</t>
  </si>
  <si>
    <t>I  Primer Circuito San José...........................................................................................................................</t>
  </si>
  <si>
    <t>II Primer Circuito San José..........................................................................................................................</t>
  </si>
  <si>
    <t>III Primer Circuito San José..........................................................................................................................</t>
  </si>
  <si>
    <t>IV Primer Circuito San José.......................................................................................................................</t>
  </si>
  <si>
    <t>Segundo Circuito San José........................................................................................................</t>
  </si>
  <si>
    <t>Cuadro N° 7</t>
  </si>
  <si>
    <t>Concursal................................................................................</t>
  </si>
  <si>
    <t>Primer Circuito Alajuela.....................................................................................................</t>
  </si>
  <si>
    <t>Flagrancia Segundo Circuito Alajuela........................................................</t>
  </si>
  <si>
    <t>Cartago.........................................................................................................................................</t>
  </si>
  <si>
    <t>Flagrancia de Cartago...............................................................................</t>
  </si>
  <si>
    <t>Turrialba.........................................................................................................................................</t>
  </si>
  <si>
    <t>Heredia.........................................................................................................................................</t>
  </si>
  <si>
    <t>Flagrancia de Heredia...........................................................................</t>
  </si>
  <si>
    <t>Sarapiquí.......................................................................................................................................</t>
  </si>
  <si>
    <t>Liberia.........................................................................................................................................</t>
  </si>
  <si>
    <t>Cañas........................................................................................................................................</t>
  </si>
  <si>
    <t>Nicoya.........................................................................................................................................</t>
  </si>
  <si>
    <t>Santa Cruz.........................................................................................................................................</t>
  </si>
  <si>
    <t>Puntarenas.........................................................................................................................................</t>
  </si>
  <si>
    <t>Flagrancia de Puntarenas......................................................................</t>
  </si>
  <si>
    <t>Aguirre.........................................................................................................................................</t>
  </si>
  <si>
    <t xml:space="preserve"> </t>
  </si>
  <si>
    <t>CASOS ENTRADOS POR MATERIA EN LAS OFICINAS JUDICIALES DE PRIMERA INSTANCIA DURANTE EL 2012</t>
  </si>
  <si>
    <t>Oficina Judicial</t>
  </si>
  <si>
    <t>Cobro</t>
  </si>
  <si>
    <t>Conten-</t>
  </si>
  <si>
    <t>Agrario</t>
  </si>
  <si>
    <t>Contraven-</t>
  </si>
  <si>
    <t>Pensiones</t>
  </si>
  <si>
    <t>Penal</t>
  </si>
  <si>
    <t>Violencia</t>
  </si>
  <si>
    <t>Constitu-</t>
  </si>
  <si>
    <t>Notarial</t>
  </si>
  <si>
    <t>cioso</t>
  </si>
  <si>
    <t>cional</t>
  </si>
  <si>
    <t>Alimentarias</t>
  </si>
  <si>
    <t>Juvenil 2/</t>
  </si>
  <si>
    <t>Doméstica</t>
  </si>
  <si>
    <t>Juzgado Notarial…………………………………………………..</t>
  </si>
  <si>
    <t>-</t>
  </si>
  <si>
    <t>Sala Constitucional...............................................................................................</t>
  </si>
  <si>
    <t>Tribunales Penales</t>
  </si>
  <si>
    <t>Primer Circuito San José...................................................................................................</t>
  </si>
  <si>
    <t>Flagrancia Primer Circuito San José...............................................................</t>
  </si>
  <si>
    <t>Pavas........................................................................................</t>
  </si>
  <si>
    <t>Desamparados.........................................................................................................................................</t>
  </si>
  <si>
    <t>Segundo Circuito San José...........................................................................................................................................................</t>
  </si>
  <si>
    <t>Flagrancia II Circuito San José................................................</t>
  </si>
  <si>
    <t>Zona Sur (Pérez Zeledón).........................................................................................................................................</t>
  </si>
  <si>
    <t>Primer Circuito Alajuela.............................................................................................................</t>
  </si>
  <si>
    <t>Flagrancia Primer Circuito Alajuela........................................................</t>
  </si>
  <si>
    <t>San Ramón.........................................................................................................................................</t>
  </si>
  <si>
    <t>Segundo Circuito Alajuela.............................................................................</t>
  </si>
  <si>
    <t>CASOS ENTRADOS POR CIRCUITO JUDICIAL Y MATERIA EN LAS OFICINAS JUDICIALES DE PRIMERA INSTANCIA DURANTE EL 2012</t>
  </si>
  <si>
    <t>CASOS TERMINADOS POR CIRCUITO JUDICIAL Y MATERIA EN LAS OFICINAS JUDICIALES DE PRIMERA INSTANCIA DURANTE EL 2012</t>
  </si>
  <si>
    <t>CIRCULANTE AL FINALIZAR EL 2012 POR CIRCUITO JUDICIAL Y MATERIA EN LAS OFICINAS JUDICIALES DE PRIMERA INSTANCIA</t>
  </si>
  <si>
    <t>CUADRO N° 4</t>
  </si>
  <si>
    <t>CASOS ENTRADOS POR MATERIA EN LAS OFICINAS JUDICIALES</t>
  </si>
  <si>
    <t>DE PRIMERA INSTANCIA DURANTE EL PERIODO 2008-2012</t>
  </si>
  <si>
    <t>Año</t>
  </si>
  <si>
    <t>Civil</t>
  </si>
  <si>
    <t>Contenciosa Administrativa</t>
  </si>
  <si>
    <t>Contravencional</t>
  </si>
  <si>
    <t>Constitucional</t>
  </si>
  <si>
    <t xml:space="preserve">Notarial 3/ </t>
  </si>
  <si>
    <t xml:space="preserve">1/ Se refiere a la entrada en las oficinas del Ministerio Público y los delitos de acción privada  </t>
  </si>
  <si>
    <t xml:space="preserve">     ingresados en los Tribunales Penales.</t>
  </si>
  <si>
    <t>2/ Se refiere a la entrada en las oficinas del Ministerio Público.</t>
  </si>
  <si>
    <t xml:space="preserve">3/ Se refiere a la entrada en el Juzgado Notarial. </t>
  </si>
  <si>
    <t>CUADRO N° 5</t>
  </si>
  <si>
    <t>CASOS TERMINADOS POR MATERIA EN LAS OFICINAS JUDICIALES</t>
  </si>
  <si>
    <t>1/ Corresponde a los terminados del Ministerio Público (se incluyen: acumulados, archivos</t>
  </si>
  <si>
    <t xml:space="preserve">    fiscales e incompetencias), Juzgados (se incluyen: sobreseimientos, desestimaciones, </t>
  </si>
  <si>
    <t xml:space="preserve">    acumulaciones y conversiones de la acción) y Tribunales Penales (se incluyen todos los terminados).</t>
  </si>
  <si>
    <t xml:space="preserve">2/ Corresponde a los terminados del Ministerio Público (se incluyen: acumulados, archivos fiscales, </t>
  </si>
  <si>
    <t xml:space="preserve">     incompetencias y otros motivos) y Juzgados Penales Juveniles (se incluyen todos los terminados).</t>
  </si>
  <si>
    <t>CUADRO N° 6</t>
  </si>
  <si>
    <t>CIRCULANTE AL FINALIZAR EL AÑO POR MATERIA EN LAS</t>
  </si>
  <si>
    <t>OFICINAS JUDICIALES DE PRIMERA INSTANCIA</t>
  </si>
  <si>
    <t>DURANTE EL PERÍODO 2008-2012</t>
  </si>
  <si>
    <t>1/ Se refiere al circulante existente en Fiscalías, Juzgados y Tribunales Penales.</t>
  </si>
  <si>
    <t>2/ Se refiere al circulante existente en Fiscalías y Juzgados Penales Juveniles.</t>
  </si>
  <si>
    <t xml:space="preserve">3/ Se refiere al circulante existente en el Juzgado Notarial. </t>
  </si>
  <si>
    <t xml:space="preserve">     Civil Ordinarios</t>
  </si>
  <si>
    <t xml:space="preserve">     Cobro Judicial</t>
  </si>
  <si>
    <t xml:space="preserve">     Civil Ordinario</t>
  </si>
  <si>
    <t>Civil Total</t>
  </si>
  <si>
    <t>Civil Ordinario</t>
  </si>
  <si>
    <t>Cobro Judicial</t>
  </si>
  <si>
    <t>2/ En la materia Penal Juvenil, el circulante se refiere al que registran las fiscalías y los juzgados penales juveniles.</t>
  </si>
  <si>
    <t>Tercero de San José</t>
  </si>
  <si>
    <t xml:space="preserve">Tercero de Alajuela </t>
  </si>
  <si>
    <t xml:space="preserve">Segundo de Guanacaste </t>
  </si>
  <si>
    <t xml:space="preserve">Primero de Guanacaste </t>
  </si>
  <si>
    <t xml:space="preserve">Primero de Zona Sur </t>
  </si>
  <si>
    <t xml:space="preserve">Segundo de Zona Sur </t>
  </si>
  <si>
    <t>CUADRO N° 1</t>
  </si>
  <si>
    <t>Circuito Judicial</t>
  </si>
  <si>
    <t>Total</t>
  </si>
  <si>
    <t>Materia</t>
  </si>
  <si>
    <t>Agraria</t>
  </si>
  <si>
    <t>Familia</t>
  </si>
  <si>
    <t>Conten-ciosa</t>
  </si>
  <si>
    <t>Penal 1/</t>
  </si>
  <si>
    <t>Trabajo</t>
  </si>
  <si>
    <t>Tránsito</t>
  </si>
  <si>
    <t>Pensiones Alimentarias</t>
  </si>
  <si>
    <t>Penal Juvenil 2/</t>
  </si>
  <si>
    <t>Violencia Doméstica</t>
  </si>
  <si>
    <t>Constitu-cional</t>
  </si>
  <si>
    <t xml:space="preserve">Primero de San José </t>
  </si>
  <si>
    <t>Segundo de San José</t>
  </si>
  <si>
    <t xml:space="preserve">Primero de Alajuela </t>
  </si>
  <si>
    <t xml:space="preserve">Segundo de Alajuela </t>
  </si>
  <si>
    <t>Cartago</t>
  </si>
  <si>
    <t xml:space="preserve">Heredia </t>
  </si>
  <si>
    <t>Puntarenas</t>
  </si>
  <si>
    <t>Primero Zona Atlántica</t>
  </si>
  <si>
    <t>Segundo Zona Atlántica</t>
  </si>
  <si>
    <t>1/ Corresponde a la entrada en las oficinas del Ministerio Público y delitos de acción privada entrados en los Tribunales Penales.</t>
  </si>
  <si>
    <t>2/ Corresponde a la entrada en el Ministerio Público (Fiscalías Penales Juveniles).</t>
  </si>
  <si>
    <t>Elaborado por: Sección de Estadística, Departamento de Planificación.</t>
  </si>
  <si>
    <t>CUADRO N° 2</t>
  </si>
  <si>
    <t xml:space="preserve">2/ Corresponde a los terminados del Ministerio Público (se incluyen: acumulados, archivos fiscales, incompetencias y otros motivos) y Juzgados Penales Juveniles (se incluyen todos los casos terminados). </t>
  </si>
  <si>
    <t xml:space="preserve">CUADRO N° 3 </t>
  </si>
  <si>
    <t>1/ Corresponde al circulante final en Fiscalías, Juzgados y Tribunales Penales.</t>
  </si>
  <si>
    <t>2/ Corresponde al circulante final en Fiscalías y Juzgados Penales Juveniles.</t>
  </si>
  <si>
    <t>1/ Corresponde a los terminados del Ministerio Público (se incluyen: acumulados, archivos fiscales e incompetencias), Juzgados (se incluyen: sobreseimientos, desestimaciones, acumulaciones y conversiones de la acción)</t>
  </si>
  <si>
    <t xml:space="preserve">    y Tribunales Penales (se incluyen todos los casos terminados). </t>
  </si>
  <si>
    <t>---</t>
  </si>
  <si>
    <t>Contraven- ciones</t>
  </si>
  <si>
    <t>Notarial 3/</t>
  </si>
  <si>
    <t xml:space="preserve">3/ Corresponde a la entrada en el Juzgado Notarial. </t>
  </si>
  <si>
    <t xml:space="preserve">3/ Corresponde a los terminados en el Juzgado Notarial. </t>
  </si>
  <si>
    <t xml:space="preserve">3/ Corresponde al circulante final en el Juzgado Notarial. </t>
  </si>
  <si>
    <t>Puriscal..........................................................................................</t>
  </si>
  <si>
    <t>Zona Sur (Pérez Zeledón)................................................................</t>
  </si>
  <si>
    <t>Flagrancia I Circuito Judicial de Alajuela…..…………………………</t>
  </si>
  <si>
    <t>Flagrancia de Cartago</t>
  </si>
  <si>
    <t>Flagrancia de Heredia…………………………………………………</t>
  </si>
  <si>
    <t>Flagrancia de Liberia……………………………………………………………..</t>
  </si>
  <si>
    <t>Flagrancia de Santa Cruz…………………………………………………………</t>
  </si>
  <si>
    <t>Flagrancia Puntarenas...........................................................................</t>
  </si>
  <si>
    <t>Protección de Osa................................................................................</t>
  </si>
  <si>
    <t>Flagrancia de Corredores…………………………………………………………</t>
  </si>
  <si>
    <t>Flagrancia Primer Circuito Zona Atlántica.............................................</t>
  </si>
  <si>
    <t>Flagrancia Segundo Circuito Zona Atlántica............................................................</t>
  </si>
  <si>
    <t xml:space="preserve">1/ En la materia Penal, los casos fenecidos se refieren a los que registran las fiscalías, juzgados y tribunales penales. </t>
  </si>
  <si>
    <t>2/ En la materia Penal Juvenil, los casos fenecidos se refieren a los que registran las fiscalías y juzgados penales juveniles.</t>
  </si>
  <si>
    <t>CUADRO N° 9</t>
  </si>
  <si>
    <t>CIRCULANTE AL FINALIZAR EL AÑO POR MATERIA EN LAS OFICINAS JUDICIALES DE PRIMERA INSTANCIA DURANTE EL 2012</t>
  </si>
  <si>
    <t>Segundo Circuito San José....................................................</t>
  </si>
  <si>
    <t>Cartago..............................................................................</t>
  </si>
  <si>
    <t>Primer Circuito Alajuela…………………………………………….</t>
  </si>
  <si>
    <t>Continuación Cuadro N° 9</t>
  </si>
  <si>
    <t>Segundo Circuito San José....................................................................</t>
  </si>
  <si>
    <t>Buenos Aires ……………………..……………………………………………………</t>
  </si>
  <si>
    <t>Liberia……………………………………………….</t>
  </si>
  <si>
    <t>Nicoya</t>
  </si>
  <si>
    <t>Santa Cruz………………………………………………………</t>
  </si>
  <si>
    <t>Fiscalía de Trámite de Flagrancia de San José……………………………..</t>
  </si>
  <si>
    <t xml:space="preserve">1/ En la materia Penal, el circulante se refiere al que registran las fiscalías, juzgados y tribunales penales. </t>
  </si>
</sst>
</file>

<file path=xl/styles.xml><?xml version="1.0" encoding="utf-8"?>
<styleSheet xmlns="http://schemas.openxmlformats.org/spreadsheetml/2006/main">
  <numFmts count="67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\ "/>
    <numFmt numFmtId="181" formatCode="General\ "/>
    <numFmt numFmtId="182" formatCode="&quot; $&quot;#,##0\ ;&quot; $(&quot;#,##0\);&quot; $- &quot;;@\ "/>
    <numFmt numFmtId="183" formatCode="0_)"/>
    <numFmt numFmtId="184" formatCode="0.00_)"/>
    <numFmt numFmtId="185" formatCode="_([$€]* #,##0.00_);_([$€]* \(#,##0.00\);_([$€]* \-??_);_(@_)"/>
    <numFmt numFmtId="186" formatCode="#,##0.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"/>
    <numFmt numFmtId="201" formatCode="General_)"/>
    <numFmt numFmtId="202" formatCode="0.0%"/>
    <numFmt numFmtId="203" formatCode="[$-140A]dddd\,\ dd&quot; de &quot;mmmm&quot; de &quot;yyyy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00"/>
    <numFmt numFmtId="211" formatCode="0.0000"/>
    <numFmt numFmtId="212" formatCode="0.000000000"/>
    <numFmt numFmtId="213" formatCode="0.00000000"/>
    <numFmt numFmtId="214" formatCode="0.0000000"/>
    <numFmt numFmtId="215" formatCode="0.000000"/>
    <numFmt numFmtId="216" formatCode="0.00000"/>
    <numFmt numFmtId="217" formatCode="m/d/yyyy&quot;   &quot;AM/PM"/>
    <numFmt numFmtId="218" formatCode="[$-C0A]dddd\,\ dd&quot; de &quot;mmmm&quot; de &quot;yyyy"/>
    <numFmt numFmtId="219" formatCode="dd/mm/yyyy&quot;  &quot;\ AM/PM"/>
    <numFmt numFmtId="220" formatCode="m/d/yyyy&quot;  &quot;\ AM/PM"/>
    <numFmt numFmtId="221" formatCode="[$-409]d\-mmm\-yy;@"/>
    <numFmt numFmtId="222" formatCode="dd/mm/yyyy&quot;   &quot;AM/PM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0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7" borderId="1" applyNumberFormat="0" applyAlignment="0" applyProtection="0"/>
    <xf numFmtId="0" fontId="0" fillId="0" borderId="0" applyNumberFormat="0" applyFill="0" applyBorder="0" applyAlignment="0" applyProtection="0"/>
    <xf numFmtId="185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82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0" fillId="20" borderId="8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2" fillId="0" borderId="6" applyNumberFormat="0" applyFill="0" applyAlignment="0" applyProtection="0"/>
    <xf numFmtId="0" fontId="21" fillId="0" borderId="0" applyNumberForma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/>
      <protection locked="0"/>
    </xf>
    <xf numFmtId="18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15" xfId="0" applyFont="1" applyFill="1" applyBorder="1" applyAlignment="1" applyProtection="1">
      <alignment horizontal="fill"/>
      <protection/>
    </xf>
    <xf numFmtId="0" fontId="1" fillId="0" borderId="25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1" fillId="0" borderId="2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horizontal="fill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fill"/>
      <protection/>
    </xf>
    <xf numFmtId="0" fontId="1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26" xfId="0" applyFont="1" applyFill="1" applyBorder="1" applyAlignment="1" applyProtection="1">
      <alignment horizontal="fill"/>
      <protection/>
    </xf>
    <xf numFmtId="0" fontId="2" fillId="0" borderId="27" xfId="0" applyFont="1" applyFill="1" applyBorder="1" applyAlignment="1" applyProtection="1">
      <alignment/>
      <protection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fill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23" xfId="0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2" fillId="0" borderId="14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0" borderId="23" xfId="0" applyNumberFormat="1" applyFont="1" applyFill="1" applyBorder="1" applyAlignment="1" quotePrefix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181" fontId="2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81" fontId="2" fillId="0" borderId="29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centerContinuous" vertical="center"/>
      <protection/>
    </xf>
    <xf numFmtId="3" fontId="2" fillId="0" borderId="31" xfId="0" applyNumberFormat="1" applyFont="1" applyFill="1" applyBorder="1" applyAlignment="1" applyProtection="1">
      <alignment horizontal="centerContinuous" vertical="center"/>
      <protection/>
    </xf>
    <xf numFmtId="3" fontId="2" fillId="0" borderId="13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181" fontId="2" fillId="0" borderId="32" xfId="0" applyNumberFormat="1" applyFont="1" applyFill="1" applyBorder="1" applyAlignment="1" applyProtection="1">
      <alignment/>
      <protection/>
    </xf>
    <xf numFmtId="3" fontId="2" fillId="0" borderId="32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181" fontId="2" fillId="0" borderId="13" xfId="0" applyNumberFormat="1" applyFont="1" applyFill="1" applyBorder="1" applyAlignment="1" applyProtection="1">
      <alignment/>
      <protection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 applyProtection="1">
      <alignment horizontal="center"/>
      <protection/>
    </xf>
    <xf numFmtId="3" fontId="2" fillId="0" borderId="29" xfId="0" applyNumberFormat="1" applyFont="1" applyFill="1" applyBorder="1" applyAlignment="1" applyProtection="1">
      <alignment horizontal="center"/>
      <protection/>
    </xf>
    <xf numFmtId="3" fontId="2" fillId="0" borderId="29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181" fontId="27" fillId="0" borderId="13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3" fontId="1" fillId="0" borderId="35" xfId="0" applyNumberFormat="1" applyFont="1" applyFill="1" applyBorder="1" applyAlignment="1" applyProtection="1">
      <alignment horizontal="center"/>
      <protection/>
    </xf>
    <xf numFmtId="3" fontId="1" fillId="0" borderId="36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181" fontId="1" fillId="0" borderId="27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37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39" xfId="0" applyNumberFormat="1" applyFont="1" applyFill="1" applyBorder="1" applyAlignment="1" applyProtection="1">
      <alignment/>
      <protection/>
    </xf>
    <xf numFmtId="3" fontId="2" fillId="0" borderId="40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 applyProtection="1">
      <alignment/>
      <protection/>
    </xf>
    <xf numFmtId="3" fontId="2" fillId="0" borderId="37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 applyProtection="1">
      <alignment horizontal="center"/>
      <protection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2" fillId="0" borderId="38" xfId="0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Fill="1" applyBorder="1" applyAlignment="1">
      <alignment/>
    </xf>
    <xf numFmtId="3" fontId="2" fillId="0" borderId="35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1" fontId="1" fillId="0" borderId="37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 applyProtection="1">
      <alignment horizontal="center"/>
      <protection/>
    </xf>
    <xf numFmtId="3" fontId="1" fillId="0" borderId="38" xfId="0" applyNumberFormat="1" applyFont="1" applyFill="1" applyBorder="1" applyAlignment="1">
      <alignment/>
    </xf>
    <xf numFmtId="181" fontId="1" fillId="0" borderId="0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 horizontal="center"/>
      <protection locked="0"/>
    </xf>
    <xf numFmtId="3" fontId="1" fillId="0" borderId="37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81" fontId="2" fillId="0" borderId="25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 applyProtection="1">
      <alignment horizontal="centerContinuous" vertical="center"/>
      <protection/>
    </xf>
    <xf numFmtId="3" fontId="2" fillId="0" borderId="22" xfId="0" applyNumberFormat="1" applyFont="1" applyFill="1" applyBorder="1" applyAlignment="1">
      <alignment horizontal="center"/>
    </xf>
    <xf numFmtId="181" fontId="2" fillId="0" borderId="18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1" fillId="0" borderId="35" xfId="0" applyNumberFormat="1" applyFont="1" applyFill="1" applyBorder="1" applyAlignment="1">
      <alignment horizontal="center"/>
    </xf>
    <xf numFmtId="0" fontId="4" fillId="0" borderId="0" xfId="94" applyFont="1" applyFill="1" applyBorder="1" applyAlignment="1" applyProtection="1">
      <alignment horizontal="left" vertical="center" wrapText="1"/>
      <protection/>
    </xf>
    <xf numFmtId="181" fontId="1" fillId="0" borderId="15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Continuous" vertical="center"/>
      <protection/>
    </xf>
    <xf numFmtId="3" fontId="2" fillId="0" borderId="43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centerContinuous" vertical="center"/>
      <protection/>
    </xf>
    <xf numFmtId="3" fontId="1" fillId="0" borderId="4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horizontal="center"/>
      <protection/>
    </xf>
    <xf numFmtId="3" fontId="2" fillId="0" borderId="36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3" fontId="1" fillId="0" borderId="2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 applyProtection="1">
      <alignment horizontal="center"/>
      <protection/>
    </xf>
    <xf numFmtId="3" fontId="1" fillId="0" borderId="45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1" fillId="0" borderId="46" xfId="0" applyNumberFormat="1" applyFont="1" applyFill="1" applyBorder="1" applyAlignment="1" applyProtection="1">
      <alignment horizontal="center"/>
      <protection/>
    </xf>
    <xf numFmtId="3" fontId="1" fillId="0" borderId="47" xfId="0" applyNumberFormat="1" applyFont="1" applyFill="1" applyBorder="1" applyAlignment="1" applyProtection="1">
      <alignment horizontal="center"/>
      <protection/>
    </xf>
    <xf numFmtId="3" fontId="1" fillId="0" borderId="48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Continuous" vertical="center"/>
    </xf>
    <xf numFmtId="0" fontId="2" fillId="11" borderId="31" xfId="0" applyFont="1" applyFill="1" applyBorder="1" applyAlignment="1">
      <alignment horizontal="centerContinuous" vertical="center"/>
    </xf>
    <xf numFmtId="0" fontId="3" fillId="11" borderId="15" xfId="0" applyFont="1" applyFill="1" applyBorder="1" applyAlignment="1">
      <alignment horizontal="center" vertical="center" wrapText="1"/>
    </xf>
    <xf numFmtId="0" fontId="3" fillId="11" borderId="5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Continuous" vertical="center"/>
    </xf>
    <xf numFmtId="0" fontId="2" fillId="11" borderId="42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 wrapText="1"/>
    </xf>
    <xf numFmtId="0" fontId="1" fillId="11" borderId="0" xfId="0" applyFont="1" applyFill="1" applyBorder="1" applyAlignment="1">
      <alignment/>
    </xf>
    <xf numFmtId="0" fontId="1" fillId="11" borderId="20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 horizontal="center"/>
    </xf>
    <xf numFmtId="0" fontId="1" fillId="11" borderId="12" xfId="0" applyFont="1" applyFill="1" applyBorder="1" applyAlignment="1">
      <alignment/>
    </xf>
    <xf numFmtId="0" fontId="1" fillId="11" borderId="19" xfId="0" applyFont="1" applyFill="1" applyBorder="1" applyAlignment="1">
      <alignment/>
    </xf>
    <xf numFmtId="0" fontId="1" fillId="11" borderId="0" xfId="0" applyFont="1" applyFill="1" applyAlignment="1">
      <alignment/>
    </xf>
    <xf numFmtId="0" fontId="2" fillId="11" borderId="13" xfId="0" applyFont="1" applyFill="1" applyBorder="1" applyAlignment="1">
      <alignment vertical="top" wrapText="1"/>
    </xf>
    <xf numFmtId="3" fontId="2" fillId="11" borderId="10" xfId="0" applyNumberFormat="1" applyFont="1" applyFill="1" applyBorder="1" applyAlignment="1">
      <alignment horizontal="center" vertical="top" wrapText="1"/>
    </xf>
    <xf numFmtId="3" fontId="2" fillId="11" borderId="19" xfId="0" applyNumberFormat="1" applyFont="1" applyFill="1" applyBorder="1" applyAlignment="1">
      <alignment horizontal="center" vertical="top" wrapText="1"/>
    </xf>
    <xf numFmtId="0" fontId="2" fillId="11" borderId="0" xfId="0" applyFont="1" applyFill="1" applyBorder="1" applyAlignment="1" applyProtection="1">
      <alignment horizontal="centerContinuous" vertical="center"/>
      <protection/>
    </xf>
    <xf numFmtId="0" fontId="1" fillId="11" borderId="25" xfId="0" applyFont="1" applyFill="1" applyBorder="1" applyAlignment="1" applyProtection="1">
      <alignment/>
      <protection/>
    </xf>
    <xf numFmtId="0" fontId="2" fillId="11" borderId="31" xfId="0" applyFont="1" applyFill="1" applyBorder="1" applyAlignment="1" applyProtection="1">
      <alignment horizontal="centerContinuous" vertical="center"/>
      <protection/>
    </xf>
    <xf numFmtId="0" fontId="2" fillId="11" borderId="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center" vertical="center"/>
    </xf>
    <xf numFmtId="0" fontId="1" fillId="11" borderId="15" xfId="0" applyFont="1" applyFill="1" applyBorder="1" applyAlignment="1" applyProtection="1">
      <alignment horizontal="fill"/>
      <protection/>
    </xf>
    <xf numFmtId="0" fontId="2" fillId="11" borderId="43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vertical="center"/>
    </xf>
    <xf numFmtId="0" fontId="1" fillId="11" borderId="13" xfId="0" applyFont="1" applyFill="1" applyBorder="1" applyAlignment="1" applyProtection="1">
      <alignment horizontal="left"/>
      <protection/>
    </xf>
    <xf numFmtId="0" fontId="2" fillId="11" borderId="30" xfId="0" applyFont="1" applyFill="1" applyBorder="1" applyAlignment="1" applyProtection="1">
      <alignment horizontal="centerContinuous" vertical="center"/>
      <protection/>
    </xf>
    <xf numFmtId="0" fontId="2" fillId="11" borderId="13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 vertical="center"/>
    </xf>
    <xf numFmtId="0" fontId="1" fillId="11" borderId="32" xfId="0" applyFont="1" applyFill="1" applyBorder="1" applyAlignment="1" applyProtection="1">
      <alignment horizontal="fill"/>
      <protection/>
    </xf>
    <xf numFmtId="0" fontId="2" fillId="11" borderId="57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fill"/>
      <protection/>
    </xf>
    <xf numFmtId="181" fontId="2" fillId="11" borderId="0" xfId="0" applyNumberFormat="1" applyFont="1" applyFill="1" applyBorder="1" applyAlignment="1" applyProtection="1">
      <alignment horizontal="centerContinuous" vertical="center"/>
      <protection/>
    </xf>
    <xf numFmtId="3" fontId="27" fillId="11" borderId="0" xfId="0" applyNumberFormat="1" applyFont="1" applyFill="1" applyBorder="1" applyAlignment="1" applyProtection="1">
      <alignment horizontal="centerContinuous" vertical="center"/>
      <protection/>
    </xf>
    <xf numFmtId="181" fontId="2" fillId="11" borderId="29" xfId="0" applyNumberFormat="1" applyFont="1" applyFill="1" applyBorder="1" applyAlignment="1" applyProtection="1">
      <alignment/>
      <protection/>
    </xf>
    <xf numFmtId="3" fontId="2" fillId="11" borderId="12" xfId="0" applyNumberFormat="1" applyFont="1" applyFill="1" applyBorder="1" applyAlignment="1">
      <alignment horizontal="center"/>
    </xf>
    <xf numFmtId="3" fontId="2" fillId="11" borderId="30" xfId="0" applyNumberFormat="1" applyFont="1" applyFill="1" applyBorder="1" applyAlignment="1" applyProtection="1">
      <alignment horizontal="centerContinuous" vertical="center"/>
      <protection/>
    </xf>
    <xf numFmtId="3" fontId="2" fillId="11" borderId="31" xfId="0" applyNumberFormat="1" applyFont="1" applyFill="1" applyBorder="1" applyAlignment="1" applyProtection="1">
      <alignment horizontal="centerContinuous" vertical="center"/>
      <protection/>
    </xf>
    <xf numFmtId="3" fontId="2" fillId="11" borderId="13" xfId="0" applyNumberFormat="1" applyFont="1" applyFill="1" applyBorder="1" applyAlignment="1" applyProtection="1">
      <alignment horizontal="center"/>
      <protection/>
    </xf>
    <xf numFmtId="3" fontId="2" fillId="11" borderId="0" xfId="0" applyNumberFormat="1" applyFont="1" applyFill="1" applyBorder="1" applyAlignment="1" applyProtection="1">
      <alignment horizontal="center"/>
      <protection/>
    </xf>
    <xf numFmtId="3" fontId="2" fillId="11" borderId="19" xfId="0" applyNumberFormat="1" applyFont="1" applyFill="1" applyBorder="1" applyAlignment="1" applyProtection="1">
      <alignment horizontal="center"/>
      <protection/>
    </xf>
    <xf numFmtId="3" fontId="2" fillId="11" borderId="14" xfId="0" applyNumberFormat="1" applyFont="1" applyFill="1" applyBorder="1" applyAlignment="1" applyProtection="1">
      <alignment horizontal="center"/>
      <protection/>
    </xf>
    <xf numFmtId="181" fontId="2" fillId="11" borderId="32" xfId="0" applyNumberFormat="1" applyFont="1" applyFill="1" applyBorder="1" applyAlignment="1" applyProtection="1">
      <alignment/>
      <protection/>
    </xf>
    <xf numFmtId="3" fontId="2" fillId="11" borderId="32" xfId="0" applyNumberFormat="1" applyFont="1" applyFill="1" applyBorder="1" applyAlignment="1">
      <alignment horizontal="center"/>
    </xf>
    <xf numFmtId="3" fontId="2" fillId="11" borderId="32" xfId="0" applyNumberFormat="1" applyFont="1" applyFill="1" applyBorder="1" applyAlignment="1" applyProtection="1">
      <alignment horizontal="center"/>
      <protection/>
    </xf>
    <xf numFmtId="3" fontId="2" fillId="11" borderId="15" xfId="0" applyNumberFormat="1" applyFont="1" applyFill="1" applyBorder="1" applyAlignment="1" applyProtection="1">
      <alignment horizontal="center"/>
      <protection/>
    </xf>
    <xf numFmtId="3" fontId="2" fillId="11" borderId="11" xfId="0" applyNumberFormat="1" applyFont="1" applyFill="1" applyBorder="1" applyAlignment="1" applyProtection="1">
      <alignment horizontal="center"/>
      <protection/>
    </xf>
    <xf numFmtId="3" fontId="1" fillId="11" borderId="17" xfId="0" applyNumberFormat="1" applyFont="1" applyFill="1" applyBorder="1" applyAlignment="1" applyProtection="1">
      <alignment horizontal="center"/>
      <protection/>
    </xf>
    <xf numFmtId="3" fontId="2" fillId="11" borderId="0" xfId="0" applyNumberFormat="1" applyFont="1" applyFill="1" applyBorder="1" applyAlignment="1" applyProtection="1">
      <alignment horizontal="centerContinuous" vertical="center"/>
      <protection/>
    </xf>
    <xf numFmtId="3" fontId="2" fillId="11" borderId="14" xfId="0" applyNumberFormat="1" applyFont="1" applyFill="1" applyBorder="1" applyAlignment="1">
      <alignment horizontal="center"/>
    </xf>
    <xf numFmtId="3" fontId="2" fillId="11" borderId="17" xfId="0" applyNumberFormat="1" applyFont="1" applyFill="1" applyBorder="1" applyAlignment="1">
      <alignment/>
    </xf>
    <xf numFmtId="3" fontId="2" fillId="11" borderId="25" xfId="0" applyNumberFormat="1" applyFont="1" applyFill="1" applyBorder="1" applyAlignment="1" applyProtection="1">
      <alignment horizontal="centerContinuous" vertical="center"/>
      <protection/>
    </xf>
    <xf numFmtId="3" fontId="2" fillId="11" borderId="22" xfId="0" applyNumberFormat="1" applyFont="1" applyFill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mpo de la tabla dinámica" xfId="61"/>
    <cellStyle name="Categoría de la tabla dinámica" xfId="62"/>
    <cellStyle name="Categoría del Piloto de Datos" xfId="63"/>
    <cellStyle name="Celda de comprobación" xfId="64"/>
    <cellStyle name="Celda vinculada" xfId="65"/>
    <cellStyle name="Check Cell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squina de la tabla dinámic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rmal 2" xfId="93"/>
    <cellStyle name="Normal 3" xfId="94"/>
    <cellStyle name="Notas" xfId="95"/>
    <cellStyle name="Note" xfId="96"/>
    <cellStyle name="Output" xfId="97"/>
    <cellStyle name="Piloto de Datos Ángulo" xfId="98"/>
    <cellStyle name="Piloto de Datos Campo" xfId="99"/>
    <cellStyle name="Piloto de Datos Resultado" xfId="100"/>
    <cellStyle name="Piloto de Datos Título" xfId="101"/>
    <cellStyle name="Piloto de Datos Valor" xfId="102"/>
    <cellStyle name="Percent" xfId="103"/>
    <cellStyle name="Resultado de la tabla dinámica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ítulo de la tabla dinámica" xfId="113"/>
    <cellStyle name="Título_Tribunales Trabajo 2012" xfId="114"/>
    <cellStyle name="Total" xfId="115"/>
    <cellStyle name="Valor de la tabla dinámica" xfId="116"/>
    <cellStyle name="Warning Text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Documents%20and%20Settings\arodrigueza\Escritorio\PRODUCCI&#211;N\PRODUCCI&#211;N\Cuadros%20definitivos\Cuadros%20definitivos%20III%20trim%2009\Civil%20III%20t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len\LOCALS~1\Temp\Rar$DI01.594\16-FISCALIAS%20PENALES%20JUVENILE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cion-copiar\bases\Entrada%20x%20delito%20Jdos%20Penales%20Juveniles%202012-%20Ka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7"/>
      <sheetName val="c-8"/>
      <sheetName val="c-9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  <sheetName val="c-20"/>
      <sheetName val="c-21"/>
      <sheetName val="c-22"/>
      <sheetName val="c-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v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16"/>
      <sheetName val="C-117"/>
      <sheetName val="C-118 "/>
      <sheetName val="C-119"/>
      <sheetName val="C-121"/>
      <sheetName val="C-120"/>
      <sheetName val="C122"/>
      <sheetName val="C-123"/>
      <sheetName val="C-124"/>
      <sheetName val="C-125"/>
      <sheetName val="C-1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 TR "/>
      <sheetName val="II TR"/>
      <sheetName val="III TR"/>
      <sheetName val="IV TR"/>
      <sheetName val="C6-anual"/>
      <sheetName val="menores sentenciados"/>
      <sheetName val="C-5"/>
      <sheetName val="c-8"/>
      <sheetName val="c9"/>
      <sheetName val="c-10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workbookViewId="0" topLeftCell="A1">
      <selection activeCell="E12" sqref="E12"/>
    </sheetView>
  </sheetViews>
  <sheetFormatPr defaultColWidth="11.28125" defaultRowHeight="12.75"/>
  <cols>
    <col min="1" max="1" width="23.140625" style="2" customWidth="1"/>
    <col min="2" max="2" width="11.00390625" style="2" customWidth="1"/>
    <col min="3" max="3" width="11.28125" style="2" customWidth="1"/>
    <col min="4" max="4" width="12.00390625" style="2" customWidth="1"/>
    <col min="5" max="5" width="12.7109375" style="2" customWidth="1"/>
    <col min="6" max="6" width="11.8515625" style="2" customWidth="1"/>
    <col min="7" max="7" width="12.140625" style="2" customWidth="1"/>
    <col min="8" max="8" width="12.7109375" style="2" customWidth="1"/>
    <col min="9" max="9" width="16.00390625" style="2" bestFit="1" customWidth="1"/>
    <col min="10" max="10" width="13.7109375" style="2" bestFit="1" customWidth="1"/>
    <col min="11" max="11" width="13.8515625" style="2" customWidth="1"/>
    <col min="12" max="12" width="12.421875" style="2" customWidth="1"/>
    <col min="13" max="13" width="13.421875" style="2" customWidth="1"/>
    <col min="14" max="14" width="14.421875" style="2" bestFit="1" customWidth="1"/>
    <col min="15" max="15" width="14.28125" style="2" customWidth="1"/>
    <col min="16" max="16" width="14.140625" style="2" customWidth="1"/>
    <col min="17" max="17" width="11.7109375" style="2" customWidth="1"/>
    <col min="18" max="16384" width="11.28125" style="2" customWidth="1"/>
  </cols>
  <sheetData>
    <row r="1" spans="1:17" ht="15">
      <c r="A1" s="25" t="s">
        <v>402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>
      <c r="A3" s="230" t="s">
        <v>359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ht="15.75" customHeight="1"/>
    <row r="5" spans="1:17" ht="15.75" customHeight="1">
      <c r="A5" s="220" t="s">
        <v>403</v>
      </c>
      <c r="B5" s="221" t="s">
        <v>404</v>
      </c>
      <c r="C5" s="222" t="s">
        <v>405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17" ht="38.25" customHeight="1">
      <c r="A6" s="220"/>
      <c r="B6" s="231"/>
      <c r="C6" s="225" t="s">
        <v>392</v>
      </c>
      <c r="D6" s="225" t="s">
        <v>393</v>
      </c>
      <c r="E6" s="225" t="s">
        <v>394</v>
      </c>
      <c r="F6" s="226" t="s">
        <v>406</v>
      </c>
      <c r="G6" s="227" t="s">
        <v>408</v>
      </c>
      <c r="H6" s="227" t="s">
        <v>407</v>
      </c>
      <c r="I6" s="225" t="s">
        <v>412</v>
      </c>
      <c r="J6" s="228" t="s">
        <v>414</v>
      </c>
      <c r="K6" s="227" t="s">
        <v>410</v>
      </c>
      <c r="L6" s="232" t="s">
        <v>409</v>
      </c>
      <c r="M6" s="233" t="s">
        <v>413</v>
      </c>
      <c r="N6" s="225" t="s">
        <v>436</v>
      </c>
      <c r="O6" s="225" t="s">
        <v>411</v>
      </c>
      <c r="P6" s="225" t="s">
        <v>415</v>
      </c>
      <c r="Q6" s="229" t="s">
        <v>437</v>
      </c>
    </row>
    <row r="7" spans="1:17" ht="15.75" customHeight="1">
      <c r="A7" s="234"/>
      <c r="B7" s="235"/>
      <c r="C7" s="236"/>
      <c r="D7" s="237"/>
      <c r="E7" s="237"/>
      <c r="F7" s="238"/>
      <c r="G7" s="236"/>
      <c r="H7" s="239"/>
      <c r="I7" s="240"/>
      <c r="J7" s="241"/>
      <c r="K7" s="236"/>
      <c r="L7" s="239"/>
      <c r="M7" s="236"/>
      <c r="N7" s="239"/>
      <c r="O7" s="242"/>
      <c r="P7" s="237"/>
      <c r="Q7" s="243"/>
    </row>
    <row r="8" spans="1:18" ht="15.75" customHeight="1">
      <c r="A8" s="244" t="s">
        <v>404</v>
      </c>
      <c r="B8" s="245">
        <f aca="true" t="shared" si="0" ref="B8:Q8">SUM(B10:B24)</f>
        <v>622152</v>
      </c>
      <c r="C8" s="245">
        <f t="shared" si="0"/>
        <v>176613</v>
      </c>
      <c r="D8" s="245">
        <f t="shared" si="0"/>
        <v>35903</v>
      </c>
      <c r="E8" s="245">
        <f t="shared" si="0"/>
        <v>140710</v>
      </c>
      <c r="F8" s="245">
        <f t="shared" si="0"/>
        <v>2952</v>
      </c>
      <c r="G8" s="245">
        <f t="shared" si="0"/>
        <v>8330</v>
      </c>
      <c r="H8" s="245">
        <f t="shared" si="0"/>
        <v>27411</v>
      </c>
      <c r="I8" s="245">
        <f t="shared" si="0"/>
        <v>34184</v>
      </c>
      <c r="J8" s="245">
        <f t="shared" si="0"/>
        <v>48152</v>
      </c>
      <c r="K8" s="245">
        <f t="shared" si="0"/>
        <v>28962</v>
      </c>
      <c r="L8" s="245">
        <f t="shared" si="0"/>
        <v>158538</v>
      </c>
      <c r="M8" s="245">
        <f t="shared" si="0"/>
        <v>10916</v>
      </c>
      <c r="N8" s="245">
        <f t="shared" si="0"/>
        <v>48756</v>
      </c>
      <c r="O8" s="245">
        <f t="shared" si="0"/>
        <v>59312</v>
      </c>
      <c r="P8" s="245">
        <f t="shared" si="0"/>
        <v>17002</v>
      </c>
      <c r="Q8" s="246">
        <f t="shared" si="0"/>
        <v>1024</v>
      </c>
      <c r="R8" s="11"/>
    </row>
    <row r="9" spans="1:17" ht="15.75" customHeight="1">
      <c r="A9" s="26"/>
      <c r="B9" s="40"/>
      <c r="C9" s="46"/>
      <c r="D9" s="45"/>
      <c r="E9" s="45"/>
      <c r="F9" s="91"/>
      <c r="G9" s="46"/>
      <c r="H9" s="47"/>
      <c r="I9" s="48"/>
      <c r="J9" s="47"/>
      <c r="K9" s="46"/>
      <c r="L9" s="47"/>
      <c r="M9" s="46"/>
      <c r="N9" s="47"/>
      <c r="O9" s="49"/>
      <c r="P9" s="45"/>
      <c r="Q9" s="50"/>
    </row>
    <row r="10" spans="1:17" ht="15.75" customHeight="1">
      <c r="A10" s="30" t="s">
        <v>416</v>
      </c>
      <c r="B10" s="40">
        <f>SUM(C10,F10:Q10)</f>
        <v>116739</v>
      </c>
      <c r="C10" s="41">
        <v>34620</v>
      </c>
      <c r="D10" s="44">
        <v>3048</v>
      </c>
      <c r="E10" s="44">
        <v>31572</v>
      </c>
      <c r="F10" s="43" t="s">
        <v>435</v>
      </c>
      <c r="G10" s="40" t="s">
        <v>435</v>
      </c>
      <c r="H10" s="40">
        <v>4274</v>
      </c>
      <c r="I10" s="40">
        <v>3133</v>
      </c>
      <c r="J10" s="40">
        <v>3821</v>
      </c>
      <c r="K10" s="40">
        <v>2784</v>
      </c>
      <c r="L10" s="40">
        <v>23903</v>
      </c>
      <c r="M10" s="40">
        <v>3482</v>
      </c>
      <c r="N10" s="40">
        <v>7902</v>
      </c>
      <c r="O10" s="40">
        <v>14794</v>
      </c>
      <c r="P10" s="40">
        <v>17002</v>
      </c>
      <c r="Q10" s="41">
        <v>1024</v>
      </c>
    </row>
    <row r="11" spans="1:17" ht="15.75" customHeight="1">
      <c r="A11" s="30" t="s">
        <v>417</v>
      </c>
      <c r="B11" s="40">
        <f aca="true" t="shared" si="1" ref="B11:B24">SUM(C11,F11:Q11)</f>
        <v>91616</v>
      </c>
      <c r="C11" s="41">
        <v>42886</v>
      </c>
      <c r="D11" s="44">
        <v>2012</v>
      </c>
      <c r="E11" s="44">
        <v>40874</v>
      </c>
      <c r="F11" s="51">
        <v>166</v>
      </c>
      <c r="G11" s="40">
        <v>8330</v>
      </c>
      <c r="H11" s="40">
        <v>3250</v>
      </c>
      <c r="I11" s="40">
        <v>3294</v>
      </c>
      <c r="J11" s="40">
        <v>4159</v>
      </c>
      <c r="K11" s="40">
        <v>5740</v>
      </c>
      <c r="L11" s="40">
        <v>13015</v>
      </c>
      <c r="M11" s="40" t="s">
        <v>435</v>
      </c>
      <c r="N11" s="40">
        <v>2059</v>
      </c>
      <c r="O11" s="40">
        <v>8717</v>
      </c>
      <c r="P11" s="40" t="s">
        <v>435</v>
      </c>
      <c r="Q11" s="41" t="s">
        <v>435</v>
      </c>
    </row>
    <row r="12" spans="1:17" ht="15.75" customHeight="1">
      <c r="A12" s="30" t="s">
        <v>396</v>
      </c>
      <c r="B12" s="40">
        <f t="shared" si="1"/>
        <v>40511</v>
      </c>
      <c r="C12" s="41">
        <v>1624</v>
      </c>
      <c r="D12" s="44">
        <v>1624</v>
      </c>
      <c r="E12" s="44" t="s">
        <v>435</v>
      </c>
      <c r="F12" s="43" t="s">
        <v>435</v>
      </c>
      <c r="G12" s="40" t="s">
        <v>435</v>
      </c>
      <c r="H12" s="40">
        <v>2462</v>
      </c>
      <c r="I12" s="40">
        <v>3930</v>
      </c>
      <c r="J12" s="40">
        <v>4773</v>
      </c>
      <c r="K12" s="40">
        <v>973</v>
      </c>
      <c r="L12" s="40">
        <v>17750</v>
      </c>
      <c r="M12" s="40" t="s">
        <v>435</v>
      </c>
      <c r="N12" s="40">
        <v>4107</v>
      </c>
      <c r="O12" s="40">
        <v>4892</v>
      </c>
      <c r="P12" s="40" t="s">
        <v>435</v>
      </c>
      <c r="Q12" s="41" t="s">
        <v>435</v>
      </c>
    </row>
    <row r="13" spans="1:17" ht="15.75" customHeight="1">
      <c r="A13" s="30" t="s">
        <v>418</v>
      </c>
      <c r="B13" s="40">
        <f t="shared" si="1"/>
        <v>44641</v>
      </c>
      <c r="C13" s="41">
        <v>13452</v>
      </c>
      <c r="D13" s="44">
        <v>1173</v>
      </c>
      <c r="E13" s="44">
        <v>12279</v>
      </c>
      <c r="F13" s="51">
        <v>165</v>
      </c>
      <c r="G13" s="40" t="s">
        <v>435</v>
      </c>
      <c r="H13" s="40">
        <v>2194</v>
      </c>
      <c r="I13" s="40">
        <v>2554</v>
      </c>
      <c r="J13" s="40">
        <v>3761</v>
      </c>
      <c r="K13" s="40">
        <v>2004</v>
      </c>
      <c r="L13" s="40">
        <v>11546</v>
      </c>
      <c r="M13" s="40">
        <v>572</v>
      </c>
      <c r="N13" s="40">
        <v>3131</v>
      </c>
      <c r="O13" s="40">
        <v>5262</v>
      </c>
      <c r="P13" s="40" t="s">
        <v>435</v>
      </c>
      <c r="Q13" s="41" t="s">
        <v>435</v>
      </c>
    </row>
    <row r="14" spans="1:17" ht="15.75" customHeight="1">
      <c r="A14" s="30" t="s">
        <v>419</v>
      </c>
      <c r="B14" s="40">
        <f t="shared" si="1"/>
        <v>23894</v>
      </c>
      <c r="C14" s="41">
        <v>5231</v>
      </c>
      <c r="D14" s="44">
        <v>5231</v>
      </c>
      <c r="E14" s="44" t="s">
        <v>435</v>
      </c>
      <c r="F14" s="51">
        <v>342</v>
      </c>
      <c r="G14" s="40" t="s">
        <v>435</v>
      </c>
      <c r="H14" s="40">
        <v>1071</v>
      </c>
      <c r="I14" s="40">
        <v>1858</v>
      </c>
      <c r="J14" s="40">
        <v>2336</v>
      </c>
      <c r="K14" s="40">
        <v>1017</v>
      </c>
      <c r="L14" s="40">
        <v>7538</v>
      </c>
      <c r="M14" s="40">
        <v>530</v>
      </c>
      <c r="N14" s="40">
        <v>2628</v>
      </c>
      <c r="O14" s="40">
        <v>1343</v>
      </c>
      <c r="P14" s="40" t="s">
        <v>435</v>
      </c>
      <c r="Q14" s="41" t="s">
        <v>435</v>
      </c>
    </row>
    <row r="15" spans="1:17" ht="15.75" customHeight="1">
      <c r="A15" s="30" t="s">
        <v>397</v>
      </c>
      <c r="B15" s="40">
        <f t="shared" si="1"/>
        <v>26855</v>
      </c>
      <c r="C15" s="41">
        <v>10214</v>
      </c>
      <c r="D15" s="44">
        <v>4003</v>
      </c>
      <c r="E15" s="44">
        <v>6211</v>
      </c>
      <c r="F15" s="51">
        <v>197</v>
      </c>
      <c r="G15" s="40" t="s">
        <v>435</v>
      </c>
      <c r="H15" s="40">
        <v>1593</v>
      </c>
      <c r="I15" s="40">
        <v>1710</v>
      </c>
      <c r="J15" s="40">
        <v>2359</v>
      </c>
      <c r="K15" s="40">
        <v>1227</v>
      </c>
      <c r="L15" s="40">
        <v>4339</v>
      </c>
      <c r="M15" s="40">
        <v>322</v>
      </c>
      <c r="N15" s="40">
        <v>2183</v>
      </c>
      <c r="O15" s="40">
        <v>2711</v>
      </c>
      <c r="P15" s="40" t="s">
        <v>435</v>
      </c>
      <c r="Q15" s="41" t="s">
        <v>435</v>
      </c>
    </row>
    <row r="16" spans="1:17" ht="15.75" customHeight="1">
      <c r="A16" s="30" t="s">
        <v>420</v>
      </c>
      <c r="B16" s="40">
        <f t="shared" si="1"/>
        <v>60783</v>
      </c>
      <c r="C16" s="41">
        <v>19682</v>
      </c>
      <c r="D16" s="44">
        <v>1739</v>
      </c>
      <c r="E16" s="44">
        <v>17943</v>
      </c>
      <c r="F16" s="51">
        <v>284</v>
      </c>
      <c r="G16" s="40" t="s">
        <v>435</v>
      </c>
      <c r="H16" s="40">
        <v>2987</v>
      </c>
      <c r="I16" s="40">
        <v>3411</v>
      </c>
      <c r="J16" s="40">
        <v>3894</v>
      </c>
      <c r="K16" s="40">
        <v>2826</v>
      </c>
      <c r="L16" s="40">
        <v>14545</v>
      </c>
      <c r="M16" s="40">
        <v>1212</v>
      </c>
      <c r="N16" s="40">
        <v>6815</v>
      </c>
      <c r="O16" s="40">
        <v>5127</v>
      </c>
      <c r="P16" s="40" t="s">
        <v>435</v>
      </c>
      <c r="Q16" s="41" t="s">
        <v>435</v>
      </c>
    </row>
    <row r="17" spans="1:17" ht="15.75" customHeight="1">
      <c r="A17" s="30" t="s">
        <v>421</v>
      </c>
      <c r="B17" s="40">
        <f t="shared" si="1"/>
        <v>47740</v>
      </c>
      <c r="C17" s="41">
        <v>9645</v>
      </c>
      <c r="D17" s="44">
        <v>1759</v>
      </c>
      <c r="E17" s="44">
        <v>7886</v>
      </c>
      <c r="F17" s="43" t="s">
        <v>435</v>
      </c>
      <c r="G17" s="40" t="s">
        <v>435</v>
      </c>
      <c r="H17" s="40">
        <v>2907</v>
      </c>
      <c r="I17" s="40">
        <v>3449</v>
      </c>
      <c r="J17" s="40">
        <v>4946</v>
      </c>
      <c r="K17" s="40">
        <v>2418</v>
      </c>
      <c r="L17" s="40">
        <v>12336</v>
      </c>
      <c r="M17" s="40">
        <v>750</v>
      </c>
      <c r="N17" s="40">
        <v>4300</v>
      </c>
      <c r="O17" s="40">
        <v>6989</v>
      </c>
      <c r="P17" s="40" t="s">
        <v>435</v>
      </c>
      <c r="Q17" s="41" t="s">
        <v>435</v>
      </c>
    </row>
    <row r="18" spans="1:17" ht="15.75" customHeight="1">
      <c r="A18" s="30" t="s">
        <v>399</v>
      </c>
      <c r="B18" s="40">
        <f t="shared" si="1"/>
        <v>22389</v>
      </c>
      <c r="C18" s="41">
        <v>5678</v>
      </c>
      <c r="D18" s="44">
        <v>1275</v>
      </c>
      <c r="E18" s="44">
        <v>4403</v>
      </c>
      <c r="F18" s="51">
        <v>316</v>
      </c>
      <c r="G18" s="40" t="s">
        <v>435</v>
      </c>
      <c r="H18" s="40">
        <v>1187</v>
      </c>
      <c r="I18" s="40">
        <v>1262</v>
      </c>
      <c r="J18" s="40">
        <v>2549</v>
      </c>
      <c r="K18" s="40">
        <v>1128</v>
      </c>
      <c r="L18" s="40">
        <v>6391</v>
      </c>
      <c r="M18" s="40">
        <v>545</v>
      </c>
      <c r="N18" s="40">
        <v>2024</v>
      </c>
      <c r="O18" s="40">
        <v>1309</v>
      </c>
      <c r="P18" s="40" t="s">
        <v>435</v>
      </c>
      <c r="Q18" s="41" t="s">
        <v>435</v>
      </c>
    </row>
    <row r="19" spans="1:17" ht="15.75" customHeight="1">
      <c r="A19" s="30" t="s">
        <v>398</v>
      </c>
      <c r="B19" s="40">
        <f t="shared" si="1"/>
        <v>21660</v>
      </c>
      <c r="C19" s="41">
        <v>4885</v>
      </c>
      <c r="D19" s="44">
        <v>1670</v>
      </c>
      <c r="E19" s="44">
        <v>3215</v>
      </c>
      <c r="F19" s="51">
        <v>269</v>
      </c>
      <c r="G19" s="40" t="s">
        <v>435</v>
      </c>
      <c r="H19" s="40">
        <v>659</v>
      </c>
      <c r="I19" s="40">
        <v>1240</v>
      </c>
      <c r="J19" s="40">
        <v>2869</v>
      </c>
      <c r="K19" s="40">
        <v>1075</v>
      </c>
      <c r="L19" s="40">
        <v>6788</v>
      </c>
      <c r="M19" s="40">
        <v>359</v>
      </c>
      <c r="N19" s="40">
        <v>2308</v>
      </c>
      <c r="O19" s="40">
        <v>1208</v>
      </c>
      <c r="P19" s="40" t="s">
        <v>435</v>
      </c>
      <c r="Q19" s="41" t="s">
        <v>435</v>
      </c>
    </row>
    <row r="20" spans="1:17" ht="15.75" customHeight="1">
      <c r="A20" s="30" t="s">
        <v>422</v>
      </c>
      <c r="B20" s="40">
        <f t="shared" si="1"/>
        <v>31972</v>
      </c>
      <c r="C20" s="41">
        <v>5351</v>
      </c>
      <c r="D20" s="44">
        <v>4074</v>
      </c>
      <c r="E20" s="44">
        <v>1277</v>
      </c>
      <c r="F20" s="51">
        <v>142</v>
      </c>
      <c r="G20" s="40" t="s">
        <v>435</v>
      </c>
      <c r="H20" s="40">
        <v>1341</v>
      </c>
      <c r="I20" s="40">
        <v>1988</v>
      </c>
      <c r="J20" s="40">
        <v>3548</v>
      </c>
      <c r="K20" s="40">
        <v>2018</v>
      </c>
      <c r="L20" s="40">
        <v>11544</v>
      </c>
      <c r="M20" s="40">
        <v>608</v>
      </c>
      <c r="N20" s="40">
        <v>2996</v>
      </c>
      <c r="O20" s="40">
        <v>2436</v>
      </c>
      <c r="P20" s="40" t="s">
        <v>435</v>
      </c>
      <c r="Q20" s="41" t="s">
        <v>435</v>
      </c>
    </row>
    <row r="21" spans="1:17" ht="15.75" customHeight="1">
      <c r="A21" s="30" t="s">
        <v>400</v>
      </c>
      <c r="B21" s="40">
        <f t="shared" si="1"/>
        <v>24911</v>
      </c>
      <c r="C21" s="41">
        <v>11124</v>
      </c>
      <c r="D21" s="44">
        <v>4423</v>
      </c>
      <c r="E21" s="44">
        <v>6701</v>
      </c>
      <c r="F21" s="51">
        <v>229</v>
      </c>
      <c r="G21" s="40" t="s">
        <v>435</v>
      </c>
      <c r="H21" s="40">
        <v>890</v>
      </c>
      <c r="I21" s="40">
        <v>1236</v>
      </c>
      <c r="J21" s="40">
        <v>1559</v>
      </c>
      <c r="K21" s="40">
        <v>755</v>
      </c>
      <c r="L21" s="40">
        <v>6101</v>
      </c>
      <c r="M21" s="40">
        <v>415</v>
      </c>
      <c r="N21" s="40">
        <v>1334</v>
      </c>
      <c r="O21" s="40">
        <v>1268</v>
      </c>
      <c r="P21" s="40" t="s">
        <v>435</v>
      </c>
      <c r="Q21" s="41" t="s">
        <v>435</v>
      </c>
    </row>
    <row r="22" spans="1:17" ht="15.75" customHeight="1">
      <c r="A22" s="30" t="s">
        <v>401</v>
      </c>
      <c r="B22" s="40">
        <f t="shared" si="1"/>
        <v>17888</v>
      </c>
      <c r="C22" s="41">
        <v>1256</v>
      </c>
      <c r="D22" s="44">
        <v>1027</v>
      </c>
      <c r="E22" s="44">
        <v>229</v>
      </c>
      <c r="F22" s="51">
        <v>284</v>
      </c>
      <c r="G22" s="40" t="s">
        <v>435</v>
      </c>
      <c r="H22" s="40">
        <v>933</v>
      </c>
      <c r="I22" s="40">
        <v>1353</v>
      </c>
      <c r="J22" s="40">
        <v>2769</v>
      </c>
      <c r="K22" s="40">
        <v>722</v>
      </c>
      <c r="L22" s="40">
        <v>6966</v>
      </c>
      <c r="M22" s="40">
        <v>500</v>
      </c>
      <c r="N22" s="40">
        <v>2220</v>
      </c>
      <c r="O22" s="40">
        <v>885</v>
      </c>
      <c r="P22" s="40" t="s">
        <v>435</v>
      </c>
      <c r="Q22" s="41" t="s">
        <v>435</v>
      </c>
    </row>
    <row r="23" spans="1:17" ht="15.75" customHeight="1">
      <c r="A23" s="30" t="s">
        <v>423</v>
      </c>
      <c r="B23" s="40">
        <f t="shared" si="1"/>
        <v>23474</v>
      </c>
      <c r="C23" s="41">
        <v>5929</v>
      </c>
      <c r="D23" s="44">
        <v>576</v>
      </c>
      <c r="E23" s="44">
        <v>5353</v>
      </c>
      <c r="F23" s="51">
        <v>203</v>
      </c>
      <c r="G23" s="40" t="s">
        <v>435</v>
      </c>
      <c r="H23" s="40">
        <v>642</v>
      </c>
      <c r="I23" s="40">
        <v>1436</v>
      </c>
      <c r="J23" s="40">
        <v>2082</v>
      </c>
      <c r="K23" s="40">
        <v>1506</v>
      </c>
      <c r="L23" s="40">
        <v>7410</v>
      </c>
      <c r="M23" s="40">
        <v>757</v>
      </c>
      <c r="N23" s="40">
        <v>2387</v>
      </c>
      <c r="O23" s="40">
        <v>1122</v>
      </c>
      <c r="P23" s="40" t="s">
        <v>435</v>
      </c>
      <c r="Q23" s="41" t="s">
        <v>435</v>
      </c>
    </row>
    <row r="24" spans="1:17" ht="15.75" customHeight="1">
      <c r="A24" s="30" t="s">
        <v>424</v>
      </c>
      <c r="B24" s="40">
        <f t="shared" si="1"/>
        <v>27079</v>
      </c>
      <c r="C24" s="41">
        <v>5036</v>
      </c>
      <c r="D24" s="44">
        <v>2269</v>
      </c>
      <c r="E24" s="44">
        <v>2767</v>
      </c>
      <c r="F24" s="51">
        <v>355</v>
      </c>
      <c r="G24" s="40" t="s">
        <v>435</v>
      </c>
      <c r="H24" s="40">
        <v>1021</v>
      </c>
      <c r="I24" s="40">
        <v>2330</v>
      </c>
      <c r="J24" s="40">
        <v>2727</v>
      </c>
      <c r="K24" s="40">
        <v>2769</v>
      </c>
      <c r="L24" s="40">
        <v>8366</v>
      </c>
      <c r="M24" s="40">
        <v>864</v>
      </c>
      <c r="N24" s="40">
        <v>2362</v>
      </c>
      <c r="O24" s="40">
        <v>1249</v>
      </c>
      <c r="P24" s="40" t="s">
        <v>435</v>
      </c>
      <c r="Q24" s="41" t="s">
        <v>435</v>
      </c>
    </row>
    <row r="25" spans="1:17" s="11" customFormat="1" ht="15.75" customHeight="1">
      <c r="A25" s="31"/>
      <c r="B25" s="32"/>
      <c r="C25" s="6"/>
      <c r="D25" s="93"/>
      <c r="E25" s="93"/>
      <c r="F25" s="92"/>
      <c r="G25" s="7"/>
      <c r="H25" s="7"/>
      <c r="I25" s="7"/>
      <c r="J25" s="7"/>
      <c r="K25" s="7"/>
      <c r="L25" s="8"/>
      <c r="M25" s="8"/>
      <c r="N25" s="7"/>
      <c r="O25" s="8"/>
      <c r="P25" s="38"/>
      <c r="Q25" s="35"/>
    </row>
    <row r="26" spans="1:16" ht="15.75" customHeight="1">
      <c r="A26" s="10" t="s">
        <v>425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 customHeight="1">
      <c r="A27" s="10" t="s">
        <v>426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75" customHeight="1">
      <c r="A28" s="10" t="s">
        <v>438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9:17" ht="15.75" customHeight="1">
      <c r="I29" s="3"/>
      <c r="J29" s="11"/>
      <c r="K29" s="22"/>
      <c r="L29" s="11"/>
      <c r="Q29" s="12"/>
    </row>
    <row r="30" spans="1:16" ht="15.75" customHeight="1">
      <c r="A30" s="14" t="s">
        <v>427</v>
      </c>
      <c r="B30" s="13"/>
      <c r="C30" s="13"/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</row>
    <row r="31" spans="9:12" ht="15.75" customHeight="1">
      <c r="I31" s="3"/>
      <c r="J31" s="22"/>
      <c r="K31" s="11"/>
      <c r="L31" s="11"/>
    </row>
    <row r="32" spans="1:15" ht="15.75" customHeight="1">
      <c r="A32" s="15"/>
      <c r="B32" s="16"/>
      <c r="C32" s="16"/>
      <c r="D32" s="16"/>
      <c r="E32" s="16"/>
      <c r="F32" s="11"/>
      <c r="G32" s="3"/>
      <c r="H32" s="3"/>
      <c r="I32" s="3"/>
      <c r="J32" s="11"/>
      <c r="K32" s="11"/>
      <c r="L32" s="11"/>
      <c r="M32" s="11"/>
      <c r="N32" s="11"/>
      <c r="O32" s="11"/>
    </row>
    <row r="33" spans="1:15" ht="15.75" customHeight="1">
      <c r="A33" s="15"/>
      <c r="B33" s="16"/>
      <c r="C33" s="16"/>
      <c r="D33" s="16"/>
      <c r="E33" s="16"/>
      <c r="F33" s="11"/>
      <c r="G33" s="3"/>
      <c r="H33" s="3"/>
      <c r="I33" s="3"/>
      <c r="J33" s="11"/>
      <c r="K33" s="11"/>
      <c r="L33" s="11"/>
      <c r="M33" s="11"/>
      <c r="N33" s="11"/>
      <c r="O33" s="11"/>
    </row>
    <row r="34" spans="1:15" ht="15.75" customHeight="1">
      <c r="A34" s="15"/>
      <c r="B34" s="16"/>
      <c r="C34" s="16"/>
      <c r="D34" s="16"/>
      <c r="E34" s="16"/>
      <c r="F34" s="17"/>
      <c r="G34" s="18"/>
      <c r="H34" s="18"/>
      <c r="I34" s="3"/>
      <c r="J34" s="11"/>
      <c r="K34" s="11"/>
      <c r="L34" s="11"/>
      <c r="M34" s="11"/>
      <c r="N34" s="11"/>
      <c r="O34" s="11"/>
    </row>
    <row r="35" spans="1:15" ht="15.75" customHeight="1">
      <c r="A35" s="15"/>
      <c r="B35" s="16"/>
      <c r="C35" s="16"/>
      <c r="D35" s="16"/>
      <c r="E35" s="16"/>
      <c r="F35" s="11"/>
      <c r="G35" s="3"/>
      <c r="H35" s="3"/>
      <c r="I35" s="3"/>
      <c r="J35" s="11"/>
      <c r="K35" s="11"/>
      <c r="L35" s="11"/>
      <c r="M35" s="11"/>
      <c r="N35" s="11"/>
      <c r="O35" s="11"/>
    </row>
    <row r="36" spans="1:15" ht="15.75" customHeight="1">
      <c r="A36" s="15"/>
      <c r="B36" s="16"/>
      <c r="C36" s="16"/>
      <c r="D36" s="16"/>
      <c r="E36" s="16"/>
      <c r="F36" s="11"/>
      <c r="G36" s="3"/>
      <c r="H36" s="3"/>
      <c r="I36" s="3"/>
      <c r="J36" s="11"/>
      <c r="K36" s="11"/>
      <c r="L36" s="11"/>
      <c r="M36" s="11"/>
      <c r="N36" s="11"/>
      <c r="O36" s="11"/>
    </row>
    <row r="37" spans="1:15" ht="15.75" customHeight="1">
      <c r="A37" s="15"/>
      <c r="B37" s="16"/>
      <c r="C37" s="16"/>
      <c r="D37" s="16"/>
      <c r="E37" s="16"/>
      <c r="F37" s="11"/>
      <c r="G37" s="3"/>
      <c r="H37" s="3"/>
      <c r="I37" s="3"/>
      <c r="J37" s="11"/>
      <c r="K37" s="11"/>
      <c r="L37" s="11"/>
      <c r="M37" s="11"/>
      <c r="N37" s="11"/>
      <c r="O37" s="11"/>
    </row>
    <row r="38" spans="1:15" ht="15.75" customHeight="1">
      <c r="A38" s="15"/>
      <c r="B38" s="16"/>
      <c r="C38" s="16"/>
      <c r="D38" s="16"/>
      <c r="E38" s="16"/>
      <c r="F38" s="11"/>
      <c r="G38" s="3"/>
      <c r="H38" s="3"/>
      <c r="I38" s="3"/>
      <c r="J38" s="11"/>
      <c r="K38" s="11"/>
      <c r="L38" s="11"/>
      <c r="M38" s="11"/>
      <c r="N38" s="11"/>
      <c r="O38" s="11"/>
    </row>
    <row r="39" spans="1:15" ht="15.75" customHeight="1">
      <c r="A39" s="15"/>
      <c r="B39" s="16"/>
      <c r="C39" s="16"/>
      <c r="D39" s="16"/>
      <c r="E39" s="16"/>
      <c r="F39" s="17"/>
      <c r="G39" s="18"/>
      <c r="H39" s="18"/>
      <c r="I39" s="3"/>
      <c r="J39" s="11"/>
      <c r="K39" s="11"/>
      <c r="L39" s="11"/>
      <c r="M39" s="11"/>
      <c r="N39" s="11"/>
      <c r="O39" s="11"/>
    </row>
    <row r="40" spans="1:15" ht="15.75" customHeight="1">
      <c r="A40" s="15"/>
      <c r="B40" s="16"/>
      <c r="C40" s="16"/>
      <c r="D40" s="16"/>
      <c r="E40" s="16"/>
      <c r="F40" s="11"/>
      <c r="G40" s="3"/>
      <c r="H40" s="3"/>
      <c r="I40" s="3"/>
      <c r="J40" s="11"/>
      <c r="K40" s="11"/>
      <c r="L40" s="11"/>
      <c r="M40" s="11"/>
      <c r="N40" s="11"/>
      <c r="O40" s="11"/>
    </row>
    <row r="41" spans="1:15" ht="15.75" customHeight="1">
      <c r="A41" s="15"/>
      <c r="B41" s="11"/>
      <c r="C41" s="11"/>
      <c r="D41" s="11"/>
      <c r="E41" s="11"/>
      <c r="F41" s="11"/>
      <c r="G41" s="3"/>
      <c r="H41" s="3"/>
      <c r="I41" s="3"/>
      <c r="J41" s="11"/>
      <c r="K41" s="11"/>
      <c r="L41" s="11"/>
      <c r="M41" s="11"/>
      <c r="N41" s="11"/>
      <c r="O41" s="11"/>
    </row>
    <row r="42" spans="1:15" ht="15.75" customHeight="1">
      <c r="A42" s="15"/>
      <c r="B42" s="11"/>
      <c r="C42" s="11"/>
      <c r="D42" s="11"/>
      <c r="E42" s="11"/>
      <c r="F42" s="11"/>
      <c r="G42" s="3"/>
      <c r="H42" s="3"/>
      <c r="I42" s="3"/>
      <c r="J42" s="11"/>
      <c r="K42" s="11"/>
      <c r="L42" s="11"/>
      <c r="M42" s="11"/>
      <c r="N42" s="11"/>
      <c r="O42" s="11"/>
    </row>
    <row r="43" spans="1:15" ht="15.75" customHeight="1">
      <c r="A43" s="15"/>
      <c r="B43" s="11"/>
      <c r="C43" s="11"/>
      <c r="D43" s="11"/>
      <c r="E43" s="11"/>
      <c r="F43" s="11"/>
      <c r="G43" s="3"/>
      <c r="H43" s="3"/>
      <c r="I43" s="3"/>
      <c r="J43" s="11"/>
      <c r="K43" s="11"/>
      <c r="L43" s="11"/>
      <c r="M43" s="11"/>
      <c r="N43" s="11"/>
      <c r="O43" s="11"/>
    </row>
    <row r="44" spans="1:15" ht="15.75" customHeight="1">
      <c r="A44" s="15"/>
      <c r="B44" s="11"/>
      <c r="C44" s="11"/>
      <c r="D44" s="11"/>
      <c r="E44" s="11"/>
      <c r="F44" s="17"/>
      <c r="G44" s="18"/>
      <c r="H44" s="18"/>
      <c r="I44" s="3"/>
      <c r="J44" s="11"/>
      <c r="K44" s="11"/>
      <c r="L44" s="11"/>
      <c r="M44" s="11"/>
      <c r="N44" s="11"/>
      <c r="O44" s="11"/>
    </row>
    <row r="45" spans="1:15" ht="15.75" customHeight="1">
      <c r="A45" s="15"/>
      <c r="B45" s="11"/>
      <c r="C45" s="11"/>
      <c r="D45" s="11"/>
      <c r="E45" s="11"/>
      <c r="F45" s="11"/>
      <c r="G45" s="3"/>
      <c r="H45" s="3"/>
      <c r="I45" s="3"/>
      <c r="J45" s="11"/>
      <c r="K45" s="11"/>
      <c r="L45" s="11"/>
      <c r="M45" s="11"/>
      <c r="N45" s="11"/>
      <c r="O45" s="11"/>
    </row>
    <row r="46" spans="1:15" ht="15.75" customHeight="1">
      <c r="A46" s="15"/>
      <c r="B46" s="11"/>
      <c r="C46" s="11"/>
      <c r="D46" s="11"/>
      <c r="E46" s="11"/>
      <c r="F46" s="11"/>
      <c r="G46" s="3"/>
      <c r="H46" s="3"/>
      <c r="I46" s="3"/>
      <c r="J46" s="11"/>
      <c r="K46" s="11"/>
      <c r="L46" s="11"/>
      <c r="M46" s="11"/>
      <c r="N46" s="11"/>
      <c r="O46" s="11"/>
    </row>
    <row r="47" spans="1:15" ht="15.75" customHeight="1">
      <c r="A47" s="15"/>
      <c r="B47" s="11"/>
      <c r="C47" s="11"/>
      <c r="D47" s="11"/>
      <c r="E47" s="11"/>
      <c r="F47" s="11"/>
      <c r="G47" s="3"/>
      <c r="H47" s="3"/>
      <c r="I47" s="3"/>
      <c r="J47" s="11"/>
      <c r="K47" s="11"/>
      <c r="L47" s="11"/>
      <c r="M47" s="11"/>
      <c r="N47" s="11"/>
      <c r="O47" s="11"/>
    </row>
    <row r="48" spans="1:15" ht="15.75" customHeight="1">
      <c r="A48" s="19"/>
      <c r="B48" s="11"/>
      <c r="C48" s="11"/>
      <c r="D48" s="11"/>
      <c r="E48" s="11"/>
      <c r="F48" s="11"/>
      <c r="G48" s="3"/>
      <c r="H48" s="3"/>
      <c r="I48" s="3"/>
      <c r="J48" s="11"/>
      <c r="K48" s="11"/>
      <c r="L48" s="11"/>
      <c r="M48" s="11"/>
      <c r="N48" s="11"/>
      <c r="O48" s="11"/>
    </row>
    <row r="49" spans="1:15" ht="15.75" customHeight="1">
      <c r="A49" s="19"/>
      <c r="B49" s="11"/>
      <c r="C49" s="11"/>
      <c r="D49" s="11"/>
      <c r="E49" s="11"/>
      <c r="F49" s="17"/>
      <c r="G49" s="18"/>
      <c r="H49" s="18"/>
      <c r="I49" s="3"/>
      <c r="J49" s="11"/>
      <c r="K49" s="11"/>
      <c r="L49" s="11"/>
      <c r="M49" s="11"/>
      <c r="N49" s="11"/>
      <c r="O49" s="11"/>
    </row>
    <row r="50" spans="1:15" ht="15.75" customHeight="1">
      <c r="A50" s="19"/>
      <c r="B50" s="11"/>
      <c r="C50" s="11"/>
      <c r="D50" s="11"/>
      <c r="E50" s="11"/>
      <c r="F50" s="11"/>
      <c r="G50" s="3"/>
      <c r="H50" s="3"/>
      <c r="I50" s="3"/>
      <c r="J50" s="11"/>
      <c r="K50" s="11"/>
      <c r="L50" s="11"/>
      <c r="M50" s="11"/>
      <c r="N50" s="11"/>
      <c r="O50" s="11"/>
    </row>
    <row r="51" spans="1:15" ht="15.75" customHeight="1">
      <c r="A51" s="11"/>
      <c r="B51" s="11"/>
      <c r="C51" s="11"/>
      <c r="D51" s="11"/>
      <c r="E51" s="11"/>
      <c r="F51" s="11"/>
      <c r="G51" s="3"/>
      <c r="H51" s="3"/>
      <c r="I51" s="3"/>
      <c r="J51" s="11"/>
      <c r="K51" s="11"/>
      <c r="L51" s="11"/>
      <c r="M51" s="11"/>
      <c r="N51" s="11"/>
      <c r="O51" s="11"/>
    </row>
    <row r="52" spans="1:15" ht="15.75" customHeight="1">
      <c r="A52" s="11"/>
      <c r="B52" s="11"/>
      <c r="C52" s="11"/>
      <c r="D52" s="11"/>
      <c r="E52" s="11"/>
      <c r="F52" s="11"/>
      <c r="G52" s="3"/>
      <c r="H52" s="3"/>
      <c r="I52" s="3"/>
      <c r="J52" s="11"/>
      <c r="K52" s="11"/>
      <c r="L52" s="11"/>
      <c r="M52" s="11"/>
      <c r="N52" s="11"/>
      <c r="O52" s="11"/>
    </row>
    <row r="53" spans="1:15" ht="15.75" customHeight="1">
      <c r="A53" s="11"/>
      <c r="B53" s="11"/>
      <c r="C53" s="11"/>
      <c r="D53" s="11"/>
      <c r="E53" s="11"/>
      <c r="F53" s="11"/>
      <c r="G53" s="3"/>
      <c r="H53" s="3"/>
      <c r="I53" s="3"/>
      <c r="J53" s="11"/>
      <c r="K53" s="11"/>
      <c r="L53" s="11"/>
      <c r="M53" s="11"/>
      <c r="N53" s="11"/>
      <c r="O53" s="11"/>
    </row>
    <row r="54" spans="1:15" ht="15.75" customHeight="1">
      <c r="A54" s="11"/>
      <c r="B54" s="11"/>
      <c r="C54" s="11"/>
      <c r="D54" s="11"/>
      <c r="E54" s="11"/>
      <c r="F54" s="17"/>
      <c r="G54" s="18"/>
      <c r="H54" s="18"/>
      <c r="I54" s="3"/>
      <c r="J54" s="11"/>
      <c r="K54" s="11"/>
      <c r="L54" s="11"/>
      <c r="M54" s="11"/>
      <c r="N54" s="11"/>
      <c r="O54" s="11"/>
    </row>
    <row r="55" spans="1:15" ht="15.75" customHeight="1">
      <c r="A55" s="11"/>
      <c r="B55" s="11"/>
      <c r="C55" s="11"/>
      <c r="D55" s="11"/>
      <c r="E55" s="11"/>
      <c r="F55" s="11"/>
      <c r="G55" s="3"/>
      <c r="H55" s="3"/>
      <c r="I55" s="3"/>
      <c r="J55" s="11"/>
      <c r="K55" s="11"/>
      <c r="L55" s="11"/>
      <c r="M55" s="11"/>
      <c r="N55" s="11"/>
      <c r="O55" s="11"/>
    </row>
    <row r="56" spans="1:15" ht="15.75" customHeight="1">
      <c r="A56" s="11"/>
      <c r="B56" s="11"/>
      <c r="C56" s="11"/>
      <c r="D56" s="11"/>
      <c r="E56" s="11"/>
      <c r="F56" s="11"/>
      <c r="G56" s="3"/>
      <c r="H56" s="3"/>
      <c r="I56" s="3"/>
      <c r="J56" s="11"/>
      <c r="K56" s="11"/>
      <c r="L56" s="11"/>
      <c r="M56" s="11"/>
      <c r="N56" s="11"/>
      <c r="O56" s="11"/>
    </row>
    <row r="57" spans="1:15" ht="15.75" customHeight="1">
      <c r="A57" s="11"/>
      <c r="B57" s="11"/>
      <c r="C57" s="11"/>
      <c r="D57" s="11"/>
      <c r="E57" s="11"/>
      <c r="F57" s="11"/>
      <c r="G57" s="3"/>
      <c r="H57" s="3"/>
      <c r="I57" s="3"/>
      <c r="J57" s="11"/>
      <c r="K57" s="11"/>
      <c r="L57" s="11"/>
      <c r="M57" s="11"/>
      <c r="N57" s="11"/>
      <c r="O57" s="11"/>
    </row>
    <row r="58" spans="1:15" ht="15.75" customHeight="1">
      <c r="A58" s="11"/>
      <c r="B58" s="11"/>
      <c r="C58" s="11"/>
      <c r="D58" s="11"/>
      <c r="E58" s="11"/>
      <c r="F58" s="11"/>
      <c r="G58" s="11"/>
      <c r="H58" s="11"/>
      <c r="I58" s="3"/>
      <c r="J58" s="11"/>
      <c r="K58" s="11"/>
      <c r="L58" s="11"/>
      <c r="M58" s="11"/>
      <c r="N58" s="11"/>
      <c r="O58" s="11"/>
    </row>
    <row r="59" spans="1:15" ht="15.75" customHeight="1">
      <c r="A59" s="11"/>
      <c r="B59" s="11"/>
      <c r="C59" s="11"/>
      <c r="D59" s="11"/>
      <c r="E59" s="11"/>
      <c r="F59" s="11"/>
      <c r="G59" s="11"/>
      <c r="H59" s="11"/>
      <c r="I59" s="3"/>
      <c r="J59" s="11"/>
      <c r="K59" s="11"/>
      <c r="L59" s="11"/>
      <c r="M59" s="11"/>
      <c r="N59" s="11"/>
      <c r="O59" s="11"/>
    </row>
    <row r="60" spans="1:15" ht="15.75" customHeight="1">
      <c r="A60" s="11"/>
      <c r="B60" s="11"/>
      <c r="C60" s="11"/>
      <c r="D60" s="11"/>
      <c r="E60" s="11"/>
      <c r="F60" s="11"/>
      <c r="G60" s="11"/>
      <c r="H60" s="11"/>
      <c r="I60" s="3"/>
      <c r="J60" s="11"/>
      <c r="K60" s="11"/>
      <c r="L60" s="11"/>
      <c r="M60" s="11"/>
      <c r="N60" s="11"/>
      <c r="O60" s="11"/>
    </row>
    <row r="61" spans="1:15" ht="15.75" customHeight="1">
      <c r="A61" s="11"/>
      <c r="B61" s="11"/>
      <c r="C61" s="11"/>
      <c r="D61" s="11"/>
      <c r="E61" s="11"/>
      <c r="F61" s="11"/>
      <c r="G61" s="11"/>
      <c r="H61" s="11"/>
      <c r="I61" s="3"/>
      <c r="J61" s="11"/>
      <c r="K61" s="11"/>
      <c r="L61" s="11"/>
      <c r="M61" s="11"/>
      <c r="N61" s="11"/>
      <c r="O61" s="11"/>
    </row>
    <row r="62" spans="1:15" ht="15.75" customHeight="1">
      <c r="A62" s="11"/>
      <c r="B62" s="11"/>
      <c r="C62" s="11"/>
      <c r="D62" s="11"/>
      <c r="E62" s="11"/>
      <c r="F62" s="11"/>
      <c r="G62" s="11"/>
      <c r="H62" s="11"/>
      <c r="I62" s="3"/>
      <c r="J62" s="11"/>
      <c r="K62" s="11"/>
      <c r="L62" s="11"/>
      <c r="M62" s="11"/>
      <c r="N62" s="11"/>
      <c r="O62" s="11"/>
    </row>
    <row r="63" spans="1:15" ht="15.75" customHeight="1">
      <c r="A63" s="11"/>
      <c r="B63" s="11"/>
      <c r="C63" s="11"/>
      <c r="D63" s="11"/>
      <c r="E63" s="11"/>
      <c r="F63" s="11"/>
      <c r="G63" s="11"/>
      <c r="H63" s="11"/>
      <c r="I63" s="3"/>
      <c r="J63" s="11"/>
      <c r="K63" s="11"/>
      <c r="L63" s="11"/>
      <c r="M63" s="11"/>
      <c r="N63" s="11"/>
      <c r="O63" s="11"/>
    </row>
    <row r="64" spans="1:15" ht="15.75" customHeight="1">
      <c r="A64" s="11"/>
      <c r="B64" s="11"/>
      <c r="C64" s="11"/>
      <c r="D64" s="11"/>
      <c r="E64" s="11"/>
      <c r="F64" s="11"/>
      <c r="G64" s="11"/>
      <c r="H64" s="11"/>
      <c r="I64" s="3"/>
      <c r="J64" s="11"/>
      <c r="K64" s="11"/>
      <c r="L64" s="11"/>
      <c r="M64" s="11"/>
      <c r="N64" s="11"/>
      <c r="O64" s="11"/>
    </row>
    <row r="65" spans="1:15" ht="15.75" customHeight="1">
      <c r="A65" s="11"/>
      <c r="B65" s="11"/>
      <c r="C65" s="11"/>
      <c r="D65" s="11"/>
      <c r="E65" s="11"/>
      <c r="F65" s="11"/>
      <c r="G65" s="11"/>
      <c r="H65" s="11"/>
      <c r="I65" s="3"/>
      <c r="J65" s="11"/>
      <c r="K65" s="11"/>
      <c r="L65" s="11"/>
      <c r="M65" s="11"/>
      <c r="N65" s="11"/>
      <c r="O65" s="11"/>
    </row>
    <row r="66" spans="1:15" ht="15.75" customHeight="1">
      <c r="A66" s="11"/>
      <c r="B66" s="11"/>
      <c r="C66" s="11"/>
      <c r="D66" s="11"/>
      <c r="E66" s="11"/>
      <c r="F66" s="11"/>
      <c r="G66" s="11"/>
      <c r="H66" s="11"/>
      <c r="I66" s="3"/>
      <c r="J66" s="11"/>
      <c r="K66" s="11"/>
      <c r="L66" s="11"/>
      <c r="M66" s="11"/>
      <c r="N66" s="11"/>
      <c r="O66" s="11"/>
    </row>
    <row r="67" spans="1:15" ht="15.75" customHeight="1">
      <c r="A67" s="11"/>
      <c r="B67" s="11"/>
      <c r="C67" s="11"/>
      <c r="D67" s="11"/>
      <c r="E67" s="11"/>
      <c r="F67" s="11"/>
      <c r="G67" s="11"/>
      <c r="H67" s="11"/>
      <c r="I67" s="3"/>
      <c r="J67" s="11"/>
      <c r="K67" s="11"/>
      <c r="L67" s="11"/>
      <c r="M67" s="11"/>
      <c r="N67" s="11"/>
      <c r="O67" s="11"/>
    </row>
    <row r="68" spans="1:15" ht="15.75" customHeight="1">
      <c r="A68" s="11"/>
      <c r="B68" s="11"/>
      <c r="C68" s="11"/>
      <c r="D68" s="11"/>
      <c r="E68" s="11"/>
      <c r="F68" s="11"/>
      <c r="G68" s="11"/>
      <c r="H68" s="11"/>
      <c r="I68" s="3"/>
      <c r="J68" s="11"/>
      <c r="K68" s="11"/>
      <c r="L68" s="11"/>
      <c r="M68" s="11"/>
      <c r="N68" s="11"/>
      <c r="O68" s="11"/>
    </row>
    <row r="69" spans="1:15" ht="15.75" customHeight="1">
      <c r="A69" s="11"/>
      <c r="B69" s="11"/>
      <c r="C69" s="11"/>
      <c r="D69" s="11"/>
      <c r="E69" s="11"/>
      <c r="F69" s="11"/>
      <c r="G69" s="11"/>
      <c r="H69" s="11"/>
      <c r="I69" s="3"/>
      <c r="J69" s="11"/>
      <c r="K69" s="11"/>
      <c r="L69" s="11"/>
      <c r="M69" s="11"/>
      <c r="N69" s="11"/>
      <c r="O69" s="11"/>
    </row>
    <row r="70" spans="1:15" ht="15.75" customHeight="1">
      <c r="A70" s="11"/>
      <c r="B70" s="11"/>
      <c r="C70" s="11"/>
      <c r="D70" s="11"/>
      <c r="E70" s="11"/>
      <c r="F70" s="11"/>
      <c r="G70" s="11"/>
      <c r="H70" s="11"/>
      <c r="I70" s="3"/>
      <c r="J70" s="11"/>
      <c r="K70" s="11"/>
      <c r="L70" s="11"/>
      <c r="M70" s="11"/>
      <c r="N70" s="11"/>
      <c r="O70" s="11"/>
    </row>
    <row r="71" spans="1:15" ht="15.75" customHeight="1">
      <c r="A71" s="11"/>
      <c r="B71" s="11"/>
      <c r="C71" s="11"/>
      <c r="D71" s="11"/>
      <c r="E71" s="11"/>
      <c r="F71" s="11"/>
      <c r="G71" s="11"/>
      <c r="H71" s="11"/>
      <c r="I71" s="3"/>
      <c r="J71" s="11"/>
      <c r="K71" s="11"/>
      <c r="L71" s="11"/>
      <c r="M71" s="11"/>
      <c r="N71" s="11"/>
      <c r="O71" s="11"/>
    </row>
    <row r="72" spans="1:15" ht="15.75" customHeight="1">
      <c r="A72" s="11"/>
      <c r="B72" s="11"/>
      <c r="C72" s="11"/>
      <c r="D72" s="11"/>
      <c r="E72" s="11"/>
      <c r="F72" s="11"/>
      <c r="G72" s="11"/>
      <c r="H72" s="11"/>
      <c r="I72" s="3"/>
      <c r="J72" s="11"/>
      <c r="K72" s="11"/>
      <c r="L72" s="11"/>
      <c r="M72" s="11"/>
      <c r="N72" s="11"/>
      <c r="O72" s="11"/>
    </row>
    <row r="73" spans="1:15" ht="15.75" customHeight="1">
      <c r="A73" s="11"/>
      <c r="B73" s="11"/>
      <c r="C73" s="11"/>
      <c r="D73" s="11"/>
      <c r="E73" s="11"/>
      <c r="F73" s="11"/>
      <c r="G73" s="11"/>
      <c r="H73" s="11"/>
      <c r="I73" s="3"/>
      <c r="J73" s="11"/>
      <c r="K73" s="11"/>
      <c r="L73" s="11"/>
      <c r="M73" s="11"/>
      <c r="N73" s="11"/>
      <c r="O73" s="11"/>
    </row>
  </sheetData>
  <mergeCells count="2">
    <mergeCell ref="A5:A6"/>
    <mergeCell ref="B5:B6"/>
  </mergeCells>
  <dataValidations count="3">
    <dataValidation type="whole" operator="equal" allowBlank="1" showErrorMessage="1" errorTitle="Error" error="El balance en Materia Contravencional no coincide con el dato indicado." sqref="B32:B40">
      <formula1>#N/A</formula1>
    </dataValidation>
    <dataValidation type="whole" operator="equal" allowBlank="1" showErrorMessage="1" errorTitle="Error:" error="Balance en materia de Tránsito no coincide con el dato indicado." sqref="C32:E40">
      <formula1>#N/A</formula1>
    </dataValidation>
    <dataValidation operator="equal" allowBlank="1" showErrorMessage="1" sqref="G56:G57 G32 G51:G52 G46:G47 G41:G42 G36:G37">
      <formula1>0</formula1>
    </dataValidation>
  </dataValidations>
  <printOptions horizontalCentered="1" verticalCentered="1"/>
  <pageMargins left="0.2" right="0" top="0" bottom="0" header="0" footer="0"/>
  <pageSetup horizontalDpi="300" verticalDpi="300" orientation="landscape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workbookViewId="0" topLeftCell="A1">
      <selection activeCell="P50" sqref="P50"/>
    </sheetView>
  </sheetViews>
  <sheetFormatPr defaultColWidth="11.28125" defaultRowHeight="12.75"/>
  <cols>
    <col min="1" max="1" width="26.140625" style="2" customWidth="1"/>
    <col min="2" max="2" width="13.28125" style="2" customWidth="1"/>
    <col min="3" max="3" width="11.7109375" style="2" customWidth="1"/>
    <col min="4" max="5" width="13.421875" style="2" customWidth="1"/>
    <col min="6" max="6" width="13.140625" style="2" customWidth="1"/>
    <col min="7" max="7" width="12.7109375" style="2" customWidth="1"/>
    <col min="8" max="8" width="13.00390625" style="2" customWidth="1"/>
    <col min="9" max="9" width="16.00390625" style="2" bestFit="1" customWidth="1"/>
    <col min="10" max="10" width="13.7109375" style="2" bestFit="1" customWidth="1"/>
    <col min="11" max="11" width="14.421875" style="2" customWidth="1"/>
    <col min="12" max="12" width="12.421875" style="2" customWidth="1"/>
    <col min="13" max="13" width="12.28125" style="2" customWidth="1"/>
    <col min="14" max="14" width="14.421875" style="2" bestFit="1" customWidth="1"/>
    <col min="15" max="15" width="12.421875" style="2" customWidth="1"/>
    <col min="16" max="16" width="13.7109375" style="2" customWidth="1"/>
    <col min="17" max="17" width="12.00390625" style="2" customWidth="1"/>
    <col min="18" max="16384" width="11.28125" style="2" customWidth="1"/>
  </cols>
  <sheetData>
    <row r="1" spans="1:17" ht="15">
      <c r="A1" s="25" t="s">
        <v>428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>
      <c r="A3" s="230" t="s">
        <v>360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ht="15.75" customHeight="1"/>
    <row r="5" spans="1:17" ht="15.75" customHeight="1">
      <c r="A5" s="220" t="s">
        <v>403</v>
      </c>
      <c r="B5" s="221" t="s">
        <v>404</v>
      </c>
      <c r="C5" s="222" t="s">
        <v>405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17" ht="36.75" customHeight="1">
      <c r="A6" s="220"/>
      <c r="B6" s="221"/>
      <c r="C6" s="224" t="s">
        <v>392</v>
      </c>
      <c r="D6" s="225" t="s">
        <v>393</v>
      </c>
      <c r="E6" s="225" t="s">
        <v>394</v>
      </c>
      <c r="F6" s="226" t="s">
        <v>406</v>
      </c>
      <c r="G6" s="227" t="s">
        <v>408</v>
      </c>
      <c r="H6" s="227" t="s">
        <v>407</v>
      </c>
      <c r="I6" s="225" t="s">
        <v>412</v>
      </c>
      <c r="J6" s="228" t="s">
        <v>414</v>
      </c>
      <c r="K6" s="228" t="s">
        <v>410</v>
      </c>
      <c r="L6" s="228" t="s">
        <v>409</v>
      </c>
      <c r="M6" s="227" t="s">
        <v>413</v>
      </c>
      <c r="N6" s="225" t="s">
        <v>436</v>
      </c>
      <c r="O6" s="225" t="s">
        <v>411</v>
      </c>
      <c r="P6" s="225" t="s">
        <v>415</v>
      </c>
      <c r="Q6" s="229" t="s">
        <v>437</v>
      </c>
    </row>
    <row r="7" spans="1:17" ht="15.75" customHeight="1">
      <c r="A7" s="26"/>
      <c r="B7" s="27"/>
      <c r="C7" s="3"/>
      <c r="D7" s="95"/>
      <c r="E7" s="95"/>
      <c r="F7" s="94"/>
      <c r="G7" s="3"/>
      <c r="H7" s="4"/>
      <c r="I7" s="3"/>
      <c r="J7" s="28"/>
      <c r="K7" s="11"/>
      <c r="L7" s="4"/>
      <c r="M7" s="11"/>
      <c r="N7" s="5"/>
      <c r="O7" s="4"/>
      <c r="P7" s="11"/>
      <c r="Q7" s="39"/>
    </row>
    <row r="8" spans="1:18" ht="15.75" customHeight="1">
      <c r="A8" s="29" t="s">
        <v>404</v>
      </c>
      <c r="B8" s="42">
        <f aca="true" t="shared" si="0" ref="B8:Q8">SUM(B10:B24)</f>
        <v>537906</v>
      </c>
      <c r="C8" s="42">
        <f t="shared" si="0"/>
        <v>76697</v>
      </c>
      <c r="D8" s="42">
        <f t="shared" si="0"/>
        <v>38000</v>
      </c>
      <c r="E8" s="42">
        <f t="shared" si="0"/>
        <v>38697</v>
      </c>
      <c r="F8" s="42">
        <f t="shared" si="0"/>
        <v>3208</v>
      </c>
      <c r="G8" s="42">
        <f t="shared" si="0"/>
        <v>15121</v>
      </c>
      <c r="H8" s="42">
        <f t="shared" si="0"/>
        <v>26320</v>
      </c>
      <c r="I8" s="42">
        <f t="shared" si="0"/>
        <v>18118</v>
      </c>
      <c r="J8" s="42">
        <f t="shared" si="0"/>
        <v>41182</v>
      </c>
      <c r="K8" s="42">
        <f t="shared" si="0"/>
        <v>32820</v>
      </c>
      <c r="L8" s="42">
        <f t="shared" si="0"/>
        <v>185043</v>
      </c>
      <c r="M8" s="42">
        <f t="shared" si="0"/>
        <v>12582</v>
      </c>
      <c r="N8" s="42">
        <f t="shared" si="0"/>
        <v>51691</v>
      </c>
      <c r="O8" s="42">
        <f t="shared" si="0"/>
        <v>57336</v>
      </c>
      <c r="P8" s="42">
        <f t="shared" si="0"/>
        <v>16820</v>
      </c>
      <c r="Q8" s="42">
        <f t="shared" si="0"/>
        <v>968</v>
      </c>
      <c r="R8" s="11"/>
    </row>
    <row r="9" spans="1:17" ht="15.75" customHeight="1">
      <c r="A9" s="26"/>
      <c r="B9" s="27"/>
      <c r="C9" s="3"/>
      <c r="D9" s="95"/>
      <c r="E9" s="95"/>
      <c r="F9" s="94"/>
      <c r="G9" s="3"/>
      <c r="H9" s="4"/>
      <c r="I9" s="3"/>
      <c r="J9" s="4"/>
      <c r="K9" s="11"/>
      <c r="L9" s="4"/>
      <c r="M9" s="11"/>
      <c r="N9" s="5"/>
      <c r="O9" s="4"/>
      <c r="P9" s="11"/>
      <c r="Q9" s="24"/>
    </row>
    <row r="10" spans="1:17" ht="15.75" customHeight="1">
      <c r="A10" s="30" t="s">
        <v>416</v>
      </c>
      <c r="B10" s="40">
        <f>SUM(C10,F10:Q10)</f>
        <v>102587</v>
      </c>
      <c r="C10" s="41">
        <v>22412</v>
      </c>
      <c r="D10" s="44">
        <v>7524</v>
      </c>
      <c r="E10" s="44">
        <v>14888</v>
      </c>
      <c r="F10" s="43" t="s">
        <v>435</v>
      </c>
      <c r="G10" s="40" t="s">
        <v>435</v>
      </c>
      <c r="H10" s="1">
        <v>4110</v>
      </c>
      <c r="I10" s="40">
        <v>2618</v>
      </c>
      <c r="J10" s="40">
        <v>3405</v>
      </c>
      <c r="K10" s="40">
        <v>3515</v>
      </c>
      <c r="L10" s="40">
        <v>21651</v>
      </c>
      <c r="M10" s="1">
        <v>4271</v>
      </c>
      <c r="N10" s="40">
        <v>8662</v>
      </c>
      <c r="O10" s="40">
        <v>14155</v>
      </c>
      <c r="P10" s="40">
        <v>16820</v>
      </c>
      <c r="Q10" s="41">
        <v>968</v>
      </c>
    </row>
    <row r="11" spans="1:17" ht="15.75" customHeight="1">
      <c r="A11" s="30" t="s">
        <v>417</v>
      </c>
      <c r="B11" s="40">
        <f aca="true" t="shared" si="1" ref="B11:B24">SUM(C11,F11:Q11)</f>
        <v>69173</v>
      </c>
      <c r="C11" s="41">
        <v>8734</v>
      </c>
      <c r="D11" s="44">
        <v>1644</v>
      </c>
      <c r="E11" s="44">
        <v>7090</v>
      </c>
      <c r="F11" s="1">
        <v>199</v>
      </c>
      <c r="G11" s="40">
        <v>15121</v>
      </c>
      <c r="H11" s="1">
        <v>2742</v>
      </c>
      <c r="I11" s="40">
        <v>1965</v>
      </c>
      <c r="J11" s="40">
        <v>5409</v>
      </c>
      <c r="K11" s="40">
        <v>7783</v>
      </c>
      <c r="L11" s="40">
        <v>16955</v>
      </c>
      <c r="M11" s="40" t="s">
        <v>435</v>
      </c>
      <c r="N11" s="40">
        <v>2316</v>
      </c>
      <c r="O11" s="40">
        <v>7949</v>
      </c>
      <c r="P11" s="40" t="s">
        <v>435</v>
      </c>
      <c r="Q11" s="41" t="s">
        <v>435</v>
      </c>
    </row>
    <row r="12" spans="1:17" ht="15.75" customHeight="1">
      <c r="A12" s="30" t="s">
        <v>396</v>
      </c>
      <c r="B12" s="40">
        <f t="shared" si="1"/>
        <v>40847</v>
      </c>
      <c r="C12" s="41">
        <v>1089</v>
      </c>
      <c r="D12" s="44">
        <v>1089</v>
      </c>
      <c r="E12" s="96" t="s">
        <v>435</v>
      </c>
      <c r="F12" s="43" t="s">
        <v>435</v>
      </c>
      <c r="G12" s="40" t="s">
        <v>435</v>
      </c>
      <c r="H12" s="1">
        <v>2314</v>
      </c>
      <c r="I12" s="40">
        <v>1756</v>
      </c>
      <c r="J12" s="40">
        <v>5100</v>
      </c>
      <c r="K12" s="40">
        <v>1097</v>
      </c>
      <c r="L12" s="40">
        <v>20506</v>
      </c>
      <c r="M12" s="40" t="s">
        <v>435</v>
      </c>
      <c r="N12" s="40">
        <v>4154</v>
      </c>
      <c r="O12" s="40">
        <v>4831</v>
      </c>
      <c r="P12" s="40" t="s">
        <v>435</v>
      </c>
      <c r="Q12" s="41" t="s">
        <v>435</v>
      </c>
    </row>
    <row r="13" spans="1:17" ht="15.75" customHeight="1">
      <c r="A13" s="30" t="s">
        <v>418</v>
      </c>
      <c r="B13" s="40">
        <f t="shared" si="1"/>
        <v>34278</v>
      </c>
      <c r="C13" s="41">
        <v>3051</v>
      </c>
      <c r="D13" s="44">
        <v>1326</v>
      </c>
      <c r="E13" s="44">
        <v>1725</v>
      </c>
      <c r="F13" s="1">
        <v>208</v>
      </c>
      <c r="G13" s="40" t="s">
        <v>435</v>
      </c>
      <c r="H13" s="1">
        <v>2185</v>
      </c>
      <c r="I13" s="40">
        <v>1145</v>
      </c>
      <c r="J13" s="40">
        <v>3830</v>
      </c>
      <c r="K13" s="40">
        <v>2627</v>
      </c>
      <c r="L13" s="40">
        <v>12469</v>
      </c>
      <c r="M13" s="1">
        <v>590</v>
      </c>
      <c r="N13" s="40">
        <v>3041</v>
      </c>
      <c r="O13" s="40">
        <v>5132</v>
      </c>
      <c r="P13" s="40" t="s">
        <v>435</v>
      </c>
      <c r="Q13" s="41" t="s">
        <v>435</v>
      </c>
    </row>
    <row r="14" spans="1:17" ht="15.75" customHeight="1">
      <c r="A14" s="30" t="s">
        <v>419</v>
      </c>
      <c r="B14" s="40">
        <f t="shared" si="1"/>
        <v>23238</v>
      </c>
      <c r="C14" s="41">
        <v>2654</v>
      </c>
      <c r="D14" s="44">
        <v>2654</v>
      </c>
      <c r="E14" s="96" t="s">
        <v>435</v>
      </c>
      <c r="F14" s="1">
        <v>400</v>
      </c>
      <c r="G14" s="40" t="s">
        <v>435</v>
      </c>
      <c r="H14" s="1">
        <v>956</v>
      </c>
      <c r="I14" s="40">
        <v>890</v>
      </c>
      <c r="J14" s="40">
        <v>3007</v>
      </c>
      <c r="K14" s="40">
        <v>991</v>
      </c>
      <c r="L14" s="40">
        <v>10181</v>
      </c>
      <c r="M14" s="1">
        <v>609</v>
      </c>
      <c r="N14" s="40">
        <v>2215</v>
      </c>
      <c r="O14" s="40">
        <v>1335</v>
      </c>
      <c r="P14" s="40" t="s">
        <v>435</v>
      </c>
      <c r="Q14" s="41" t="s">
        <v>435</v>
      </c>
    </row>
    <row r="15" spans="1:17" ht="15.75" customHeight="1">
      <c r="A15" s="30" t="s">
        <v>397</v>
      </c>
      <c r="B15" s="40">
        <f t="shared" si="1"/>
        <v>20797</v>
      </c>
      <c r="C15" s="41">
        <v>3801</v>
      </c>
      <c r="D15" s="44">
        <v>2932</v>
      </c>
      <c r="E15" s="44">
        <v>869</v>
      </c>
      <c r="F15" s="1">
        <v>247</v>
      </c>
      <c r="G15" s="40" t="s">
        <v>435</v>
      </c>
      <c r="H15" s="1">
        <v>1598</v>
      </c>
      <c r="I15" s="40">
        <v>956</v>
      </c>
      <c r="J15" s="40">
        <v>1535</v>
      </c>
      <c r="K15" s="40">
        <v>1593</v>
      </c>
      <c r="L15" s="40">
        <v>5608</v>
      </c>
      <c r="M15" s="1">
        <v>403</v>
      </c>
      <c r="N15" s="40">
        <v>2397</v>
      </c>
      <c r="O15" s="40">
        <v>2659</v>
      </c>
      <c r="P15" s="40" t="s">
        <v>435</v>
      </c>
      <c r="Q15" s="41" t="s">
        <v>435</v>
      </c>
    </row>
    <row r="16" spans="1:17" ht="15.75" customHeight="1">
      <c r="A16" s="30" t="s">
        <v>420</v>
      </c>
      <c r="B16" s="40">
        <f t="shared" si="1"/>
        <v>50024</v>
      </c>
      <c r="C16" s="41">
        <v>8595</v>
      </c>
      <c r="D16" s="44">
        <v>3436</v>
      </c>
      <c r="E16" s="44">
        <v>5159</v>
      </c>
      <c r="F16" s="1">
        <v>266</v>
      </c>
      <c r="G16" s="40" t="s">
        <v>435</v>
      </c>
      <c r="H16" s="1">
        <v>2889</v>
      </c>
      <c r="I16" s="40">
        <v>1812</v>
      </c>
      <c r="J16" s="40">
        <v>3262</v>
      </c>
      <c r="K16" s="40">
        <v>2781</v>
      </c>
      <c r="L16" s="40">
        <v>17435</v>
      </c>
      <c r="M16" s="1">
        <v>1272</v>
      </c>
      <c r="N16" s="40">
        <v>6864</v>
      </c>
      <c r="O16" s="40">
        <v>4848</v>
      </c>
      <c r="P16" s="40" t="s">
        <v>435</v>
      </c>
      <c r="Q16" s="41" t="s">
        <v>435</v>
      </c>
    </row>
    <row r="17" spans="1:17" ht="15.75" customHeight="1">
      <c r="A17" s="30" t="s">
        <v>421</v>
      </c>
      <c r="B17" s="40">
        <f t="shared" si="1"/>
        <v>43005</v>
      </c>
      <c r="C17" s="41">
        <v>6365</v>
      </c>
      <c r="D17" s="44">
        <v>2454</v>
      </c>
      <c r="E17" s="44">
        <v>3911</v>
      </c>
      <c r="F17" s="43" t="s">
        <v>435</v>
      </c>
      <c r="G17" s="40" t="s">
        <v>435</v>
      </c>
      <c r="H17" s="1">
        <v>3012</v>
      </c>
      <c r="I17" s="40">
        <v>1508</v>
      </c>
      <c r="J17" s="40">
        <v>2858</v>
      </c>
      <c r="K17" s="40">
        <v>3052</v>
      </c>
      <c r="L17" s="40">
        <v>13864</v>
      </c>
      <c r="M17" s="1">
        <v>646</v>
      </c>
      <c r="N17" s="40">
        <v>4653</v>
      </c>
      <c r="O17" s="40">
        <v>7047</v>
      </c>
      <c r="P17" s="40" t="s">
        <v>435</v>
      </c>
      <c r="Q17" s="41" t="s">
        <v>435</v>
      </c>
    </row>
    <row r="18" spans="1:17" ht="15.75" customHeight="1">
      <c r="A18" s="30" t="s">
        <v>399</v>
      </c>
      <c r="B18" s="40">
        <f t="shared" si="1"/>
        <v>22396</v>
      </c>
      <c r="C18" s="41">
        <v>2309</v>
      </c>
      <c r="D18" s="44">
        <v>1735</v>
      </c>
      <c r="E18" s="44">
        <v>574</v>
      </c>
      <c r="F18" s="1">
        <v>327</v>
      </c>
      <c r="G18" s="40" t="s">
        <v>435</v>
      </c>
      <c r="H18" s="1">
        <v>1142</v>
      </c>
      <c r="I18" s="40">
        <v>631</v>
      </c>
      <c r="J18" s="40">
        <v>1915</v>
      </c>
      <c r="K18" s="40">
        <v>1511</v>
      </c>
      <c r="L18" s="40">
        <v>10208</v>
      </c>
      <c r="M18" s="1">
        <v>686</v>
      </c>
      <c r="N18" s="40">
        <v>2306</v>
      </c>
      <c r="O18" s="40">
        <v>1361</v>
      </c>
      <c r="P18" s="40" t="s">
        <v>435</v>
      </c>
      <c r="Q18" s="41" t="s">
        <v>435</v>
      </c>
    </row>
    <row r="19" spans="1:17" ht="15.75" customHeight="1">
      <c r="A19" s="30" t="s">
        <v>398</v>
      </c>
      <c r="B19" s="40">
        <f t="shared" si="1"/>
        <v>19325</v>
      </c>
      <c r="C19" s="41">
        <v>2097</v>
      </c>
      <c r="D19" s="44">
        <v>1538</v>
      </c>
      <c r="E19" s="44">
        <v>559</v>
      </c>
      <c r="F19" s="1">
        <v>293</v>
      </c>
      <c r="G19" s="40" t="s">
        <v>435</v>
      </c>
      <c r="H19" s="1">
        <v>651</v>
      </c>
      <c r="I19" s="40">
        <v>572</v>
      </c>
      <c r="J19" s="40">
        <v>1854</v>
      </c>
      <c r="K19" s="40">
        <v>930</v>
      </c>
      <c r="L19" s="40">
        <v>8946</v>
      </c>
      <c r="M19" s="1">
        <v>386</v>
      </c>
      <c r="N19" s="40">
        <v>2419</v>
      </c>
      <c r="O19" s="40">
        <v>1177</v>
      </c>
      <c r="P19" s="40" t="s">
        <v>435</v>
      </c>
      <c r="Q19" s="41" t="s">
        <v>435</v>
      </c>
    </row>
    <row r="20" spans="1:17" ht="15.75" customHeight="1">
      <c r="A20" s="30" t="s">
        <v>422</v>
      </c>
      <c r="B20" s="40">
        <f t="shared" si="1"/>
        <v>28380</v>
      </c>
      <c r="C20" s="41">
        <v>2043</v>
      </c>
      <c r="D20" s="44">
        <v>2043</v>
      </c>
      <c r="E20" s="96" t="s">
        <v>435</v>
      </c>
      <c r="F20" s="1">
        <v>76</v>
      </c>
      <c r="G20" s="40" t="s">
        <v>435</v>
      </c>
      <c r="H20" s="1">
        <v>1270</v>
      </c>
      <c r="I20" s="40">
        <v>915</v>
      </c>
      <c r="J20" s="40">
        <v>2264</v>
      </c>
      <c r="K20" s="40">
        <v>2288</v>
      </c>
      <c r="L20" s="40">
        <v>13637</v>
      </c>
      <c r="M20" s="1">
        <v>614</v>
      </c>
      <c r="N20" s="40">
        <v>2950</v>
      </c>
      <c r="O20" s="40">
        <v>2323</v>
      </c>
      <c r="P20" s="40" t="s">
        <v>435</v>
      </c>
      <c r="Q20" s="41" t="s">
        <v>435</v>
      </c>
    </row>
    <row r="21" spans="1:17" ht="15.75" customHeight="1">
      <c r="A21" s="30" t="s">
        <v>400</v>
      </c>
      <c r="B21" s="40">
        <f t="shared" si="1"/>
        <v>22300</v>
      </c>
      <c r="C21" s="41">
        <v>5939</v>
      </c>
      <c r="D21" s="44">
        <v>4803</v>
      </c>
      <c r="E21" s="44">
        <v>1136</v>
      </c>
      <c r="F21" s="1">
        <v>220</v>
      </c>
      <c r="G21" s="40" t="s">
        <v>435</v>
      </c>
      <c r="H21" s="1">
        <v>843</v>
      </c>
      <c r="I21" s="40">
        <v>673</v>
      </c>
      <c r="J21" s="40">
        <v>1485</v>
      </c>
      <c r="K21" s="40">
        <v>977</v>
      </c>
      <c r="L21" s="40">
        <v>8090</v>
      </c>
      <c r="M21" s="1">
        <v>542</v>
      </c>
      <c r="N21" s="40">
        <v>2237</v>
      </c>
      <c r="O21" s="40">
        <v>1294</v>
      </c>
      <c r="P21" s="40" t="s">
        <v>435</v>
      </c>
      <c r="Q21" s="41" t="s">
        <v>435</v>
      </c>
    </row>
    <row r="22" spans="1:17" ht="15.75" customHeight="1">
      <c r="A22" s="30" t="s">
        <v>401</v>
      </c>
      <c r="B22" s="40">
        <f t="shared" si="1"/>
        <v>17211</v>
      </c>
      <c r="C22" s="41">
        <v>1198</v>
      </c>
      <c r="D22" s="44">
        <v>1133</v>
      </c>
      <c r="E22" s="44">
        <v>65</v>
      </c>
      <c r="F22" s="1">
        <v>388</v>
      </c>
      <c r="G22" s="40" t="s">
        <v>435</v>
      </c>
      <c r="H22" s="1">
        <v>829</v>
      </c>
      <c r="I22" s="40">
        <v>774</v>
      </c>
      <c r="J22" s="40">
        <v>1681</v>
      </c>
      <c r="K22" s="40">
        <v>672</v>
      </c>
      <c r="L22" s="40">
        <v>8163</v>
      </c>
      <c r="M22" s="1">
        <v>473</v>
      </c>
      <c r="N22" s="40">
        <v>2188</v>
      </c>
      <c r="O22" s="40">
        <v>845</v>
      </c>
      <c r="P22" s="40" t="s">
        <v>435</v>
      </c>
      <c r="Q22" s="41" t="s">
        <v>435</v>
      </c>
    </row>
    <row r="23" spans="1:17" ht="15.75" customHeight="1">
      <c r="A23" s="30" t="s">
        <v>423</v>
      </c>
      <c r="B23" s="40">
        <f t="shared" si="1"/>
        <v>19657</v>
      </c>
      <c r="C23" s="41">
        <v>3070</v>
      </c>
      <c r="D23" s="44">
        <v>1420</v>
      </c>
      <c r="E23" s="44">
        <v>1650</v>
      </c>
      <c r="F23" s="1">
        <v>267</v>
      </c>
      <c r="G23" s="40" t="s">
        <v>435</v>
      </c>
      <c r="H23" s="1">
        <v>704</v>
      </c>
      <c r="I23" s="40">
        <v>830</v>
      </c>
      <c r="J23" s="40">
        <v>1284</v>
      </c>
      <c r="K23" s="40">
        <v>1323</v>
      </c>
      <c r="L23" s="40">
        <v>7953</v>
      </c>
      <c r="M23" s="1">
        <v>764</v>
      </c>
      <c r="N23" s="40">
        <v>2340</v>
      </c>
      <c r="O23" s="40">
        <v>1122</v>
      </c>
      <c r="P23" s="40" t="s">
        <v>435</v>
      </c>
      <c r="Q23" s="41" t="s">
        <v>435</v>
      </c>
    </row>
    <row r="24" spans="1:17" ht="15.75" customHeight="1">
      <c r="A24" s="30" t="s">
        <v>424</v>
      </c>
      <c r="B24" s="40">
        <f t="shared" si="1"/>
        <v>24688</v>
      </c>
      <c r="C24" s="41">
        <v>3340</v>
      </c>
      <c r="D24" s="44">
        <v>2269</v>
      </c>
      <c r="E24" s="44">
        <v>1071</v>
      </c>
      <c r="F24" s="1">
        <v>317</v>
      </c>
      <c r="G24" s="40" t="s">
        <v>435</v>
      </c>
      <c r="H24" s="1">
        <v>1075</v>
      </c>
      <c r="I24" s="40">
        <v>1073</v>
      </c>
      <c r="J24" s="40">
        <v>2293</v>
      </c>
      <c r="K24" s="40">
        <v>1680</v>
      </c>
      <c r="L24" s="40">
        <v>9377</v>
      </c>
      <c r="M24" s="1">
        <v>1326</v>
      </c>
      <c r="N24" s="40">
        <v>2949</v>
      </c>
      <c r="O24" s="40">
        <v>1258</v>
      </c>
      <c r="P24" s="40" t="s">
        <v>435</v>
      </c>
      <c r="Q24" s="41" t="s">
        <v>435</v>
      </c>
    </row>
    <row r="25" spans="1:17" s="11" customFormat="1" ht="15.75" customHeight="1">
      <c r="A25" s="31"/>
      <c r="B25" s="32"/>
      <c r="C25" s="6"/>
      <c r="D25" s="93"/>
      <c r="E25" s="93"/>
      <c r="F25" s="92"/>
      <c r="G25" s="7"/>
      <c r="H25" s="7"/>
      <c r="I25" s="7"/>
      <c r="J25" s="7"/>
      <c r="K25" s="7"/>
      <c r="L25" s="8"/>
      <c r="M25" s="8"/>
      <c r="N25" s="7"/>
      <c r="O25" s="8"/>
      <c r="P25" s="7"/>
      <c r="Q25" s="34"/>
    </row>
    <row r="26" spans="1:16" ht="15.75" customHeight="1">
      <c r="A26" s="23" t="s">
        <v>433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5.75" customHeight="1">
      <c r="A27" s="23" t="s">
        <v>434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ht="15.75" customHeight="1">
      <c r="A28" s="23" t="s">
        <v>429</v>
      </c>
    </row>
    <row r="29" ht="15.75" customHeight="1">
      <c r="A29" s="23" t="s">
        <v>439</v>
      </c>
    </row>
    <row r="30" ht="15.75" customHeight="1">
      <c r="L30" s="50"/>
    </row>
    <row r="31" ht="15.75" customHeight="1">
      <c r="A31" s="14" t="s">
        <v>427</v>
      </c>
    </row>
    <row r="32" spans="2:16" ht="15.7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ht="15.75" customHeight="1"/>
    <row r="34" spans="2:16" ht="15.7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M34" s="14"/>
      <c r="N34" s="14"/>
      <c r="O34" s="14"/>
      <c r="P34" s="14"/>
    </row>
    <row r="35" spans="1:7" ht="15.75" customHeight="1">
      <c r="A35" s="15"/>
      <c r="B35" s="16"/>
      <c r="C35" s="16"/>
      <c r="D35" s="16"/>
      <c r="E35" s="16"/>
      <c r="F35" s="9"/>
      <c r="G35" s="3"/>
    </row>
    <row r="36" spans="1:7" ht="15.75" customHeight="1">
      <c r="A36" s="15"/>
      <c r="B36" s="16"/>
      <c r="C36" s="16"/>
      <c r="D36" s="16"/>
      <c r="E36" s="16"/>
      <c r="F36" s="9"/>
      <c r="G36" s="3"/>
    </row>
    <row r="37" spans="1:7" ht="15.75" customHeight="1">
      <c r="A37" s="15"/>
      <c r="B37" s="16"/>
      <c r="C37" s="16"/>
      <c r="D37" s="16"/>
      <c r="E37" s="16"/>
      <c r="F37" s="9"/>
      <c r="G37" s="3"/>
    </row>
    <row r="38" spans="1:7" ht="15.75" customHeight="1">
      <c r="A38" s="15"/>
      <c r="B38" s="16"/>
      <c r="C38" s="16"/>
      <c r="D38" s="16"/>
      <c r="E38" s="16"/>
      <c r="F38" s="9"/>
      <c r="G38" s="3"/>
    </row>
    <row r="39" spans="1:7" ht="15.75" customHeight="1">
      <c r="A39" s="15"/>
      <c r="B39" s="16"/>
      <c r="C39" s="16"/>
      <c r="D39" s="16"/>
      <c r="E39" s="16"/>
      <c r="F39" s="9"/>
      <c r="G39" s="3"/>
    </row>
    <row r="40" spans="1:7" ht="15.75" customHeight="1">
      <c r="A40" s="15"/>
      <c r="B40" s="16"/>
      <c r="C40" s="16"/>
      <c r="D40" s="16"/>
      <c r="E40" s="16"/>
      <c r="F40" s="9"/>
      <c r="G40" s="3"/>
    </row>
    <row r="41" spans="1:7" ht="15.75" customHeight="1">
      <c r="A41" s="15"/>
      <c r="B41" s="16"/>
      <c r="C41" s="16"/>
      <c r="D41" s="16"/>
      <c r="E41" s="16"/>
      <c r="F41" s="9"/>
      <c r="G41" s="3"/>
    </row>
    <row r="42" spans="1:7" ht="15.75" customHeight="1">
      <c r="A42" s="15"/>
      <c r="B42" s="16"/>
      <c r="C42" s="16"/>
      <c r="D42" s="16"/>
      <c r="E42" s="16"/>
      <c r="F42" s="9"/>
      <c r="G42" s="3"/>
    </row>
    <row r="43" spans="1:7" ht="15.75" customHeight="1">
      <c r="A43" s="15"/>
      <c r="B43" s="16"/>
      <c r="C43" s="16"/>
      <c r="D43" s="16"/>
      <c r="E43" s="16"/>
      <c r="F43" s="9"/>
      <c r="G43" s="3"/>
    </row>
    <row r="44" spans="1:7" ht="15.75" customHeight="1">
      <c r="A44" s="15"/>
      <c r="B44" s="11"/>
      <c r="C44" s="3"/>
      <c r="D44" s="3"/>
      <c r="E44" s="3"/>
      <c r="F44" s="3"/>
      <c r="G44" s="3"/>
    </row>
    <row r="45" spans="1:7" ht="15.75" customHeight="1">
      <c r="A45" s="15"/>
      <c r="B45" s="11"/>
      <c r="C45" s="3"/>
      <c r="D45" s="3"/>
      <c r="E45" s="3"/>
      <c r="F45" s="3"/>
      <c r="G45" s="3"/>
    </row>
    <row r="46" spans="1:7" ht="15.75" customHeight="1">
      <c r="A46" s="15"/>
      <c r="B46" s="11"/>
      <c r="C46" s="3"/>
      <c r="D46" s="3"/>
      <c r="E46" s="3"/>
      <c r="F46" s="3"/>
      <c r="G46" s="3"/>
    </row>
    <row r="47" spans="1:7" ht="15.75" customHeight="1">
      <c r="A47" s="15"/>
      <c r="B47" s="11"/>
      <c r="C47" s="3"/>
      <c r="D47" s="3"/>
      <c r="E47" s="3"/>
      <c r="F47" s="3"/>
      <c r="G47" s="3"/>
    </row>
    <row r="48" spans="1:7" ht="15.75" customHeight="1">
      <c r="A48" s="15"/>
      <c r="B48" s="11"/>
      <c r="C48" s="3"/>
      <c r="D48" s="3"/>
      <c r="E48" s="3"/>
      <c r="F48" s="3"/>
      <c r="G48" s="3"/>
    </row>
    <row r="49" spans="1:7" ht="15.75" customHeight="1">
      <c r="A49" s="15"/>
      <c r="B49" s="11"/>
      <c r="C49" s="3"/>
      <c r="D49" s="3"/>
      <c r="E49" s="3"/>
      <c r="F49" s="3"/>
      <c r="G49" s="3"/>
    </row>
    <row r="50" spans="1:7" ht="15.75" customHeight="1">
      <c r="A50" s="15"/>
      <c r="B50" s="11"/>
      <c r="C50" s="3"/>
      <c r="D50" s="3"/>
      <c r="E50" s="3"/>
      <c r="F50" s="3"/>
      <c r="G50" s="3"/>
    </row>
    <row r="51" spans="1:7" ht="15.75" customHeight="1">
      <c r="A51" s="19"/>
      <c r="B51" s="11"/>
      <c r="C51" s="3"/>
      <c r="D51" s="3"/>
      <c r="E51" s="3"/>
      <c r="F51" s="3"/>
      <c r="G51" s="3"/>
    </row>
    <row r="52" spans="1:7" ht="15.75" customHeight="1">
      <c r="A52" s="19"/>
      <c r="B52" s="11"/>
      <c r="C52" s="3"/>
      <c r="D52" s="3"/>
      <c r="E52" s="3"/>
      <c r="F52" s="3"/>
      <c r="G52" s="3"/>
    </row>
    <row r="53" spans="1:7" ht="15.75" customHeight="1">
      <c r="A53" s="19"/>
      <c r="B53" s="11"/>
      <c r="C53" s="3"/>
      <c r="D53" s="3"/>
      <c r="E53" s="3"/>
      <c r="F53" s="3"/>
      <c r="G53" s="3"/>
    </row>
  </sheetData>
  <mergeCells count="2">
    <mergeCell ref="A5:A6"/>
    <mergeCell ref="B5:B6"/>
  </mergeCells>
  <dataValidations count="5">
    <dataValidation type="whole" operator="equal" allowBlank="1" showErrorMessage="1" errorTitle="Error" error="El balance en materia de violencia doméstica no coincide con el dato indicado." sqref="B39 B36">
      <formula1>IN40+#REF!+#REF!-#REF!</formula1>
    </dataValidation>
    <dataValidation type="whole" operator="equal" allowBlank="1" showErrorMessage="1" errorTitle="Error" error="El balance en materia de violencia doméstica no coincide con el dato indicado." sqref="B35 B37 B40">
      <formula1>IN37+#REF!+#REF!-#REF!</formula1>
    </dataValidation>
    <dataValidation type="whole" operator="equal" allowBlank="1" showErrorMessage="1" errorTitle="Error" error="El balance en materia de violencia doméstica no coincide con el dato indicado." sqref="B38 B41">
      <formula1>IN41+#REF!+#REF!-#REF!</formula1>
    </dataValidation>
    <dataValidation type="whole" operator="equal" allowBlank="1" showErrorMessage="1" errorTitle="Error" error="El balance en materia de violencia doméstica no coincide con el dato indicado." sqref="B42">
      <formula1>IN46+#REF!+#REF!-#REF!</formula1>
    </dataValidation>
    <dataValidation type="whole" operator="equal" allowBlank="1" showErrorMessage="1" errorTitle="Error" error="El balance en materia de violencia doméstica no coincide con el dato indicado." sqref="B43">
      <formula1>IN49+#REF!+#REF!-#REF!</formula1>
    </dataValidation>
  </dataValidations>
  <printOptions horizontalCentered="1" verticalCentered="1"/>
  <pageMargins left="0" right="0" top="0" bottom="0" header="0" footer="0"/>
  <pageSetup horizontalDpi="300" verticalDpi="300" orientation="landscape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="75" zoomScaleNormal="75" workbookViewId="0" topLeftCell="A1">
      <selection activeCell="M49" sqref="M49"/>
    </sheetView>
  </sheetViews>
  <sheetFormatPr defaultColWidth="11.28125" defaultRowHeight="12.75"/>
  <cols>
    <col min="1" max="1" width="27.421875" style="2" customWidth="1"/>
    <col min="2" max="2" width="11.8515625" style="2" customWidth="1"/>
    <col min="3" max="3" width="12.00390625" style="2" bestFit="1" customWidth="1"/>
    <col min="4" max="5" width="12.00390625" style="2" customWidth="1"/>
    <col min="6" max="6" width="11.140625" style="2" customWidth="1"/>
    <col min="7" max="7" width="12.8515625" style="2" customWidth="1"/>
    <col min="8" max="8" width="12.28125" style="2" customWidth="1"/>
    <col min="9" max="9" width="16.140625" style="2" bestFit="1" customWidth="1"/>
    <col min="10" max="10" width="13.8515625" style="2" bestFit="1" customWidth="1"/>
    <col min="11" max="11" width="12.8515625" style="2" customWidth="1"/>
    <col min="12" max="13" width="12.7109375" style="2" customWidth="1"/>
    <col min="14" max="14" width="14.421875" style="2" bestFit="1" customWidth="1"/>
    <col min="15" max="16" width="13.421875" style="2" customWidth="1"/>
    <col min="17" max="17" width="11.421875" style="2" bestFit="1" customWidth="1"/>
    <col min="18" max="16384" width="11.28125" style="2" customWidth="1"/>
  </cols>
  <sheetData>
    <row r="1" spans="1:17" ht="15">
      <c r="A1" s="25" t="s">
        <v>430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>
      <c r="A3" s="230" t="s">
        <v>361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ht="15.75" customHeight="1"/>
    <row r="5" spans="1:17" ht="15.75" customHeight="1">
      <c r="A5" s="220" t="s">
        <v>403</v>
      </c>
      <c r="B5" s="221" t="s">
        <v>404</v>
      </c>
      <c r="C5" s="222" t="s">
        <v>405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17" ht="36" customHeight="1">
      <c r="A6" s="220"/>
      <c r="B6" s="221"/>
      <c r="C6" s="224" t="s">
        <v>392</v>
      </c>
      <c r="D6" s="225" t="s">
        <v>393</v>
      </c>
      <c r="E6" s="225" t="s">
        <v>394</v>
      </c>
      <c r="F6" s="226" t="s">
        <v>406</v>
      </c>
      <c r="G6" s="227" t="s">
        <v>408</v>
      </c>
      <c r="H6" s="227" t="s">
        <v>407</v>
      </c>
      <c r="I6" s="225" t="s">
        <v>412</v>
      </c>
      <c r="J6" s="228" t="s">
        <v>414</v>
      </c>
      <c r="K6" s="228" t="s">
        <v>410</v>
      </c>
      <c r="L6" s="228" t="s">
        <v>409</v>
      </c>
      <c r="M6" s="227" t="s">
        <v>413</v>
      </c>
      <c r="N6" s="225" t="s">
        <v>436</v>
      </c>
      <c r="O6" s="225" t="s">
        <v>411</v>
      </c>
      <c r="P6" s="225" t="s">
        <v>415</v>
      </c>
      <c r="Q6" s="229" t="s">
        <v>437</v>
      </c>
    </row>
    <row r="7" spans="1:17" ht="15.75" customHeight="1">
      <c r="A7" s="26"/>
      <c r="B7" s="26"/>
      <c r="C7" s="36"/>
      <c r="D7" s="84"/>
      <c r="E7" s="84"/>
      <c r="F7" s="98"/>
      <c r="G7" s="21"/>
      <c r="H7" s="4"/>
      <c r="I7" s="20"/>
      <c r="J7" s="28"/>
      <c r="K7" s="28"/>
      <c r="L7" s="20"/>
      <c r="M7" s="20"/>
      <c r="N7" s="20"/>
      <c r="O7" s="20"/>
      <c r="P7" s="11"/>
      <c r="Q7" s="39"/>
    </row>
    <row r="8" spans="1:18" ht="15.75" customHeight="1">
      <c r="A8" s="29" t="s">
        <v>404</v>
      </c>
      <c r="B8" s="42">
        <f aca="true" t="shared" si="0" ref="B8:Q8">SUM(B10:B24)</f>
        <v>835492</v>
      </c>
      <c r="C8" s="42">
        <f t="shared" si="0"/>
        <v>368846</v>
      </c>
      <c r="D8" s="42">
        <f t="shared" si="0"/>
        <v>93434</v>
      </c>
      <c r="E8" s="42">
        <f t="shared" si="0"/>
        <v>275412</v>
      </c>
      <c r="F8" s="42">
        <f t="shared" si="0"/>
        <v>7463</v>
      </c>
      <c r="G8" s="42">
        <f t="shared" si="0"/>
        <v>21956</v>
      </c>
      <c r="H8" s="42">
        <f t="shared" si="0"/>
        <v>18220</v>
      </c>
      <c r="I8" s="42">
        <f t="shared" si="0"/>
        <v>138410</v>
      </c>
      <c r="J8" s="42">
        <f t="shared" si="0"/>
        <v>42584</v>
      </c>
      <c r="K8" s="42">
        <f t="shared" si="0"/>
        <v>42198</v>
      </c>
      <c r="L8" s="42">
        <f t="shared" si="0"/>
        <v>130103</v>
      </c>
      <c r="M8" s="42">
        <f t="shared" si="0"/>
        <v>12161</v>
      </c>
      <c r="N8" s="42">
        <f t="shared" si="0"/>
        <v>26701</v>
      </c>
      <c r="O8" s="42">
        <f t="shared" si="0"/>
        <v>21978</v>
      </c>
      <c r="P8" s="42">
        <f t="shared" si="0"/>
        <v>1741</v>
      </c>
      <c r="Q8" s="42">
        <f t="shared" si="0"/>
        <v>3131</v>
      </c>
      <c r="R8" s="11"/>
    </row>
    <row r="9" spans="1:17" ht="15.75" customHeight="1">
      <c r="A9" s="26"/>
      <c r="B9" s="43"/>
      <c r="C9" s="49"/>
      <c r="D9" s="45"/>
      <c r="E9" s="45"/>
      <c r="F9" s="53"/>
      <c r="G9" s="47"/>
      <c r="H9" s="47"/>
      <c r="I9" s="53"/>
      <c r="J9" s="47"/>
      <c r="K9" s="47"/>
      <c r="L9" s="52"/>
      <c r="M9" s="52"/>
      <c r="N9" s="52"/>
      <c r="O9" s="52"/>
      <c r="P9" s="54"/>
      <c r="Q9" s="55"/>
    </row>
    <row r="10" spans="1:17" ht="15.75" customHeight="1">
      <c r="A10" s="30" t="s">
        <v>416</v>
      </c>
      <c r="B10" s="41">
        <f>SUM(C10,F10:Q10)</f>
        <v>174592</v>
      </c>
      <c r="C10" s="97">
        <v>113756</v>
      </c>
      <c r="D10" s="44">
        <v>29638</v>
      </c>
      <c r="E10" s="44">
        <v>84118</v>
      </c>
      <c r="F10" s="43" t="s">
        <v>435</v>
      </c>
      <c r="G10" s="40" t="s">
        <v>435</v>
      </c>
      <c r="H10" s="40">
        <v>3142</v>
      </c>
      <c r="I10" s="40">
        <v>12387</v>
      </c>
      <c r="J10" s="40">
        <v>3569</v>
      </c>
      <c r="K10" s="40">
        <v>3519</v>
      </c>
      <c r="L10" s="40">
        <v>19670</v>
      </c>
      <c r="M10" s="51">
        <v>4117</v>
      </c>
      <c r="N10" s="40">
        <v>4165</v>
      </c>
      <c r="O10" s="40">
        <v>5395</v>
      </c>
      <c r="P10" s="40">
        <v>1741</v>
      </c>
      <c r="Q10" s="41">
        <v>3131</v>
      </c>
    </row>
    <row r="11" spans="1:17" ht="15.75" customHeight="1">
      <c r="A11" s="30" t="s">
        <v>417</v>
      </c>
      <c r="B11" s="41">
        <f aca="true" t="shared" si="1" ref="B11:B24">SUM(C11,F11:Q11)</f>
        <v>154227</v>
      </c>
      <c r="C11" s="41">
        <v>87367</v>
      </c>
      <c r="D11" s="44">
        <v>3177</v>
      </c>
      <c r="E11" s="44">
        <v>84190</v>
      </c>
      <c r="F11" s="51">
        <v>483</v>
      </c>
      <c r="G11" s="40">
        <v>21956</v>
      </c>
      <c r="H11" s="40">
        <v>1452</v>
      </c>
      <c r="I11" s="40">
        <v>13797</v>
      </c>
      <c r="J11" s="40">
        <v>4035</v>
      </c>
      <c r="K11" s="40">
        <v>10758</v>
      </c>
      <c r="L11" s="40">
        <v>8002</v>
      </c>
      <c r="M11" s="40" t="s">
        <v>435</v>
      </c>
      <c r="N11" s="40">
        <v>1406</v>
      </c>
      <c r="O11" s="40">
        <v>4971</v>
      </c>
      <c r="P11" s="40" t="s">
        <v>435</v>
      </c>
      <c r="Q11" s="41" t="s">
        <v>435</v>
      </c>
    </row>
    <row r="12" spans="1:17" ht="15.75" customHeight="1">
      <c r="A12" s="30" t="s">
        <v>396</v>
      </c>
      <c r="B12" s="41">
        <f t="shared" si="1"/>
        <v>44058</v>
      </c>
      <c r="C12" s="41">
        <v>2997</v>
      </c>
      <c r="D12" s="44">
        <v>2997</v>
      </c>
      <c r="E12" s="44"/>
      <c r="F12" s="43" t="s">
        <v>435</v>
      </c>
      <c r="G12" s="40" t="s">
        <v>435</v>
      </c>
      <c r="H12" s="40">
        <v>2215</v>
      </c>
      <c r="I12" s="40">
        <v>15654</v>
      </c>
      <c r="J12" s="40">
        <v>4809</v>
      </c>
      <c r="K12" s="40">
        <v>1259</v>
      </c>
      <c r="L12" s="40">
        <v>11814</v>
      </c>
      <c r="M12" s="40" t="s">
        <v>435</v>
      </c>
      <c r="N12" s="40">
        <v>4321</v>
      </c>
      <c r="O12" s="40">
        <v>989</v>
      </c>
      <c r="P12" s="40" t="s">
        <v>435</v>
      </c>
      <c r="Q12" s="41" t="s">
        <v>435</v>
      </c>
    </row>
    <row r="13" spans="1:17" ht="15.75" customHeight="1">
      <c r="A13" s="30" t="s">
        <v>418</v>
      </c>
      <c r="B13" s="41">
        <f t="shared" si="1"/>
        <v>58011</v>
      </c>
      <c r="C13" s="41">
        <v>28836</v>
      </c>
      <c r="D13" s="44">
        <v>8199</v>
      </c>
      <c r="E13" s="44">
        <v>20637</v>
      </c>
      <c r="F13" s="51">
        <v>232</v>
      </c>
      <c r="G13" s="40" t="s">
        <v>435</v>
      </c>
      <c r="H13" s="40">
        <v>1145</v>
      </c>
      <c r="I13" s="40">
        <v>9540</v>
      </c>
      <c r="J13" s="40">
        <v>3378</v>
      </c>
      <c r="K13" s="40">
        <v>2604</v>
      </c>
      <c r="L13" s="40">
        <v>8729</v>
      </c>
      <c r="M13" s="51">
        <v>313</v>
      </c>
      <c r="N13" s="40">
        <v>1626</v>
      </c>
      <c r="O13" s="40">
        <v>1608</v>
      </c>
      <c r="P13" s="40" t="s">
        <v>435</v>
      </c>
      <c r="Q13" s="41" t="s">
        <v>435</v>
      </c>
    </row>
    <row r="14" spans="1:17" ht="15.75" customHeight="1">
      <c r="A14" s="30" t="s">
        <v>419</v>
      </c>
      <c r="B14" s="41">
        <f t="shared" si="1"/>
        <v>26063</v>
      </c>
      <c r="C14" s="41">
        <v>7370</v>
      </c>
      <c r="D14" s="44">
        <v>7370</v>
      </c>
      <c r="E14" s="44"/>
      <c r="F14" s="51">
        <v>560</v>
      </c>
      <c r="G14" s="40" t="s">
        <v>435</v>
      </c>
      <c r="H14" s="40">
        <v>826</v>
      </c>
      <c r="I14" s="40">
        <v>6667</v>
      </c>
      <c r="J14" s="40">
        <v>2027</v>
      </c>
      <c r="K14" s="40">
        <v>1493</v>
      </c>
      <c r="L14" s="40">
        <v>4397</v>
      </c>
      <c r="M14" s="51">
        <v>548</v>
      </c>
      <c r="N14" s="40">
        <v>1805</v>
      </c>
      <c r="O14" s="40">
        <v>370</v>
      </c>
      <c r="P14" s="40" t="s">
        <v>435</v>
      </c>
      <c r="Q14" s="41" t="s">
        <v>435</v>
      </c>
    </row>
    <row r="15" spans="1:17" ht="15.75" customHeight="1">
      <c r="A15" s="30" t="s">
        <v>397</v>
      </c>
      <c r="B15" s="41">
        <f t="shared" si="1"/>
        <v>33187</v>
      </c>
      <c r="C15" s="41">
        <v>14922</v>
      </c>
      <c r="D15" s="44">
        <v>4409</v>
      </c>
      <c r="E15" s="44">
        <v>10513</v>
      </c>
      <c r="F15" s="51">
        <v>545</v>
      </c>
      <c r="G15" s="40" t="s">
        <v>435</v>
      </c>
      <c r="H15" s="40">
        <v>721</v>
      </c>
      <c r="I15" s="40">
        <v>7304</v>
      </c>
      <c r="J15" s="40">
        <v>1971</v>
      </c>
      <c r="K15" s="40">
        <v>1570</v>
      </c>
      <c r="L15" s="40">
        <v>3613</v>
      </c>
      <c r="M15" s="51">
        <v>269</v>
      </c>
      <c r="N15" s="40">
        <v>1121</v>
      </c>
      <c r="O15" s="40">
        <v>1151</v>
      </c>
      <c r="P15" s="40" t="s">
        <v>435</v>
      </c>
      <c r="Q15" s="41" t="s">
        <v>435</v>
      </c>
    </row>
    <row r="16" spans="1:17" ht="15.75" customHeight="1">
      <c r="A16" s="30" t="s">
        <v>420</v>
      </c>
      <c r="B16" s="41">
        <f t="shared" si="1"/>
        <v>70151</v>
      </c>
      <c r="C16" s="41">
        <v>30696</v>
      </c>
      <c r="D16" s="44">
        <v>10650</v>
      </c>
      <c r="E16" s="44">
        <v>20046</v>
      </c>
      <c r="F16" s="51">
        <v>512</v>
      </c>
      <c r="G16" s="40" t="s">
        <v>435</v>
      </c>
      <c r="H16" s="40">
        <v>1600</v>
      </c>
      <c r="I16" s="40">
        <v>15915</v>
      </c>
      <c r="J16" s="40">
        <v>3454</v>
      </c>
      <c r="K16" s="40">
        <v>2935</v>
      </c>
      <c r="L16" s="40">
        <v>9783</v>
      </c>
      <c r="M16" s="51">
        <v>1039</v>
      </c>
      <c r="N16" s="40">
        <v>2715</v>
      </c>
      <c r="O16" s="40">
        <v>1502</v>
      </c>
      <c r="P16" s="40" t="s">
        <v>435</v>
      </c>
      <c r="Q16" s="41" t="s">
        <v>435</v>
      </c>
    </row>
    <row r="17" spans="1:17" ht="15.75" customHeight="1">
      <c r="A17" s="30" t="s">
        <v>421</v>
      </c>
      <c r="B17" s="41">
        <f t="shared" si="1"/>
        <v>61434</v>
      </c>
      <c r="C17" s="41">
        <v>20639</v>
      </c>
      <c r="D17" s="44">
        <v>7536</v>
      </c>
      <c r="E17" s="44">
        <v>13103</v>
      </c>
      <c r="F17" s="43" t="s">
        <v>435</v>
      </c>
      <c r="G17" s="40" t="s">
        <v>435</v>
      </c>
      <c r="H17" s="40">
        <v>2307</v>
      </c>
      <c r="I17" s="40">
        <v>15028</v>
      </c>
      <c r="J17" s="40">
        <v>3882</v>
      </c>
      <c r="K17" s="40">
        <v>2570</v>
      </c>
      <c r="L17" s="40">
        <v>11602</v>
      </c>
      <c r="M17" s="51">
        <v>1201</v>
      </c>
      <c r="N17" s="40">
        <v>1782</v>
      </c>
      <c r="O17" s="40">
        <v>2423</v>
      </c>
      <c r="P17" s="40" t="s">
        <v>435</v>
      </c>
      <c r="Q17" s="41" t="s">
        <v>435</v>
      </c>
    </row>
    <row r="18" spans="1:17" ht="15.75" customHeight="1">
      <c r="A18" s="30" t="s">
        <v>399</v>
      </c>
      <c r="B18" s="41">
        <f t="shared" si="1"/>
        <v>29311</v>
      </c>
      <c r="C18" s="41">
        <v>9001</v>
      </c>
      <c r="D18" s="44">
        <v>3967</v>
      </c>
      <c r="E18" s="44">
        <v>5034</v>
      </c>
      <c r="F18" s="51">
        <v>791</v>
      </c>
      <c r="G18" s="40" t="s">
        <v>435</v>
      </c>
      <c r="H18" s="40">
        <v>475</v>
      </c>
      <c r="I18" s="40">
        <v>6253</v>
      </c>
      <c r="J18" s="40">
        <v>2084</v>
      </c>
      <c r="K18" s="40">
        <v>1493</v>
      </c>
      <c r="L18" s="40">
        <v>7491</v>
      </c>
      <c r="M18" s="51">
        <v>404</v>
      </c>
      <c r="N18" s="40">
        <v>704</v>
      </c>
      <c r="O18" s="40">
        <v>615</v>
      </c>
      <c r="P18" s="40" t="s">
        <v>435</v>
      </c>
      <c r="Q18" s="41" t="s">
        <v>435</v>
      </c>
    </row>
    <row r="19" spans="1:17" ht="15.75" customHeight="1">
      <c r="A19" s="30" t="s">
        <v>398</v>
      </c>
      <c r="B19" s="41">
        <f t="shared" si="1"/>
        <v>28334</v>
      </c>
      <c r="C19" s="41">
        <v>7683</v>
      </c>
      <c r="D19" s="44">
        <v>3389</v>
      </c>
      <c r="E19" s="44">
        <v>4294</v>
      </c>
      <c r="F19" s="51">
        <v>930</v>
      </c>
      <c r="G19" s="40" t="s">
        <v>435</v>
      </c>
      <c r="H19" s="40">
        <v>748</v>
      </c>
      <c r="I19" s="40">
        <v>5310</v>
      </c>
      <c r="J19" s="40">
        <v>2593</v>
      </c>
      <c r="K19" s="40">
        <v>2060</v>
      </c>
      <c r="L19" s="40">
        <v>6910</v>
      </c>
      <c r="M19" s="51">
        <v>358</v>
      </c>
      <c r="N19" s="40">
        <v>1307</v>
      </c>
      <c r="O19" s="40">
        <v>435</v>
      </c>
      <c r="P19" s="40" t="s">
        <v>435</v>
      </c>
      <c r="Q19" s="41" t="s">
        <v>435</v>
      </c>
    </row>
    <row r="20" spans="1:17" ht="15.75" customHeight="1">
      <c r="A20" s="30" t="s">
        <v>422</v>
      </c>
      <c r="B20" s="41">
        <f t="shared" si="1"/>
        <v>35661</v>
      </c>
      <c r="C20" s="41">
        <v>8916</v>
      </c>
      <c r="D20" s="44">
        <v>3520</v>
      </c>
      <c r="E20" s="44">
        <v>5396</v>
      </c>
      <c r="F20" s="51">
        <v>697</v>
      </c>
      <c r="G20" s="40" t="s">
        <v>435</v>
      </c>
      <c r="H20" s="40">
        <v>943</v>
      </c>
      <c r="I20" s="40">
        <v>7217</v>
      </c>
      <c r="J20" s="40">
        <v>2770</v>
      </c>
      <c r="K20" s="40">
        <v>3105</v>
      </c>
      <c r="L20" s="40">
        <v>8640</v>
      </c>
      <c r="M20" s="51">
        <v>744</v>
      </c>
      <c r="N20" s="40">
        <v>1430</v>
      </c>
      <c r="O20" s="40">
        <v>1199</v>
      </c>
      <c r="P20" s="40" t="s">
        <v>435</v>
      </c>
      <c r="Q20" s="41" t="s">
        <v>435</v>
      </c>
    </row>
    <row r="21" spans="1:17" ht="15.75" customHeight="1">
      <c r="A21" s="30" t="s">
        <v>400</v>
      </c>
      <c r="B21" s="41">
        <f t="shared" si="1"/>
        <v>29637</v>
      </c>
      <c r="C21" s="41">
        <v>15110</v>
      </c>
      <c r="D21" s="44">
        <v>2126</v>
      </c>
      <c r="E21" s="44">
        <v>12984</v>
      </c>
      <c r="F21" s="51">
        <v>666</v>
      </c>
      <c r="G21" s="40" t="s">
        <v>435</v>
      </c>
      <c r="H21" s="40">
        <v>742</v>
      </c>
      <c r="I21" s="40">
        <v>4787</v>
      </c>
      <c r="J21" s="40">
        <v>1404</v>
      </c>
      <c r="K21" s="40">
        <v>1306</v>
      </c>
      <c r="L21" s="40">
        <v>4407</v>
      </c>
      <c r="M21" s="51">
        <v>517</v>
      </c>
      <c r="N21" s="40">
        <v>490</v>
      </c>
      <c r="O21" s="40">
        <v>208</v>
      </c>
      <c r="P21" s="40" t="s">
        <v>435</v>
      </c>
      <c r="Q21" s="41" t="s">
        <v>435</v>
      </c>
    </row>
    <row r="22" spans="1:17" ht="15.75" customHeight="1">
      <c r="A22" s="30" t="s">
        <v>401</v>
      </c>
      <c r="B22" s="41">
        <f t="shared" si="1"/>
        <v>19313</v>
      </c>
      <c r="C22" s="41">
        <v>2440</v>
      </c>
      <c r="D22" s="44">
        <v>1860</v>
      </c>
      <c r="E22" s="44">
        <v>580</v>
      </c>
      <c r="F22" s="51">
        <v>620</v>
      </c>
      <c r="G22" s="40" t="s">
        <v>435</v>
      </c>
      <c r="H22" s="40">
        <v>836</v>
      </c>
      <c r="I22" s="40">
        <v>4233</v>
      </c>
      <c r="J22" s="40">
        <v>2151</v>
      </c>
      <c r="K22" s="40">
        <v>1156</v>
      </c>
      <c r="L22" s="40">
        <v>5968</v>
      </c>
      <c r="M22" s="51">
        <v>389</v>
      </c>
      <c r="N22" s="40">
        <v>990</v>
      </c>
      <c r="O22" s="40">
        <v>530</v>
      </c>
      <c r="P22" s="40" t="s">
        <v>435</v>
      </c>
      <c r="Q22" s="41" t="s">
        <v>435</v>
      </c>
    </row>
    <row r="23" spans="1:17" ht="15.75" customHeight="1">
      <c r="A23" s="30" t="s">
        <v>423</v>
      </c>
      <c r="B23" s="41">
        <f t="shared" si="1"/>
        <v>35769</v>
      </c>
      <c r="C23" s="41">
        <v>12646</v>
      </c>
      <c r="D23" s="44">
        <v>2739</v>
      </c>
      <c r="E23" s="44">
        <v>9907</v>
      </c>
      <c r="F23" s="51">
        <v>834</v>
      </c>
      <c r="G23" s="40" t="s">
        <v>435</v>
      </c>
      <c r="H23" s="40">
        <v>325</v>
      </c>
      <c r="I23" s="40">
        <v>5615</v>
      </c>
      <c r="J23" s="40">
        <v>2053</v>
      </c>
      <c r="K23" s="40">
        <v>3067</v>
      </c>
      <c r="L23" s="40">
        <v>8245</v>
      </c>
      <c r="M23" s="51">
        <v>960</v>
      </c>
      <c r="N23" s="40">
        <v>1704</v>
      </c>
      <c r="O23" s="40">
        <v>320</v>
      </c>
      <c r="P23" s="40" t="s">
        <v>435</v>
      </c>
      <c r="Q23" s="41" t="s">
        <v>435</v>
      </c>
    </row>
    <row r="24" spans="1:17" ht="15.75" customHeight="1">
      <c r="A24" s="30" t="s">
        <v>424</v>
      </c>
      <c r="B24" s="41">
        <f t="shared" si="1"/>
        <v>35744</v>
      </c>
      <c r="C24" s="41">
        <v>6467</v>
      </c>
      <c r="D24" s="44">
        <v>1857</v>
      </c>
      <c r="E24" s="44">
        <v>4610</v>
      </c>
      <c r="F24" s="51">
        <v>593</v>
      </c>
      <c r="G24" s="40" t="s">
        <v>435</v>
      </c>
      <c r="H24" s="40">
        <v>743</v>
      </c>
      <c r="I24" s="40">
        <v>8703</v>
      </c>
      <c r="J24" s="40">
        <v>2404</v>
      </c>
      <c r="K24" s="40">
        <v>3303</v>
      </c>
      <c r="L24" s="40">
        <v>10832</v>
      </c>
      <c r="M24" s="51">
        <v>1302</v>
      </c>
      <c r="N24" s="40">
        <v>1135</v>
      </c>
      <c r="O24" s="40">
        <v>262</v>
      </c>
      <c r="P24" s="40" t="s">
        <v>435</v>
      </c>
      <c r="Q24" s="41" t="s">
        <v>435</v>
      </c>
    </row>
    <row r="25" spans="1:17" ht="15.75" customHeight="1">
      <c r="A25" s="31"/>
      <c r="B25" s="33"/>
      <c r="C25" s="6"/>
      <c r="D25" s="93"/>
      <c r="E25" s="93"/>
      <c r="F25" s="92"/>
      <c r="G25" s="7"/>
      <c r="H25" s="7"/>
      <c r="I25" s="7"/>
      <c r="J25" s="7"/>
      <c r="K25" s="8"/>
      <c r="L25" s="8"/>
      <c r="M25" s="8"/>
      <c r="N25" s="7"/>
      <c r="O25" s="8"/>
      <c r="P25" s="7"/>
      <c r="Q25" s="34"/>
    </row>
    <row r="26" spans="1:16" ht="15.75" customHeight="1">
      <c r="A26" s="10" t="s">
        <v>431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75" customHeight="1">
      <c r="A27" s="10" t="s">
        <v>432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75" customHeight="1">
      <c r="A28" s="10" t="s">
        <v>440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15.75" customHeight="1"/>
    <row r="30" spans="1:16" ht="15.75" customHeight="1">
      <c r="A30" s="14" t="s">
        <v>427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2" spans="1:15" ht="15.75" customHeight="1">
      <c r="A32" s="15"/>
      <c r="B32" s="16"/>
      <c r="C32" s="16"/>
      <c r="D32" s="16"/>
      <c r="E32" s="16"/>
      <c r="F32" s="16"/>
      <c r="G32" s="9"/>
      <c r="H32" s="9"/>
      <c r="I32" s="9"/>
      <c r="J32" s="9"/>
      <c r="K32" s="9"/>
      <c r="L32" s="9"/>
      <c r="M32" s="9"/>
      <c r="N32" s="9"/>
      <c r="O32" s="9"/>
    </row>
    <row r="33" spans="1:15" ht="15.75" customHeight="1">
      <c r="A33" s="15"/>
      <c r="B33" s="16"/>
      <c r="C33" s="16"/>
      <c r="D33" s="16"/>
      <c r="E33" s="16"/>
      <c r="F33" s="16"/>
      <c r="G33" s="9"/>
      <c r="H33" s="9"/>
      <c r="I33" s="9"/>
      <c r="J33" s="9"/>
      <c r="K33" s="9"/>
      <c r="L33" s="9"/>
      <c r="M33" s="9"/>
      <c r="N33" s="9"/>
      <c r="O33" s="9"/>
    </row>
    <row r="34" spans="1:15" ht="15.75" customHeight="1">
      <c r="A34" s="15"/>
      <c r="B34" s="16"/>
      <c r="C34" s="16"/>
      <c r="D34" s="16"/>
      <c r="E34" s="16"/>
      <c r="F34" s="16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customHeight="1">
      <c r="A35" s="15"/>
      <c r="B35" s="16"/>
      <c r="C35" s="16"/>
      <c r="D35" s="16"/>
      <c r="E35" s="16"/>
      <c r="F35" s="16"/>
      <c r="G35" s="9"/>
      <c r="H35" s="9"/>
      <c r="I35" s="9"/>
      <c r="J35" s="9"/>
      <c r="K35" s="9"/>
      <c r="L35" s="9"/>
      <c r="M35" s="9"/>
      <c r="N35" s="9"/>
      <c r="O35" s="9"/>
    </row>
    <row r="36" spans="1:15" ht="15.75" customHeight="1">
      <c r="A36" s="15"/>
      <c r="B36" s="16"/>
      <c r="C36" s="16"/>
      <c r="D36" s="16"/>
      <c r="E36" s="16"/>
      <c r="F36" s="16"/>
      <c r="G36" s="9"/>
      <c r="H36" s="9"/>
      <c r="I36" s="9"/>
      <c r="J36" s="9"/>
      <c r="K36" s="9"/>
      <c r="L36" s="9"/>
      <c r="M36" s="9"/>
      <c r="N36" s="9"/>
      <c r="O36" s="9"/>
    </row>
    <row r="37" spans="1:15" ht="15.75" customHeight="1">
      <c r="A37" s="15"/>
      <c r="B37" s="16"/>
      <c r="C37" s="16"/>
      <c r="D37" s="16"/>
      <c r="E37" s="16"/>
      <c r="F37" s="16"/>
      <c r="G37" s="9"/>
      <c r="H37" s="9"/>
      <c r="I37" s="9"/>
      <c r="J37" s="9"/>
      <c r="K37" s="9"/>
      <c r="L37" s="9"/>
      <c r="M37" s="9"/>
      <c r="N37" s="9"/>
      <c r="O37" s="9"/>
    </row>
    <row r="38" spans="1:15" ht="15.75" customHeight="1">
      <c r="A38" s="15"/>
      <c r="B38" s="16"/>
      <c r="C38" s="16"/>
      <c r="D38" s="16"/>
      <c r="E38" s="16"/>
      <c r="F38" s="16"/>
      <c r="G38" s="9"/>
      <c r="H38" s="9"/>
      <c r="I38" s="9"/>
      <c r="J38" s="9"/>
      <c r="K38" s="9"/>
      <c r="L38" s="9"/>
      <c r="M38" s="9"/>
      <c r="N38" s="9"/>
      <c r="O38" s="9"/>
    </row>
    <row r="39" spans="1:15" ht="15.75" customHeight="1">
      <c r="A39" s="15"/>
      <c r="B39" s="16"/>
      <c r="C39" s="16"/>
      <c r="D39" s="16"/>
      <c r="E39" s="16"/>
      <c r="F39" s="16"/>
      <c r="G39" s="9"/>
      <c r="H39" s="9"/>
      <c r="I39" s="9"/>
      <c r="J39" s="9"/>
      <c r="K39" s="9"/>
      <c r="L39" s="9"/>
      <c r="M39" s="9"/>
      <c r="N39" s="9"/>
      <c r="O39" s="9"/>
    </row>
    <row r="40" spans="1:15" ht="15.75" customHeight="1">
      <c r="A40" s="15"/>
      <c r="B40" s="16"/>
      <c r="C40" s="16"/>
      <c r="D40" s="16"/>
      <c r="E40" s="16"/>
      <c r="F40" s="16"/>
      <c r="G40" s="9"/>
      <c r="H40" s="9"/>
      <c r="I40" s="9"/>
      <c r="J40" s="9"/>
      <c r="K40" s="9"/>
      <c r="L40" s="9"/>
      <c r="M40" s="9"/>
      <c r="N40" s="9"/>
      <c r="O40" s="9"/>
    </row>
    <row r="41" spans="1:15" ht="15.75" customHeight="1">
      <c r="A41" s="15"/>
      <c r="B41" s="16"/>
      <c r="C41" s="16"/>
      <c r="D41" s="16"/>
      <c r="E41" s="16"/>
      <c r="F41" s="16"/>
      <c r="G41" s="9"/>
      <c r="H41" s="9"/>
      <c r="I41" s="9"/>
      <c r="J41" s="9"/>
      <c r="K41" s="9"/>
      <c r="L41" s="9"/>
      <c r="M41" s="9"/>
      <c r="N41" s="9"/>
      <c r="O41" s="9"/>
    </row>
    <row r="42" spans="1:15" ht="15.75" customHeight="1">
      <c r="A42" s="15"/>
      <c r="B42" s="3"/>
      <c r="C42" s="11"/>
      <c r="D42" s="11"/>
      <c r="E42" s="11"/>
      <c r="F42" s="3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15"/>
      <c r="B43" s="3"/>
      <c r="C43" s="11"/>
      <c r="D43" s="11"/>
      <c r="E43" s="11"/>
      <c r="F43" s="3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15"/>
      <c r="B44" s="3"/>
      <c r="C44" s="11"/>
      <c r="D44" s="11"/>
      <c r="E44" s="11"/>
      <c r="F44" s="3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15"/>
      <c r="B45" s="3"/>
      <c r="C45" s="11"/>
      <c r="D45" s="11"/>
      <c r="E45" s="11"/>
      <c r="F45" s="3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15"/>
      <c r="B46" s="3"/>
      <c r="C46" s="11"/>
      <c r="D46" s="11"/>
      <c r="E46" s="11"/>
      <c r="F46" s="3"/>
      <c r="G46" s="9"/>
      <c r="H46" s="9"/>
      <c r="I46" s="9"/>
      <c r="J46" s="9"/>
      <c r="K46" s="9"/>
      <c r="L46" s="9"/>
      <c r="M46" s="9"/>
      <c r="N46" s="9"/>
      <c r="O46" s="9"/>
    </row>
    <row r="47" spans="1:15" ht="15.75" customHeight="1">
      <c r="A47" s="15"/>
      <c r="B47" s="3"/>
      <c r="C47" s="11"/>
      <c r="D47" s="11"/>
      <c r="E47" s="11"/>
      <c r="F47" s="3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customHeight="1">
      <c r="A48" s="15"/>
      <c r="G48" s="9"/>
      <c r="H48" s="9"/>
      <c r="I48" s="9"/>
      <c r="J48" s="9"/>
      <c r="K48" s="9"/>
      <c r="L48" s="9"/>
      <c r="M48" s="9"/>
      <c r="N48" s="9"/>
      <c r="O48" s="9"/>
    </row>
  </sheetData>
  <mergeCells count="2">
    <mergeCell ref="A5:A6"/>
    <mergeCell ref="B5:B6"/>
  </mergeCells>
  <dataValidations count="15">
    <dataValidation type="whole" operator="equal" allowBlank="1" showErrorMessage="1" errorTitle="Error" error="El balance en materia de violencia doméstica no coincide con el dato indicado." sqref="F34 F32 F37">
      <formula1>II35+IJ35+IK35-IL35</formula1>
    </dataValidation>
    <dataValidation type="whole" operator="equal" allowBlank="1" showErrorMessage="1" errorTitle="Error" error="El balance en materia de violencia doméstica no coincide con el dato indicado." sqref="F38 F35 F33">
      <formula1>II40+IJ40+IK40-IL40</formula1>
    </dataValidation>
    <dataValidation type="whole" operator="equal" allowBlank="1" showErrorMessage="1" errorTitle="Error" error="El balance en materia de violencia doméstica no coincide con el dato indicado." sqref="F39 F36">
      <formula1>II42+IJ42+IK42-IL42</formula1>
    </dataValidation>
    <dataValidation type="whole" operator="equal" allowBlank="1" showErrorMessage="1" errorTitle="Error" error="El balance en materia de violencia doméstica no coincide con el dato indicado." sqref="F40">
      <formula1>II44+IJ44+IK44-IL44</formula1>
    </dataValidation>
    <dataValidation type="whole" operator="equal" allowBlank="1" showErrorMessage="1" errorTitle="Error" error="El balance en materia de violencia doméstica no coincide con el dato indicado." sqref="F41">
      <formula1>II47+IJ47+IK47-IL47</formula1>
    </dataValidation>
    <dataValidation type="whole" operator="equal" allowBlank="1" showErrorMessage="1" errorTitle="Error" error="El balance en materia de violencia doméstica no coincide con el dato indicado." sqref="C34:D34 C37:D37 C32:D32">
      <formula1>IH35+II35+IJ35-IK35</formula1>
    </dataValidation>
    <dataValidation type="whole" operator="equal" allowBlank="1" showErrorMessage="1" errorTitle="Error" error="El balance en materia de violencia doméstica no coincide con el dato indicado." sqref="E34 E37 E32">
      <formula1>II35+IJ35+IK35-IL35</formula1>
    </dataValidation>
    <dataValidation type="whole" operator="equal" allowBlank="1" showErrorMessage="1" errorTitle="Error" error="El balance en materia de violencia doméstica no coincide con el dato indicado." sqref="C38:D38 C33:D33 C35:D35">
      <formula1>IH40+II40+IJ40-IK40</formula1>
    </dataValidation>
    <dataValidation type="whole" operator="equal" allowBlank="1" showErrorMessage="1" errorTitle="Error" error="El balance en materia de violencia doméstica no coincide con el dato indicado." sqref="E38 E33 E35">
      <formula1>II40+IJ40+IK40-IL40</formula1>
    </dataValidation>
    <dataValidation type="whole" operator="equal" allowBlank="1" showErrorMessage="1" errorTitle="Error" error="El balance en materia de violencia doméstica no coincide con el dato indicado." sqref="C39:D39 C36:D36">
      <formula1>IH42+II42+IJ42-IK42</formula1>
    </dataValidation>
    <dataValidation type="whole" operator="equal" allowBlank="1" showErrorMessage="1" errorTitle="Error" error="El balance en materia de violencia doméstica no coincide con el dato indicado." sqref="E39 E36">
      <formula1>II42+IJ42+IK42-IL42</formula1>
    </dataValidation>
    <dataValidation type="whole" operator="equal" allowBlank="1" showErrorMessage="1" errorTitle="Error" error="El balance en materia de violencia doméstica no coincide con el dato indicado." sqref="C40:D40">
      <formula1>IH44+II44+IJ44-IK44</formula1>
    </dataValidation>
    <dataValidation type="whole" operator="equal" allowBlank="1" showErrorMessage="1" errorTitle="Error" error="El balance en materia de violencia doméstica no coincide con el dato indicado." sqref="E40">
      <formula1>II44+IJ44+IK44-IL44</formula1>
    </dataValidation>
    <dataValidation type="whole" operator="equal" allowBlank="1" showErrorMessage="1" errorTitle="Error" error="El balance en materia de violencia doméstica no coincide con el dato indicado." sqref="C41:D41">
      <formula1>IH47+II47+IJ47-IK47</formula1>
    </dataValidation>
    <dataValidation type="whole" operator="equal" allowBlank="1" showErrorMessage="1" errorTitle="Error" error="El balance en materia de violencia doméstica no coincide con el dato indicado." sqref="E41">
      <formula1>II47+IJ47+IK47-IL47</formula1>
    </dataValidation>
  </dataValidations>
  <printOptions horizontalCentered="1" verticalCentered="1"/>
  <pageMargins left="0" right="0" top="0" bottom="0" header="0" footer="0"/>
  <pageSetup horizontalDpi="300" verticalDpi="300" orientation="landscape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workbookViewId="0" topLeftCell="A1">
      <selection activeCell="Q48" sqref="Q48"/>
    </sheetView>
  </sheetViews>
  <sheetFormatPr defaultColWidth="11.28125" defaultRowHeight="12.75"/>
  <cols>
    <col min="1" max="1" width="29.140625" style="2" customWidth="1"/>
    <col min="2" max="5" width="12.7109375" style="2" customWidth="1"/>
    <col min="6" max="6" width="12.8515625" style="2" customWidth="1"/>
    <col min="7" max="16384" width="11.28125" style="2" customWidth="1"/>
  </cols>
  <sheetData>
    <row r="1" spans="1:6" ht="15">
      <c r="A1" s="25" t="s">
        <v>362</v>
      </c>
      <c r="B1" s="1"/>
      <c r="C1" s="1"/>
      <c r="D1" s="1"/>
      <c r="F1" s="3"/>
    </row>
    <row r="2" spans="2:6" ht="15.75" customHeight="1">
      <c r="B2" s="51"/>
      <c r="C2" s="51"/>
      <c r="D2" s="51"/>
      <c r="E2" s="51"/>
      <c r="F2" s="48"/>
    </row>
    <row r="3" spans="1:6" ht="15">
      <c r="A3" s="247" t="s">
        <v>363</v>
      </c>
      <c r="B3" s="247"/>
      <c r="C3" s="247"/>
      <c r="D3" s="247"/>
      <c r="E3" s="247"/>
      <c r="F3" s="247"/>
    </row>
    <row r="4" spans="1:6" ht="15">
      <c r="A4" s="247" t="s">
        <v>364</v>
      </c>
      <c r="B4" s="247"/>
      <c r="C4" s="247"/>
      <c r="D4" s="247"/>
      <c r="E4" s="247"/>
      <c r="F4" s="247"/>
    </row>
    <row r="5" ht="15.75" customHeight="1">
      <c r="A5" s="17"/>
    </row>
    <row r="6" spans="1:6" ht="15.75" customHeight="1">
      <c r="A6" s="248"/>
      <c r="B6" s="249" t="s">
        <v>365</v>
      </c>
      <c r="C6" s="249"/>
      <c r="D6" s="249"/>
      <c r="E6" s="249"/>
      <c r="F6" s="249"/>
    </row>
    <row r="7" spans="1:6" ht="15.75" customHeight="1">
      <c r="A7" s="250" t="s">
        <v>405</v>
      </c>
      <c r="B7" s="251">
        <v>2008</v>
      </c>
      <c r="C7" s="251">
        <v>2009</v>
      </c>
      <c r="D7" s="252">
        <v>2010</v>
      </c>
      <c r="E7" s="252">
        <v>2011</v>
      </c>
      <c r="F7" s="252">
        <v>2012</v>
      </c>
    </row>
    <row r="8" spans="1:6" ht="15.75" customHeight="1">
      <c r="A8" s="253"/>
      <c r="B8" s="254"/>
      <c r="C8" s="254"/>
      <c r="D8" s="255"/>
      <c r="E8" s="255"/>
      <c r="F8" s="255"/>
    </row>
    <row r="9" spans="1:5" ht="15.75" customHeight="1">
      <c r="A9" s="11"/>
      <c r="B9" s="37"/>
      <c r="C9" s="37"/>
      <c r="D9" s="58"/>
      <c r="E9" s="37"/>
    </row>
    <row r="10" spans="1:7" ht="15.75" customHeight="1">
      <c r="A10" s="59" t="s">
        <v>404</v>
      </c>
      <c r="B10" s="60">
        <f>SUM(B12,B18,B20,B22,B24,B26,B28,B30,B32,B34,B36,B38,B40)</f>
        <v>629186</v>
      </c>
      <c r="C10" s="60">
        <f>SUM(C12,C18,C20,C22,C24,C26,C28,C30,C32,C34,C36,C38,C40)</f>
        <v>704132</v>
      </c>
      <c r="D10" s="60">
        <f>SUM(D12,D18,D20,D22,D24,D26,D28,D30,D32,D34,D36,D38,D40)</f>
        <v>689136</v>
      </c>
      <c r="E10" s="60">
        <f>SUM(E12,E18,E20,E22,E24,E26,E28,E30,E32,E34,E36,E38,E40)</f>
        <v>690610</v>
      </c>
      <c r="F10" s="86">
        <f>SUM(F12,F18,F20,F22,F24,F26,F28,F30,F32,F34,F36,F38,F40)</f>
        <v>622152</v>
      </c>
      <c r="G10" s="11"/>
    </row>
    <row r="11" spans="1:6" ht="15.75" customHeight="1">
      <c r="A11" s="11"/>
      <c r="B11" s="61"/>
      <c r="C11" s="61"/>
      <c r="D11" s="61"/>
      <c r="E11" s="61"/>
      <c r="F11" s="48"/>
    </row>
    <row r="12" spans="1:7" ht="15.75" customHeight="1">
      <c r="A12" s="11" t="s">
        <v>366</v>
      </c>
      <c r="B12" s="61">
        <f>SUM(B14,B16)</f>
        <v>108849</v>
      </c>
      <c r="C12" s="61">
        <f>SUM(C14,C16)</f>
        <v>144595</v>
      </c>
      <c r="D12" s="61">
        <f>SUM(D14,D16)</f>
        <v>143759</v>
      </c>
      <c r="E12" s="61">
        <f>SUM(E14,E16)</f>
        <v>171372</v>
      </c>
      <c r="F12" s="85">
        <f>SUM(F14,F16)</f>
        <v>176613</v>
      </c>
      <c r="G12" s="11"/>
    </row>
    <row r="13" spans="1:6" ht="15.75" customHeight="1">
      <c r="A13" s="11"/>
      <c r="B13" s="61"/>
      <c r="C13" s="61"/>
      <c r="D13" s="61"/>
      <c r="E13" s="61"/>
      <c r="F13" s="48"/>
    </row>
    <row r="14" spans="1:6" ht="15.75" customHeight="1">
      <c r="A14" s="62" t="s">
        <v>389</v>
      </c>
      <c r="B14" s="61">
        <v>78221</v>
      </c>
      <c r="C14" s="61">
        <v>72908</v>
      </c>
      <c r="D14" s="61">
        <v>78484</v>
      </c>
      <c r="E14" s="61">
        <v>58286</v>
      </c>
      <c r="F14" s="48">
        <v>35903</v>
      </c>
    </row>
    <row r="15" spans="1:6" ht="15.75" customHeight="1">
      <c r="A15" s="62"/>
      <c r="B15" s="24"/>
      <c r="C15" s="24"/>
      <c r="D15" s="24"/>
      <c r="E15" s="61"/>
      <c r="F15" s="48"/>
    </row>
    <row r="16" spans="1:6" ht="15.75" customHeight="1">
      <c r="A16" s="62" t="s">
        <v>390</v>
      </c>
      <c r="B16" s="61">
        <v>30628</v>
      </c>
      <c r="C16" s="61">
        <v>71687</v>
      </c>
      <c r="D16" s="61">
        <v>65275</v>
      </c>
      <c r="E16" s="61">
        <v>113086</v>
      </c>
      <c r="F16" s="48">
        <v>140710</v>
      </c>
    </row>
    <row r="17" spans="1:6" ht="15.75" customHeight="1">
      <c r="A17" s="62"/>
      <c r="B17" s="61"/>
      <c r="C17" s="61"/>
      <c r="D17" s="61"/>
      <c r="E17" s="61"/>
      <c r="F17" s="48"/>
    </row>
    <row r="18" spans="1:6" ht="15.75" customHeight="1">
      <c r="A18" s="11" t="s">
        <v>406</v>
      </c>
      <c r="B18" s="61">
        <v>3680</v>
      </c>
      <c r="C18" s="61">
        <v>3808</v>
      </c>
      <c r="D18" s="61">
        <v>3200</v>
      </c>
      <c r="E18" s="61">
        <v>3029</v>
      </c>
      <c r="F18" s="48">
        <v>2952</v>
      </c>
    </row>
    <row r="19" spans="1:6" ht="15.75" customHeight="1">
      <c r="A19" s="11"/>
      <c r="B19" s="61"/>
      <c r="C19" s="61"/>
      <c r="D19" s="61"/>
      <c r="E19" s="61"/>
      <c r="F19" s="48"/>
    </row>
    <row r="20" spans="1:6" ht="15.75" customHeight="1">
      <c r="A20" s="62" t="s">
        <v>367</v>
      </c>
      <c r="B20" s="61">
        <v>24862</v>
      </c>
      <c r="C20" s="61">
        <v>5303</v>
      </c>
      <c r="D20" s="61">
        <v>6599</v>
      </c>
      <c r="E20" s="61">
        <v>9006</v>
      </c>
      <c r="F20" s="48">
        <v>8330</v>
      </c>
    </row>
    <row r="21" spans="1:6" ht="15.75" customHeight="1">
      <c r="A21" s="11"/>
      <c r="B21" s="61"/>
      <c r="C21" s="61"/>
      <c r="D21" s="61"/>
      <c r="E21" s="61"/>
      <c r="F21" s="48"/>
    </row>
    <row r="22" spans="1:6" ht="15.75" customHeight="1">
      <c r="A22" s="11" t="s">
        <v>407</v>
      </c>
      <c r="B22" s="61">
        <v>25550</v>
      </c>
      <c r="C22" s="61">
        <v>26621</v>
      </c>
      <c r="D22" s="61">
        <v>26842</v>
      </c>
      <c r="E22" s="61">
        <v>26709</v>
      </c>
      <c r="F22" s="48">
        <v>27411</v>
      </c>
    </row>
    <row r="23" spans="1:6" ht="15.75" customHeight="1">
      <c r="A23" s="11"/>
      <c r="B23" s="61"/>
      <c r="C23" s="61"/>
      <c r="D23" s="61"/>
      <c r="E23" s="61"/>
      <c r="F23" s="48"/>
    </row>
    <row r="24" spans="1:6" ht="15.75" customHeight="1">
      <c r="A24" s="62" t="s">
        <v>412</v>
      </c>
      <c r="B24" s="61">
        <v>24996</v>
      </c>
      <c r="C24" s="61">
        <v>28328</v>
      </c>
      <c r="D24" s="61">
        <v>28317</v>
      </c>
      <c r="E24" s="61">
        <v>30366</v>
      </c>
      <c r="F24" s="48">
        <v>34184</v>
      </c>
    </row>
    <row r="25" spans="1:6" ht="15.75" customHeight="1">
      <c r="A25" s="62"/>
      <c r="B25" s="61"/>
      <c r="C25" s="61"/>
      <c r="D25" s="61"/>
      <c r="E25" s="61"/>
      <c r="F25" s="48"/>
    </row>
    <row r="26" spans="1:6" ht="15.75" customHeight="1">
      <c r="A26" s="62" t="s">
        <v>414</v>
      </c>
      <c r="B26" s="61">
        <v>46012</v>
      </c>
      <c r="C26" s="61">
        <v>52104</v>
      </c>
      <c r="D26" s="61">
        <v>49784</v>
      </c>
      <c r="E26" s="61">
        <v>47785</v>
      </c>
      <c r="F26" s="48">
        <v>48152</v>
      </c>
    </row>
    <row r="27" spans="1:6" ht="15.75" customHeight="1">
      <c r="A27" s="11"/>
      <c r="B27" s="61"/>
      <c r="C27" s="61"/>
      <c r="D27" s="61"/>
      <c r="E27" s="61"/>
      <c r="F27" s="48"/>
    </row>
    <row r="28" spans="1:6" ht="15.75" customHeight="1">
      <c r="A28" s="62" t="s">
        <v>410</v>
      </c>
      <c r="B28" s="61">
        <v>21987</v>
      </c>
      <c r="C28" s="61">
        <v>26595</v>
      </c>
      <c r="D28" s="61">
        <v>27261</v>
      </c>
      <c r="E28" s="61">
        <v>30533</v>
      </c>
      <c r="F28" s="48">
        <v>28962</v>
      </c>
    </row>
    <row r="29" spans="1:6" ht="15.75" customHeight="1">
      <c r="A29" s="11"/>
      <c r="B29" s="61"/>
      <c r="C29" s="61"/>
      <c r="D29" s="61"/>
      <c r="E29" s="61"/>
      <c r="F29" s="48"/>
    </row>
    <row r="30" spans="1:6" ht="15.75" customHeight="1">
      <c r="A30" s="62" t="s">
        <v>409</v>
      </c>
      <c r="B30" s="61">
        <v>188074</v>
      </c>
      <c r="C30" s="61">
        <v>245610</v>
      </c>
      <c r="D30" s="61">
        <v>249625</v>
      </c>
      <c r="E30" s="61">
        <v>234478</v>
      </c>
      <c r="F30" s="48">
        <v>158538</v>
      </c>
    </row>
    <row r="31" spans="1:6" ht="15.75" customHeight="1">
      <c r="A31" s="62"/>
      <c r="B31" s="61"/>
      <c r="C31" s="61"/>
      <c r="D31" s="61"/>
      <c r="E31" s="61"/>
      <c r="F31" s="48"/>
    </row>
    <row r="32" spans="1:6" ht="15.75" customHeight="1">
      <c r="A32" s="62" t="s">
        <v>413</v>
      </c>
      <c r="B32" s="61">
        <v>11951</v>
      </c>
      <c r="C32" s="61">
        <v>15585</v>
      </c>
      <c r="D32" s="61">
        <v>16718</v>
      </c>
      <c r="E32" s="61">
        <v>16962</v>
      </c>
      <c r="F32" s="48">
        <v>10916</v>
      </c>
    </row>
    <row r="33" spans="1:6" ht="15.75" customHeight="1">
      <c r="A33" s="62"/>
      <c r="B33" s="61"/>
      <c r="C33" s="61"/>
      <c r="D33" s="61"/>
      <c r="E33" s="61"/>
      <c r="F33" s="48"/>
    </row>
    <row r="34" spans="1:6" ht="15.75" customHeight="1">
      <c r="A34" s="62" t="s">
        <v>368</v>
      </c>
      <c r="B34" s="61">
        <v>52801</v>
      </c>
      <c r="C34" s="61">
        <v>52075</v>
      </c>
      <c r="D34" s="61">
        <v>50317</v>
      </c>
      <c r="E34" s="61">
        <v>48138</v>
      </c>
      <c r="F34" s="48">
        <v>48756</v>
      </c>
    </row>
    <row r="35" spans="1:6" ht="15.75" customHeight="1">
      <c r="A35" s="62"/>
      <c r="B35" s="61"/>
      <c r="C35" s="61"/>
      <c r="D35" s="61"/>
      <c r="E35" s="61"/>
      <c r="F35" s="48"/>
    </row>
    <row r="36" spans="1:6" ht="15.75" customHeight="1">
      <c r="A36" s="62" t="s">
        <v>411</v>
      </c>
      <c r="B36" s="61">
        <v>101114</v>
      </c>
      <c r="C36" s="61">
        <v>83168</v>
      </c>
      <c r="D36" s="61">
        <v>67937</v>
      </c>
      <c r="E36" s="61">
        <v>54834</v>
      </c>
      <c r="F36" s="48">
        <v>59312</v>
      </c>
    </row>
    <row r="37" spans="1:6" ht="15.75" customHeight="1">
      <c r="A37" s="62"/>
      <c r="B37" s="61"/>
      <c r="C37" s="61"/>
      <c r="D37" s="61"/>
      <c r="E37" s="61"/>
      <c r="F37" s="48"/>
    </row>
    <row r="38" spans="1:6" ht="15.75" customHeight="1">
      <c r="A38" s="62" t="s">
        <v>369</v>
      </c>
      <c r="B38" s="61">
        <v>17972</v>
      </c>
      <c r="C38" s="61">
        <v>18852</v>
      </c>
      <c r="D38" s="61">
        <v>17689</v>
      </c>
      <c r="E38" s="61">
        <v>16293</v>
      </c>
      <c r="F38" s="48">
        <v>17002</v>
      </c>
    </row>
    <row r="39" spans="1:6" ht="15.75" customHeight="1">
      <c r="A39" s="62"/>
      <c r="B39" s="61"/>
      <c r="C39" s="61"/>
      <c r="D39" s="61"/>
      <c r="E39" s="61"/>
      <c r="F39" s="48"/>
    </row>
    <row r="40" spans="1:6" ht="15.75" customHeight="1">
      <c r="A40" s="62" t="s">
        <v>370</v>
      </c>
      <c r="B40" s="61">
        <v>1338</v>
      </c>
      <c r="C40" s="61">
        <v>1488</v>
      </c>
      <c r="D40" s="61">
        <v>1088</v>
      </c>
      <c r="E40" s="61">
        <v>1105</v>
      </c>
      <c r="F40" s="48">
        <v>1024</v>
      </c>
    </row>
    <row r="41" spans="1:6" ht="15.75" customHeight="1">
      <c r="A41" s="63"/>
      <c r="B41" s="64"/>
      <c r="C41" s="65"/>
      <c r="D41" s="35"/>
      <c r="E41" s="65"/>
      <c r="F41" s="87"/>
    </row>
    <row r="42" spans="1:3" ht="15.75" customHeight="1">
      <c r="A42" s="66" t="s">
        <v>371</v>
      </c>
      <c r="B42" s="67"/>
      <c r="C42" s="67"/>
    </row>
    <row r="43" spans="1:3" ht="15.75" customHeight="1">
      <c r="A43" s="66" t="s">
        <v>372</v>
      </c>
      <c r="B43" s="67"/>
      <c r="C43" s="67"/>
    </row>
    <row r="44" spans="1:3" ht="15.75" customHeight="1">
      <c r="A44" s="68" t="s">
        <v>373</v>
      </c>
      <c r="B44" s="68"/>
      <c r="C44" s="68"/>
    </row>
    <row r="45" spans="1:3" ht="15.75" customHeight="1">
      <c r="A45" s="68" t="s">
        <v>374</v>
      </c>
      <c r="B45" s="68"/>
      <c r="C45" s="68"/>
    </row>
    <row r="46" ht="15.75" customHeight="1"/>
    <row r="47" ht="15.75" customHeight="1">
      <c r="A47" s="14" t="s">
        <v>427</v>
      </c>
    </row>
    <row r="48" ht="15.75" customHeight="1"/>
  </sheetData>
  <mergeCells count="5">
    <mergeCell ref="B7:B8"/>
    <mergeCell ref="F7:F8"/>
    <mergeCell ref="E7:E8"/>
    <mergeCell ref="D7:D8"/>
    <mergeCell ref="C7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70" zoomScaleNormal="70" workbookViewId="0" topLeftCell="A1">
      <selection activeCell="L33" sqref="L33"/>
    </sheetView>
  </sheetViews>
  <sheetFormatPr defaultColWidth="11.28125" defaultRowHeight="12.75"/>
  <cols>
    <col min="1" max="1" width="32.421875" style="2" customWidth="1"/>
    <col min="2" max="5" width="12.7109375" style="2" customWidth="1"/>
    <col min="6" max="6" width="13.28125" style="2" customWidth="1"/>
    <col min="7" max="16384" width="11.28125" style="2" customWidth="1"/>
  </cols>
  <sheetData>
    <row r="1" spans="1:6" ht="15">
      <c r="A1" s="69" t="s">
        <v>375</v>
      </c>
      <c r="B1" s="70"/>
      <c r="C1" s="70"/>
      <c r="D1" s="70"/>
      <c r="E1" s="22"/>
      <c r="F1" s="3"/>
    </row>
    <row r="2" spans="1:6" ht="15.75" customHeight="1">
      <c r="A2" s="56"/>
      <c r="B2" s="51"/>
      <c r="C2" s="51"/>
      <c r="D2" s="51"/>
      <c r="E2" s="51"/>
      <c r="F2" s="51"/>
    </row>
    <row r="3" spans="1:6" ht="15">
      <c r="A3" s="247" t="s">
        <v>376</v>
      </c>
      <c r="B3" s="247"/>
      <c r="C3" s="247"/>
      <c r="D3" s="247"/>
      <c r="E3" s="247"/>
      <c r="F3" s="247"/>
    </row>
    <row r="4" spans="1:6" ht="15">
      <c r="A4" s="247" t="s">
        <v>364</v>
      </c>
      <c r="B4" s="247"/>
      <c r="C4" s="247"/>
      <c r="D4" s="247"/>
      <c r="E4" s="247"/>
      <c r="F4" s="247"/>
    </row>
    <row r="5" spans="1:5" ht="15.75" customHeight="1">
      <c r="A5" s="57"/>
      <c r="C5" s="11"/>
      <c r="D5" s="11"/>
      <c r="E5" s="71"/>
    </row>
    <row r="6" spans="1:6" ht="15.75" customHeight="1">
      <c r="A6" s="256"/>
      <c r="B6" s="257" t="s">
        <v>365</v>
      </c>
      <c r="C6" s="249"/>
      <c r="D6" s="249"/>
      <c r="E6" s="249"/>
      <c r="F6" s="249"/>
    </row>
    <row r="7" spans="1:6" ht="15.75" customHeight="1">
      <c r="A7" s="258" t="s">
        <v>405</v>
      </c>
      <c r="B7" s="251">
        <v>2008</v>
      </c>
      <c r="C7" s="251">
        <v>2009</v>
      </c>
      <c r="D7" s="252">
        <v>2010</v>
      </c>
      <c r="E7" s="259">
        <v>2011</v>
      </c>
      <c r="F7" s="252">
        <v>2012</v>
      </c>
    </row>
    <row r="8" spans="1:6" ht="15.75" customHeight="1">
      <c r="A8" s="260"/>
      <c r="B8" s="254"/>
      <c r="C8" s="254"/>
      <c r="D8" s="254"/>
      <c r="E8" s="261"/>
      <c r="F8" s="254"/>
    </row>
    <row r="9" spans="1:6" ht="15.75" customHeight="1">
      <c r="A9" s="73"/>
      <c r="B9" s="37"/>
      <c r="C9" s="74"/>
      <c r="D9" s="74"/>
      <c r="E9" s="74"/>
      <c r="F9" s="39"/>
    </row>
    <row r="10" spans="1:7" ht="15.75" customHeight="1">
      <c r="A10" s="75" t="s">
        <v>404</v>
      </c>
      <c r="B10" s="60">
        <f>SUM(B12,B18,B20,B22,B24,B26,B28,B30,B32,B34,B36,B38,B40)</f>
        <v>566095</v>
      </c>
      <c r="C10" s="60">
        <f>SUM(C12,C18,C20,C22,C24,C26,C28,C30,C32,C34,C36,C38,C40)</f>
        <v>616702</v>
      </c>
      <c r="D10" s="60">
        <f>SUM(D12,D18,D20,D22,D24,D26,D28,D30,D32,D34,D36,D38,D40)</f>
        <v>614085</v>
      </c>
      <c r="E10" s="60">
        <f>SUM(E12,E18,E20,E22,E24,E26,E28,E30,E32,E34,E36,E38,E40)</f>
        <v>653232</v>
      </c>
      <c r="F10" s="86">
        <f>SUM(F12,F18,F20,F22,F24,F26,F28,F30,F32,F34,F36,F38,F40)</f>
        <v>537906</v>
      </c>
      <c r="G10" s="11"/>
    </row>
    <row r="11" spans="1:6" ht="15.75" customHeight="1">
      <c r="A11" s="11"/>
      <c r="B11" s="61"/>
      <c r="C11" s="61"/>
      <c r="D11" s="61"/>
      <c r="E11" s="61"/>
      <c r="F11" s="88"/>
    </row>
    <row r="12" spans="1:7" ht="15.75" customHeight="1">
      <c r="A12" s="11" t="s">
        <v>366</v>
      </c>
      <c r="B12" s="61">
        <f>SUM(B14,B16)</f>
        <v>52266</v>
      </c>
      <c r="C12" s="61">
        <f>SUM(C14,C16)</f>
        <v>54185</v>
      </c>
      <c r="D12" s="61">
        <f>SUM(D14,D16)</f>
        <v>58340</v>
      </c>
      <c r="E12" s="61">
        <f>SUM(E14,E16)</f>
        <v>92094</v>
      </c>
      <c r="F12" s="85">
        <f>SUM(F14,F16)</f>
        <v>76697</v>
      </c>
      <c r="G12" s="11"/>
    </row>
    <row r="13" spans="1:6" ht="15.75" customHeight="1">
      <c r="A13" s="11"/>
      <c r="B13" s="61"/>
      <c r="C13" s="61"/>
      <c r="D13" s="61"/>
      <c r="E13" s="61"/>
      <c r="F13" s="88"/>
    </row>
    <row r="14" spans="1:6" ht="15.75" customHeight="1">
      <c r="A14" s="62" t="s">
        <v>389</v>
      </c>
      <c r="B14" s="61">
        <v>51433</v>
      </c>
      <c r="C14" s="61">
        <v>43575</v>
      </c>
      <c r="D14" s="61">
        <v>49737</v>
      </c>
      <c r="E14" s="61">
        <v>62899</v>
      </c>
      <c r="F14" s="88">
        <v>38000</v>
      </c>
    </row>
    <row r="15" spans="1:6" ht="15.75" customHeight="1">
      <c r="A15" s="62"/>
      <c r="B15" s="84"/>
      <c r="D15" s="84"/>
      <c r="E15" s="61"/>
      <c r="F15" s="88"/>
    </row>
    <row r="16" spans="1:6" ht="15.75" customHeight="1">
      <c r="A16" s="62" t="s">
        <v>390</v>
      </c>
      <c r="B16" s="61">
        <v>833</v>
      </c>
      <c r="C16" s="61">
        <v>10610</v>
      </c>
      <c r="D16" s="61">
        <v>8603</v>
      </c>
      <c r="E16" s="61">
        <v>29195</v>
      </c>
      <c r="F16" s="88">
        <v>38697</v>
      </c>
    </row>
    <row r="17" spans="1:6" ht="15.75" customHeight="1">
      <c r="A17" s="62"/>
      <c r="B17" s="61"/>
      <c r="C17" s="61"/>
      <c r="D17" s="61"/>
      <c r="E17" s="61"/>
      <c r="F17" s="88"/>
    </row>
    <row r="18" spans="1:6" ht="15.75" customHeight="1">
      <c r="A18" s="11" t="s">
        <v>406</v>
      </c>
      <c r="B18" s="61">
        <v>2176</v>
      </c>
      <c r="C18" s="61">
        <v>2628</v>
      </c>
      <c r="D18" s="61">
        <v>2723</v>
      </c>
      <c r="E18" s="61">
        <v>3394</v>
      </c>
      <c r="F18" s="88">
        <v>3208</v>
      </c>
    </row>
    <row r="19" spans="1:6" ht="15.75" customHeight="1">
      <c r="A19" s="11"/>
      <c r="B19" s="61"/>
      <c r="C19" s="61"/>
      <c r="D19" s="61"/>
      <c r="E19" s="61"/>
      <c r="F19" s="88"/>
    </row>
    <row r="20" spans="1:6" ht="15.75" customHeight="1">
      <c r="A20" s="62" t="s">
        <v>367</v>
      </c>
      <c r="B20" s="61">
        <v>19414</v>
      </c>
      <c r="C20" s="61">
        <v>16717</v>
      </c>
      <c r="D20" s="61">
        <v>10391</v>
      </c>
      <c r="E20" s="61">
        <v>11311</v>
      </c>
      <c r="F20" s="88">
        <v>15121</v>
      </c>
    </row>
    <row r="21" spans="1:6" ht="15.75" customHeight="1">
      <c r="A21" s="11"/>
      <c r="B21" s="61"/>
      <c r="C21" s="61"/>
      <c r="D21" s="61"/>
      <c r="E21" s="61"/>
      <c r="F21" s="88"/>
    </row>
    <row r="22" spans="1:6" ht="15.75" customHeight="1">
      <c r="A22" s="11" t="s">
        <v>407</v>
      </c>
      <c r="B22" s="61">
        <v>22250</v>
      </c>
      <c r="C22" s="61">
        <v>25722</v>
      </c>
      <c r="D22" s="61">
        <v>26309</v>
      </c>
      <c r="E22" s="61">
        <v>25873</v>
      </c>
      <c r="F22" s="88">
        <v>26320</v>
      </c>
    </row>
    <row r="23" spans="1:6" ht="15.75" customHeight="1">
      <c r="A23" s="11"/>
      <c r="B23" s="61"/>
      <c r="C23" s="61"/>
      <c r="D23" s="61"/>
      <c r="E23" s="61"/>
      <c r="F23" s="88"/>
    </row>
    <row r="24" spans="1:6" ht="15.75" customHeight="1">
      <c r="A24" s="62" t="s">
        <v>412</v>
      </c>
      <c r="B24" s="61">
        <v>13892</v>
      </c>
      <c r="C24" s="61">
        <v>17225</v>
      </c>
      <c r="D24" s="61">
        <v>19752</v>
      </c>
      <c r="E24" s="61">
        <v>18450</v>
      </c>
      <c r="F24" s="88">
        <v>18118</v>
      </c>
    </row>
    <row r="25" spans="1:6" ht="15.75" customHeight="1">
      <c r="A25" s="62"/>
      <c r="B25" s="61"/>
      <c r="C25" s="61"/>
      <c r="D25" s="61"/>
      <c r="E25" s="61"/>
      <c r="F25" s="88"/>
    </row>
    <row r="26" spans="1:6" ht="15.75" customHeight="1">
      <c r="A26" s="62" t="s">
        <v>414</v>
      </c>
      <c r="B26" s="61">
        <v>52933</v>
      </c>
      <c r="C26" s="61">
        <v>53175</v>
      </c>
      <c r="D26" s="61">
        <v>57547</v>
      </c>
      <c r="E26" s="61">
        <v>54951</v>
      </c>
      <c r="F26" s="88">
        <v>41182</v>
      </c>
    </row>
    <row r="27" spans="2:6" ht="15.75" customHeight="1">
      <c r="B27" s="61"/>
      <c r="C27" s="61"/>
      <c r="D27" s="61"/>
      <c r="E27" s="61"/>
      <c r="F27" s="88"/>
    </row>
    <row r="28" spans="1:6" ht="15.75" customHeight="1">
      <c r="A28" s="62" t="s">
        <v>410</v>
      </c>
      <c r="B28" s="61">
        <v>25152</v>
      </c>
      <c r="C28" s="61">
        <v>30149</v>
      </c>
      <c r="D28" s="61">
        <v>29877</v>
      </c>
      <c r="E28" s="61">
        <v>31398</v>
      </c>
      <c r="F28" s="88">
        <v>32820</v>
      </c>
    </row>
    <row r="29" spans="2:6" ht="15.75" customHeight="1">
      <c r="B29" s="61"/>
      <c r="C29" s="61"/>
      <c r="D29" s="61"/>
      <c r="E29" s="61"/>
      <c r="F29" s="88"/>
    </row>
    <row r="30" spans="1:6" ht="15.75" customHeight="1">
      <c r="A30" s="62" t="s">
        <v>409</v>
      </c>
      <c r="B30" s="61">
        <v>190846</v>
      </c>
      <c r="C30" s="61">
        <v>240412</v>
      </c>
      <c r="D30" s="61">
        <v>243714</v>
      </c>
      <c r="E30" s="61">
        <v>269698</v>
      </c>
      <c r="F30" s="88">
        <v>185043</v>
      </c>
    </row>
    <row r="31" spans="1:6" ht="15.75" customHeight="1">
      <c r="A31" s="62"/>
      <c r="B31" s="61"/>
      <c r="C31" s="61"/>
      <c r="D31" s="61"/>
      <c r="E31" s="61"/>
      <c r="F31" s="88"/>
    </row>
    <row r="32" spans="1:6" ht="15.75" customHeight="1">
      <c r="A32" s="62" t="s">
        <v>413</v>
      </c>
      <c r="B32" s="61">
        <v>12969</v>
      </c>
      <c r="C32" s="61">
        <v>15706</v>
      </c>
      <c r="D32" s="61">
        <v>17373</v>
      </c>
      <c r="E32" s="61">
        <v>16815</v>
      </c>
      <c r="F32" s="88">
        <v>12582</v>
      </c>
    </row>
    <row r="33" spans="1:6" ht="15.75" customHeight="1">
      <c r="A33" s="62"/>
      <c r="B33" s="61"/>
      <c r="C33" s="61"/>
      <c r="D33" s="61"/>
      <c r="E33" s="61"/>
      <c r="F33" s="88"/>
    </row>
    <row r="34" spans="1:6" ht="15.75" customHeight="1">
      <c r="A34" s="62" t="s">
        <v>368</v>
      </c>
      <c r="B34" s="61">
        <v>54602</v>
      </c>
      <c r="C34" s="61">
        <v>53671</v>
      </c>
      <c r="D34" s="61">
        <v>51677</v>
      </c>
      <c r="E34" s="61">
        <v>51995</v>
      </c>
      <c r="F34" s="88">
        <v>51691</v>
      </c>
    </row>
    <row r="35" spans="1:6" ht="15.75" customHeight="1">
      <c r="A35" s="62"/>
      <c r="B35" s="61"/>
      <c r="C35" s="61"/>
      <c r="D35" s="61"/>
      <c r="E35" s="61"/>
      <c r="F35" s="88"/>
    </row>
    <row r="36" spans="1:6" ht="15.75" customHeight="1">
      <c r="A36" s="62" t="s">
        <v>411</v>
      </c>
      <c r="B36" s="61">
        <v>101505</v>
      </c>
      <c r="C36" s="61">
        <v>86997</v>
      </c>
      <c r="D36" s="61">
        <v>74319</v>
      </c>
      <c r="E36" s="61">
        <v>59617</v>
      </c>
      <c r="F36" s="88">
        <v>57336</v>
      </c>
    </row>
    <row r="37" spans="1:6" ht="15.75" customHeight="1">
      <c r="A37" s="62"/>
      <c r="B37" s="61"/>
      <c r="C37" s="61"/>
      <c r="D37" s="61"/>
      <c r="E37" s="61"/>
      <c r="F37" s="88"/>
    </row>
    <row r="38" spans="1:6" ht="15.75" customHeight="1">
      <c r="A38" s="62" t="s">
        <v>369</v>
      </c>
      <c r="B38" s="61">
        <v>17104</v>
      </c>
      <c r="C38" s="61">
        <v>18405</v>
      </c>
      <c r="D38" s="61">
        <v>19320</v>
      </c>
      <c r="E38" s="61">
        <v>16314</v>
      </c>
      <c r="F38" s="88">
        <v>16820</v>
      </c>
    </row>
    <row r="39" spans="1:6" ht="15.75" customHeight="1">
      <c r="A39" s="62"/>
      <c r="B39" s="61"/>
      <c r="C39" s="61"/>
      <c r="D39" s="61"/>
      <c r="E39" s="61"/>
      <c r="F39" s="88"/>
    </row>
    <row r="40" spans="1:6" ht="15.75" customHeight="1">
      <c r="A40" s="62" t="s">
        <v>437</v>
      </c>
      <c r="B40" s="61">
        <v>986</v>
      </c>
      <c r="C40" s="61">
        <v>1710</v>
      </c>
      <c r="D40" s="61">
        <v>2743</v>
      </c>
      <c r="E40" s="61">
        <v>1322</v>
      </c>
      <c r="F40" s="88">
        <v>968</v>
      </c>
    </row>
    <row r="41" spans="1:6" ht="15.75" customHeight="1">
      <c r="A41" s="57"/>
      <c r="B41" s="64"/>
      <c r="C41" s="65"/>
      <c r="D41" s="65"/>
      <c r="E41" s="65"/>
      <c r="F41" s="89"/>
    </row>
    <row r="42" spans="1:4" ht="15">
      <c r="A42" s="76" t="s">
        <v>377</v>
      </c>
      <c r="B42" s="76"/>
      <c r="C42" s="76"/>
      <c r="D42" s="76"/>
    </row>
    <row r="43" spans="1:4" ht="15">
      <c r="A43" s="76" t="s">
        <v>378</v>
      </c>
      <c r="B43" s="76"/>
      <c r="C43" s="76"/>
      <c r="D43" s="76"/>
    </row>
    <row r="44" spans="1:4" ht="15">
      <c r="A44" s="76" t="s">
        <v>379</v>
      </c>
      <c r="B44" s="76"/>
      <c r="C44" s="76"/>
      <c r="D44" s="76"/>
    </row>
    <row r="45" spans="1:3" ht="15">
      <c r="A45" s="76" t="s">
        <v>380</v>
      </c>
      <c r="B45" s="77"/>
      <c r="C45" s="77"/>
    </row>
    <row r="46" spans="1:3" ht="15">
      <c r="A46" s="76" t="s">
        <v>381</v>
      </c>
      <c r="B46" s="77"/>
      <c r="C46" s="77"/>
    </row>
    <row r="47" spans="1:3" ht="15">
      <c r="A47" s="76" t="s">
        <v>439</v>
      </c>
      <c r="B47" s="77"/>
      <c r="C47" s="77"/>
    </row>
    <row r="48" spans="1:3" ht="15">
      <c r="A48" s="76"/>
      <c r="B48" s="77"/>
      <c r="C48" s="77"/>
    </row>
    <row r="49" ht="15.75" customHeight="1">
      <c r="A49" s="14" t="s">
        <v>427</v>
      </c>
    </row>
    <row r="52" spans="2:4" ht="15">
      <c r="B52" s="1"/>
      <c r="C52" s="1"/>
      <c r="D52" s="1"/>
    </row>
  </sheetData>
  <mergeCells count="5">
    <mergeCell ref="B7:B8"/>
    <mergeCell ref="F7:F8"/>
    <mergeCell ref="E7:E8"/>
    <mergeCell ref="D7:D8"/>
    <mergeCell ref="C7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workbookViewId="0" topLeftCell="A1">
      <selection activeCell="M38" sqref="M38"/>
    </sheetView>
  </sheetViews>
  <sheetFormatPr defaultColWidth="11.28125" defaultRowHeight="12.75"/>
  <cols>
    <col min="1" max="1" width="30.7109375" style="2" customWidth="1"/>
    <col min="2" max="5" width="12.7109375" style="2" customWidth="1"/>
    <col min="6" max="6" width="13.28125" style="2" customWidth="1"/>
    <col min="7" max="16384" width="11.28125" style="2" customWidth="1"/>
  </cols>
  <sheetData>
    <row r="1" spans="1:6" ht="15">
      <c r="A1" s="69" t="s">
        <v>382</v>
      </c>
      <c r="B1" s="1"/>
      <c r="C1" s="1"/>
      <c r="D1" s="1"/>
      <c r="F1" s="3"/>
    </row>
    <row r="2" spans="1:6" ht="15.75" customHeight="1">
      <c r="A2" s="56"/>
      <c r="B2" s="48"/>
      <c r="C2" s="48"/>
      <c r="D2" s="48"/>
      <c r="E2" s="48"/>
      <c r="F2" s="48"/>
    </row>
    <row r="3" spans="1:6" ht="15.75" customHeight="1">
      <c r="A3" s="56"/>
      <c r="B3" s="48"/>
      <c r="C3" s="48"/>
      <c r="D3" s="48"/>
      <c r="E3" s="48"/>
      <c r="F3" s="48"/>
    </row>
    <row r="4" spans="1:6" ht="15">
      <c r="A4" s="247" t="s">
        <v>383</v>
      </c>
      <c r="B4" s="247"/>
      <c r="C4" s="247"/>
      <c r="D4" s="247"/>
      <c r="E4" s="247"/>
      <c r="F4" s="247"/>
    </row>
    <row r="5" spans="1:6" ht="15">
      <c r="A5" s="247" t="s">
        <v>384</v>
      </c>
      <c r="B5" s="247"/>
      <c r="C5" s="247"/>
      <c r="D5" s="247"/>
      <c r="E5" s="247"/>
      <c r="F5" s="247"/>
    </row>
    <row r="6" spans="1:6" ht="15">
      <c r="A6" s="247" t="s">
        <v>385</v>
      </c>
      <c r="B6" s="247"/>
      <c r="C6" s="247"/>
      <c r="D6" s="247"/>
      <c r="E6" s="247"/>
      <c r="F6" s="247"/>
    </row>
    <row r="7" ht="15.75" customHeight="1">
      <c r="A7" s="57"/>
    </row>
    <row r="8" spans="1:6" ht="15.75" customHeight="1">
      <c r="A8" s="256"/>
      <c r="B8" s="257" t="s">
        <v>365</v>
      </c>
      <c r="C8" s="249"/>
      <c r="D8" s="249"/>
      <c r="E8" s="249"/>
      <c r="F8" s="249"/>
    </row>
    <row r="9" spans="1:6" ht="15.75" customHeight="1">
      <c r="A9" s="250" t="s">
        <v>405</v>
      </c>
      <c r="B9" s="251">
        <v>2008</v>
      </c>
      <c r="C9" s="251">
        <v>2009</v>
      </c>
      <c r="D9" s="252">
        <v>2010</v>
      </c>
      <c r="E9" s="259">
        <v>2011</v>
      </c>
      <c r="F9" s="252">
        <v>2012</v>
      </c>
    </row>
    <row r="10" spans="1:6" ht="15.75" customHeight="1">
      <c r="A10" s="262"/>
      <c r="B10" s="254"/>
      <c r="C10" s="254"/>
      <c r="D10" s="254"/>
      <c r="E10" s="261"/>
      <c r="F10" s="254"/>
    </row>
    <row r="11" spans="1:6" ht="15.75" customHeight="1">
      <c r="A11" s="78"/>
      <c r="B11" s="37"/>
      <c r="C11" s="37"/>
      <c r="D11" s="37"/>
      <c r="E11" s="37"/>
      <c r="F11" s="39"/>
    </row>
    <row r="12" spans="1:7" ht="15.75" customHeight="1">
      <c r="A12" s="79" t="s">
        <v>404</v>
      </c>
      <c r="B12" s="60">
        <f>SUM(B14,B20,B22,B24,B26,B28,B30,B32,B34,B36,B38,B40,B42)</f>
        <v>537517</v>
      </c>
      <c r="C12" s="60">
        <f>SUM(C14,C20,C22,C24,C26,C28,C30,C32,C34,C36,C38,C40,C42)</f>
        <v>624105</v>
      </c>
      <c r="D12" s="60">
        <f>SUM(D14,D20,D22,D24,D26,D28,D30,D32,D34,D36,D38,D40,D42)</f>
        <v>708044</v>
      </c>
      <c r="E12" s="60">
        <f>SUM(E14,E20,E22,E24,E26,E28,E30,E32,E34,E36,E38,E40,E42)</f>
        <v>766271</v>
      </c>
      <c r="F12" s="86">
        <f>SUM(F14,F20,F22,F24,F26,F28,F30,F32,F34,F36,F38,F40,F42)</f>
        <v>835492</v>
      </c>
      <c r="G12" s="11"/>
    </row>
    <row r="13" spans="1:6" ht="15.75" customHeight="1">
      <c r="A13" s="80"/>
      <c r="B13" s="61"/>
      <c r="C13" s="61"/>
      <c r="D13" s="61"/>
      <c r="E13" s="61"/>
      <c r="F13" s="24"/>
    </row>
    <row r="14" spans="1:7" ht="15.75" customHeight="1">
      <c r="A14" s="80" t="s">
        <v>366</v>
      </c>
      <c r="B14" s="61">
        <f>SUM(B16,B18)</f>
        <v>146551</v>
      </c>
      <c r="C14" s="61">
        <f>SUM(C16,C18)</f>
        <v>228019</v>
      </c>
      <c r="D14" s="61">
        <f>SUM(D16,D18)</f>
        <v>294854</v>
      </c>
      <c r="E14" s="61">
        <f>SUM(E16,E18)</f>
        <v>325285</v>
      </c>
      <c r="F14" s="85">
        <f>SUM(F16,F18)</f>
        <v>368846</v>
      </c>
      <c r="G14" s="11"/>
    </row>
    <row r="15" spans="1:6" ht="15.75" customHeight="1">
      <c r="A15" s="80"/>
      <c r="B15" s="61"/>
      <c r="C15" s="61"/>
      <c r="D15" s="61"/>
      <c r="E15" s="61"/>
      <c r="F15" s="24"/>
    </row>
    <row r="16" spans="1:6" ht="15.75" customHeight="1">
      <c r="A16" s="81" t="s">
        <v>391</v>
      </c>
      <c r="B16" s="61">
        <v>118969</v>
      </c>
      <c r="C16" s="61">
        <v>136527</v>
      </c>
      <c r="D16" s="61">
        <v>152094</v>
      </c>
      <c r="E16" s="61">
        <v>130158</v>
      </c>
      <c r="F16" s="88">
        <v>93434</v>
      </c>
    </row>
    <row r="17" spans="1:6" ht="15.75" customHeight="1">
      <c r="A17" s="81"/>
      <c r="C17" s="84"/>
      <c r="E17" s="61"/>
      <c r="F17" s="55"/>
    </row>
    <row r="18" spans="1:6" ht="15.75" customHeight="1">
      <c r="A18" s="81" t="s">
        <v>390</v>
      </c>
      <c r="B18" s="61">
        <v>27582</v>
      </c>
      <c r="C18" s="61">
        <v>91492</v>
      </c>
      <c r="D18" s="61">
        <v>142760</v>
      </c>
      <c r="E18" s="61">
        <v>195127</v>
      </c>
      <c r="F18" s="88">
        <v>275412</v>
      </c>
    </row>
    <row r="19" spans="1:6" ht="15.75" customHeight="1">
      <c r="A19" s="81"/>
      <c r="B19" s="61"/>
      <c r="C19" s="61"/>
      <c r="D19" s="61"/>
      <c r="E19" s="61"/>
      <c r="F19" s="88"/>
    </row>
    <row r="20" spans="1:6" ht="15.75" customHeight="1">
      <c r="A20" s="80" t="s">
        <v>406</v>
      </c>
      <c r="B20" s="61">
        <v>8292</v>
      </c>
      <c r="C20" s="61">
        <v>8288</v>
      </c>
      <c r="D20" s="61">
        <v>8790</v>
      </c>
      <c r="E20" s="61">
        <v>7732</v>
      </c>
      <c r="F20" s="88">
        <v>7463</v>
      </c>
    </row>
    <row r="21" spans="1:6" ht="15.75" customHeight="1">
      <c r="A21" s="80"/>
      <c r="B21" s="61"/>
      <c r="C21" s="61"/>
      <c r="D21" s="61"/>
      <c r="E21" s="61"/>
      <c r="F21" s="88"/>
    </row>
    <row r="22" spans="1:6" ht="15.75" customHeight="1">
      <c r="A22" s="81" t="s">
        <v>367</v>
      </c>
      <c r="B22" s="61">
        <v>54979</v>
      </c>
      <c r="C22" s="61">
        <v>34413</v>
      </c>
      <c r="D22" s="61">
        <v>28838</v>
      </c>
      <c r="E22" s="61">
        <v>26727</v>
      </c>
      <c r="F22" s="88">
        <v>21956</v>
      </c>
    </row>
    <row r="23" spans="1:6" ht="15.75" customHeight="1">
      <c r="A23" s="80"/>
      <c r="B23" s="61"/>
      <c r="C23" s="61"/>
      <c r="D23" s="61"/>
      <c r="E23" s="61"/>
      <c r="F23" s="88"/>
    </row>
    <row r="24" spans="1:6" ht="15.75" customHeight="1">
      <c r="A24" s="80" t="s">
        <v>407</v>
      </c>
      <c r="B24" s="61">
        <v>14880</v>
      </c>
      <c r="C24" s="61">
        <v>15030</v>
      </c>
      <c r="D24" s="61">
        <v>16074</v>
      </c>
      <c r="E24" s="61">
        <v>17707</v>
      </c>
      <c r="F24" s="88">
        <v>18220</v>
      </c>
    </row>
    <row r="25" spans="1:6" ht="15.75" customHeight="1">
      <c r="A25" s="80"/>
      <c r="B25" s="61"/>
      <c r="C25" s="61"/>
      <c r="D25" s="61"/>
      <c r="E25" s="61"/>
      <c r="F25" s="88"/>
    </row>
    <row r="26" spans="1:6" ht="15.75" customHeight="1">
      <c r="A26" s="81" t="s">
        <v>412</v>
      </c>
      <c r="B26" s="61">
        <v>99355</v>
      </c>
      <c r="C26" s="61">
        <v>101507</v>
      </c>
      <c r="D26" s="61">
        <v>109700</v>
      </c>
      <c r="E26" s="61">
        <v>124050</v>
      </c>
      <c r="F26" s="88">
        <v>138410</v>
      </c>
    </row>
    <row r="27" spans="1:6" ht="15.75" customHeight="1">
      <c r="A27" s="81"/>
      <c r="B27" s="61"/>
      <c r="C27" s="61"/>
      <c r="D27" s="61"/>
      <c r="E27" s="61"/>
      <c r="F27" s="88"/>
    </row>
    <row r="28" spans="1:6" ht="15.75" customHeight="1">
      <c r="A28" s="81" t="s">
        <v>414</v>
      </c>
      <c r="B28" s="61">
        <v>7967</v>
      </c>
      <c r="C28" s="61">
        <v>9557</v>
      </c>
      <c r="D28" s="61">
        <v>9813</v>
      </c>
      <c r="E28" s="61">
        <v>18242</v>
      </c>
      <c r="F28" s="88">
        <v>42584</v>
      </c>
    </row>
    <row r="29" spans="1:6" ht="15.75" customHeight="1">
      <c r="A29" s="80"/>
      <c r="B29" s="61"/>
      <c r="C29" s="61"/>
      <c r="D29" s="61"/>
      <c r="E29" s="61"/>
      <c r="F29" s="88"/>
    </row>
    <row r="30" spans="1:6" ht="15.75" customHeight="1">
      <c r="A30" s="81" t="s">
        <v>410</v>
      </c>
      <c r="B30" s="61">
        <v>30534</v>
      </c>
      <c r="C30" s="61">
        <v>29457</v>
      </c>
      <c r="D30" s="61">
        <v>34803</v>
      </c>
      <c r="E30" s="61">
        <v>40064</v>
      </c>
      <c r="F30" s="88">
        <v>42198</v>
      </c>
    </row>
    <row r="31" spans="1:6" ht="15.75" customHeight="1">
      <c r="A31" s="80"/>
      <c r="B31" s="61"/>
      <c r="C31" s="61"/>
      <c r="D31" s="61"/>
      <c r="E31" s="61"/>
      <c r="F31" s="88"/>
    </row>
    <row r="32" spans="1:6" ht="15.75" customHeight="1">
      <c r="A32" s="81" t="s">
        <v>409</v>
      </c>
      <c r="B32" s="61">
        <v>107257</v>
      </c>
      <c r="C32" s="61">
        <v>130988</v>
      </c>
      <c r="D32" s="61">
        <v>143427</v>
      </c>
      <c r="E32" s="61">
        <v>144170</v>
      </c>
      <c r="F32" s="88">
        <v>130103</v>
      </c>
    </row>
    <row r="33" spans="1:6" ht="15.75" customHeight="1">
      <c r="A33" s="81"/>
      <c r="B33" s="61"/>
      <c r="C33" s="61"/>
      <c r="D33" s="61"/>
      <c r="E33" s="61"/>
      <c r="F33" s="88"/>
    </row>
    <row r="34" spans="1:6" ht="15.75" customHeight="1">
      <c r="A34" s="81" t="s">
        <v>413</v>
      </c>
      <c r="B34" s="61">
        <v>6722</v>
      </c>
      <c r="C34" s="61">
        <v>8407</v>
      </c>
      <c r="D34" s="61">
        <v>9773</v>
      </c>
      <c r="E34" s="61">
        <v>12039</v>
      </c>
      <c r="F34" s="88">
        <v>12161</v>
      </c>
    </row>
    <row r="35" spans="1:6" ht="15.75" customHeight="1">
      <c r="A35" s="81"/>
      <c r="B35" s="61"/>
      <c r="C35" s="61"/>
      <c r="D35" s="61"/>
      <c r="E35" s="61"/>
      <c r="F35" s="88"/>
    </row>
    <row r="36" spans="1:6" ht="15.75" customHeight="1">
      <c r="A36" s="81" t="s">
        <v>368</v>
      </c>
      <c r="B36" s="61">
        <v>24301</v>
      </c>
      <c r="C36" s="61">
        <v>24160</v>
      </c>
      <c r="D36" s="61">
        <v>25878</v>
      </c>
      <c r="E36" s="61">
        <v>26834</v>
      </c>
      <c r="F36" s="88">
        <v>26701</v>
      </c>
    </row>
    <row r="37" spans="1:6" ht="15.75" customHeight="1">
      <c r="A37" s="81"/>
      <c r="B37" s="61"/>
      <c r="C37" s="61"/>
      <c r="D37" s="61"/>
      <c r="E37" s="61"/>
      <c r="F37" s="88"/>
    </row>
    <row r="38" spans="1:6" ht="15.75" customHeight="1">
      <c r="A38" s="81" t="s">
        <v>411</v>
      </c>
      <c r="B38" s="61">
        <v>30002</v>
      </c>
      <c r="C38" s="61">
        <v>27359</v>
      </c>
      <c r="D38" s="61">
        <v>22415</v>
      </c>
      <c r="E38" s="61">
        <v>18827</v>
      </c>
      <c r="F38" s="88">
        <v>21978</v>
      </c>
    </row>
    <row r="39" spans="1:6" ht="15.75" customHeight="1">
      <c r="A39" s="81"/>
      <c r="B39" s="61"/>
      <c r="C39" s="61"/>
      <c r="D39" s="61"/>
      <c r="E39" s="61"/>
      <c r="F39" s="88"/>
    </row>
    <row r="40" spans="1:6" ht="15.75" customHeight="1">
      <c r="A40" s="81" t="s">
        <v>369</v>
      </c>
      <c r="B40" s="61">
        <v>2642</v>
      </c>
      <c r="C40" s="61">
        <v>3107</v>
      </c>
      <c r="D40" s="61">
        <v>1512</v>
      </c>
      <c r="E40" s="61">
        <v>1520</v>
      </c>
      <c r="F40" s="88">
        <v>1741</v>
      </c>
    </row>
    <row r="41" spans="1:6" ht="15.75" customHeight="1">
      <c r="A41" s="81"/>
      <c r="B41" s="61"/>
      <c r="C41" s="61"/>
      <c r="D41" s="61"/>
      <c r="E41" s="61"/>
      <c r="F41" s="88"/>
    </row>
    <row r="42" spans="1:6" ht="15.75" customHeight="1">
      <c r="A42" s="81" t="s">
        <v>370</v>
      </c>
      <c r="B42" s="61">
        <v>4035</v>
      </c>
      <c r="C42" s="61">
        <v>3813</v>
      </c>
      <c r="D42" s="61">
        <v>2167</v>
      </c>
      <c r="E42" s="61">
        <v>3074</v>
      </c>
      <c r="F42" s="88">
        <v>3131</v>
      </c>
    </row>
    <row r="43" spans="1:6" ht="15.75" customHeight="1">
      <c r="A43" s="82"/>
      <c r="B43" s="64"/>
      <c r="C43" s="65"/>
      <c r="D43" s="65"/>
      <c r="E43" s="65"/>
      <c r="F43" s="90"/>
    </row>
    <row r="44" ht="15.75" customHeight="1">
      <c r="A44" s="83" t="s">
        <v>386</v>
      </c>
    </row>
    <row r="45" ht="15.75" customHeight="1">
      <c r="A45" s="83" t="s">
        <v>387</v>
      </c>
    </row>
    <row r="46" ht="15.75" customHeight="1">
      <c r="A46" s="83" t="s">
        <v>388</v>
      </c>
    </row>
    <row r="47" ht="15.75" customHeight="1"/>
    <row r="48" ht="15.75" customHeight="1">
      <c r="A48" s="14" t="s">
        <v>427</v>
      </c>
    </row>
    <row r="49" ht="15.75" customHeight="1"/>
  </sheetData>
  <mergeCells count="5">
    <mergeCell ref="B9:B10"/>
    <mergeCell ref="F9:F10"/>
    <mergeCell ref="E9:E10"/>
    <mergeCell ref="D9:D10"/>
    <mergeCell ref="C9:C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7"/>
  <sheetViews>
    <sheetView zoomScale="50" zoomScaleNormal="5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4" sqref="I34"/>
    </sheetView>
  </sheetViews>
  <sheetFormatPr defaultColWidth="13.140625" defaultRowHeight="15.75" customHeight="1"/>
  <cols>
    <col min="1" max="1" width="57.140625" style="11" customWidth="1"/>
    <col min="2" max="2" width="16.00390625" style="11" customWidth="1"/>
    <col min="3" max="4" width="14.28125" style="11" customWidth="1"/>
    <col min="5" max="5" width="15.421875" style="11" customWidth="1"/>
    <col min="6" max="6" width="13.7109375" style="11" customWidth="1"/>
    <col min="7" max="7" width="15.140625" style="11" customWidth="1"/>
    <col min="8" max="8" width="15.421875" style="11" customWidth="1"/>
    <col min="9" max="9" width="14.28125" style="11" customWidth="1"/>
    <col min="10" max="10" width="17.7109375" style="11" customWidth="1"/>
    <col min="11" max="11" width="16.28125" style="11" customWidth="1"/>
    <col min="12" max="12" width="18.28125" style="11" customWidth="1"/>
    <col min="13" max="13" width="17.421875" style="11" customWidth="1"/>
    <col min="14" max="14" width="18.8515625" style="11" customWidth="1"/>
    <col min="15" max="15" width="14.421875" style="11" customWidth="1"/>
    <col min="16" max="16" width="14.8515625" style="11" customWidth="1"/>
    <col min="17" max="16384" width="13.140625" style="11" customWidth="1"/>
  </cols>
  <sheetData>
    <row r="1" spans="1:16" s="17" customFormat="1" ht="15.75" customHeight="1">
      <c r="A1" s="99" t="s">
        <v>310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48"/>
    </row>
    <row r="2" spans="1:16" s="17" customFormat="1" ht="15.75" customHeight="1">
      <c r="A2" s="101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17" customFormat="1" ht="15.75" customHeight="1">
      <c r="A3" s="263" t="s">
        <v>328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s="17" customFormat="1" ht="15.75" customHeight="1">
      <c r="A4" s="102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46"/>
      <c r="P4" s="105"/>
    </row>
    <row r="5" spans="1:16" s="17" customFormat="1" ht="15.75" customHeight="1">
      <c r="A5" s="265"/>
      <c r="B5" s="266"/>
      <c r="C5" s="267" t="s">
        <v>405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16" s="17" customFormat="1" ht="15.75" customHeight="1">
      <c r="A6" s="258" t="s">
        <v>329</v>
      </c>
      <c r="B6" s="269" t="s">
        <v>404</v>
      </c>
      <c r="C6" s="269" t="s">
        <v>366</v>
      </c>
      <c r="D6" s="269" t="s">
        <v>330</v>
      </c>
      <c r="E6" s="269" t="s">
        <v>331</v>
      </c>
      <c r="F6" s="269" t="s">
        <v>407</v>
      </c>
      <c r="G6" s="269" t="s">
        <v>332</v>
      </c>
      <c r="H6" s="269" t="s">
        <v>410</v>
      </c>
      <c r="I6" s="269" t="s">
        <v>409</v>
      </c>
      <c r="J6" s="269" t="s">
        <v>333</v>
      </c>
      <c r="K6" s="269" t="s">
        <v>411</v>
      </c>
      <c r="L6" s="269" t="s">
        <v>334</v>
      </c>
      <c r="M6" s="269" t="s">
        <v>335</v>
      </c>
      <c r="N6" s="270" t="s">
        <v>336</v>
      </c>
      <c r="O6" s="271" t="s">
        <v>337</v>
      </c>
      <c r="P6" s="272" t="s">
        <v>338</v>
      </c>
    </row>
    <row r="7" spans="1:16" s="17" customFormat="1" ht="15.75" customHeight="1">
      <c r="A7" s="273"/>
      <c r="B7" s="274"/>
      <c r="C7" s="274"/>
      <c r="D7" s="274"/>
      <c r="E7" s="275" t="s">
        <v>339</v>
      </c>
      <c r="F7" s="275"/>
      <c r="G7" s="275"/>
      <c r="H7" s="274"/>
      <c r="I7" s="275"/>
      <c r="J7" s="275" t="s">
        <v>340</v>
      </c>
      <c r="K7" s="274"/>
      <c r="L7" s="275" t="s">
        <v>341</v>
      </c>
      <c r="M7" s="275" t="s">
        <v>342</v>
      </c>
      <c r="N7" s="276" t="s">
        <v>343</v>
      </c>
      <c r="O7" s="277" t="s">
        <v>340</v>
      </c>
      <c r="P7" s="278"/>
    </row>
    <row r="8" spans="1:16" s="17" customFormat="1" ht="15.75" customHeight="1">
      <c r="A8" s="119"/>
      <c r="B8" s="107"/>
      <c r="C8" s="120"/>
      <c r="D8" s="121"/>
      <c r="E8" s="122"/>
      <c r="F8" s="123"/>
      <c r="G8" s="123"/>
      <c r="H8" s="124"/>
      <c r="I8" s="123"/>
      <c r="J8" s="123"/>
      <c r="K8" s="124"/>
      <c r="L8" s="123"/>
      <c r="M8" s="123"/>
      <c r="N8" s="111"/>
      <c r="O8" s="49"/>
      <c r="P8" s="125"/>
    </row>
    <row r="9" spans="1:16" s="17" customFormat="1" ht="15.75" customHeight="1">
      <c r="A9" s="126" t="s">
        <v>404</v>
      </c>
      <c r="B9" s="127">
        <f>SUM(C9:P9)</f>
        <v>783567</v>
      </c>
      <c r="C9" s="110">
        <f>SUM(C53,C68,C191,C225,C312,C320,C389)</f>
        <v>35903</v>
      </c>
      <c r="D9" s="110">
        <f>+SUM(D68+D225+D312+D320+D389)</f>
        <v>140710</v>
      </c>
      <c r="E9" s="110">
        <f>SUM(E74,E80)</f>
        <v>8330</v>
      </c>
      <c r="F9" s="110">
        <f>SUM(F84,F191,F211)</f>
        <v>27411</v>
      </c>
      <c r="G9" s="110">
        <f>SUM(G53,G112,G191)</f>
        <v>2952</v>
      </c>
      <c r="H9" s="110">
        <f>SUM(H132,H191,H245,H312,H320,H389)</f>
        <v>28962</v>
      </c>
      <c r="I9" s="110">
        <f>SUM(I15+I144+I395)</f>
        <v>308535</v>
      </c>
      <c r="J9" s="110">
        <f>SUM(J255,J320)</f>
        <v>48756</v>
      </c>
      <c r="K9" s="110">
        <f>SUM(K273,K320,K389)</f>
        <v>59312</v>
      </c>
      <c r="L9" s="110">
        <f>SUM(L255,L291,L303,L320)</f>
        <v>34184</v>
      </c>
      <c r="M9" s="110">
        <f>SUM(M182+M191+M211+M395)</f>
        <v>22334</v>
      </c>
      <c r="N9" s="111">
        <f>SUM(N97,N191,N211,N303,N320)</f>
        <v>48152</v>
      </c>
      <c r="O9" s="128">
        <f>SUM(O13)</f>
        <v>17002</v>
      </c>
      <c r="P9" s="129">
        <f>P11</f>
        <v>1024</v>
      </c>
    </row>
    <row r="10" spans="1:16" ht="15.75" customHeight="1">
      <c r="A10" s="130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O10" s="49"/>
      <c r="P10" s="55"/>
    </row>
    <row r="11" spans="1:16" ht="15.75" customHeight="1">
      <c r="A11" s="130" t="s">
        <v>344</v>
      </c>
      <c r="B11" s="52">
        <f>SUM(C11:P11)</f>
        <v>1024</v>
      </c>
      <c r="C11" s="53" t="s">
        <v>345</v>
      </c>
      <c r="D11" s="53" t="s">
        <v>345</v>
      </c>
      <c r="E11" s="53" t="s">
        <v>345</v>
      </c>
      <c r="F11" s="53" t="s">
        <v>345</v>
      </c>
      <c r="G11" s="53" t="s">
        <v>345</v>
      </c>
      <c r="H11" s="53" t="s">
        <v>345</v>
      </c>
      <c r="I11" s="53" t="s">
        <v>345</v>
      </c>
      <c r="J11" s="53" t="s">
        <v>345</v>
      </c>
      <c r="K11" s="53" t="s">
        <v>345</v>
      </c>
      <c r="L11" s="53" t="s">
        <v>345</v>
      </c>
      <c r="M11" s="53" t="s">
        <v>345</v>
      </c>
      <c r="N11" s="48" t="s">
        <v>345</v>
      </c>
      <c r="O11" s="131" t="s">
        <v>345</v>
      </c>
      <c r="P11" s="88">
        <v>1024</v>
      </c>
    </row>
    <row r="12" spans="1:16" ht="15.75" customHeight="1">
      <c r="A12" s="130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O12" s="49"/>
      <c r="P12" s="55"/>
    </row>
    <row r="13" spans="1:16" ht="15.75" customHeight="1">
      <c r="A13" s="130" t="s">
        <v>346</v>
      </c>
      <c r="B13" s="52">
        <f>SUM(C13:P13)</f>
        <v>17002</v>
      </c>
      <c r="C13" s="53" t="s">
        <v>345</v>
      </c>
      <c r="D13" s="53" t="s">
        <v>345</v>
      </c>
      <c r="E13" s="53" t="s">
        <v>345</v>
      </c>
      <c r="F13" s="53" t="s">
        <v>345</v>
      </c>
      <c r="G13" s="53" t="s">
        <v>345</v>
      </c>
      <c r="H13" s="53" t="s">
        <v>345</v>
      </c>
      <c r="I13" s="53" t="s">
        <v>345</v>
      </c>
      <c r="J13" s="53" t="s">
        <v>345</v>
      </c>
      <c r="K13" s="53" t="s">
        <v>345</v>
      </c>
      <c r="L13" s="53" t="s">
        <v>345</v>
      </c>
      <c r="M13" s="53" t="s">
        <v>345</v>
      </c>
      <c r="N13" s="48" t="s">
        <v>345</v>
      </c>
      <c r="O13" s="132">
        <v>17002</v>
      </c>
      <c r="P13" s="128" t="s">
        <v>345</v>
      </c>
    </row>
    <row r="14" spans="1:16" ht="15.75" customHeight="1">
      <c r="A14" s="130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O14" s="49"/>
      <c r="P14" s="49"/>
    </row>
    <row r="15" spans="1:16" s="17" customFormat="1" ht="15.75" customHeight="1">
      <c r="A15" s="119" t="s">
        <v>347</v>
      </c>
      <c r="B15" s="127">
        <f>SUM(B17:B49)</f>
        <v>17396</v>
      </c>
      <c r="C15" s="110" t="s">
        <v>345</v>
      </c>
      <c r="D15" s="110" t="s">
        <v>345</v>
      </c>
      <c r="E15" s="110" t="s">
        <v>345</v>
      </c>
      <c r="F15" s="110" t="s">
        <v>345</v>
      </c>
      <c r="G15" s="110" t="s">
        <v>345</v>
      </c>
      <c r="H15" s="110" t="s">
        <v>345</v>
      </c>
      <c r="I15" s="127">
        <f>SUM(I17:I49)</f>
        <v>17396</v>
      </c>
      <c r="J15" s="110" t="s">
        <v>345</v>
      </c>
      <c r="K15" s="110" t="s">
        <v>345</v>
      </c>
      <c r="L15" s="110" t="s">
        <v>345</v>
      </c>
      <c r="M15" s="110" t="s">
        <v>345</v>
      </c>
      <c r="N15" s="111" t="s">
        <v>345</v>
      </c>
      <c r="O15" s="128" t="s">
        <v>345</v>
      </c>
      <c r="P15" s="128" t="s">
        <v>345</v>
      </c>
    </row>
    <row r="16" spans="1:16" s="17" customFormat="1" ht="15.75" customHeight="1">
      <c r="A16" s="119"/>
      <c r="B16" s="127"/>
      <c r="C16" s="133"/>
      <c r="D16" s="133"/>
      <c r="E16" s="133"/>
      <c r="F16" s="133"/>
      <c r="G16" s="133"/>
      <c r="H16" s="133"/>
      <c r="I16" s="127"/>
      <c r="J16" s="133"/>
      <c r="K16" s="133"/>
      <c r="L16" s="133"/>
      <c r="M16" s="133"/>
      <c r="N16" s="104"/>
      <c r="O16" s="132"/>
      <c r="P16" s="132"/>
    </row>
    <row r="17" spans="1:16" ht="15.75" customHeight="1">
      <c r="A17" s="134" t="s">
        <v>348</v>
      </c>
      <c r="B17" s="52">
        <f>SUM(C17:P17)</f>
        <v>1292</v>
      </c>
      <c r="C17" s="135" t="s">
        <v>345</v>
      </c>
      <c r="D17" s="135" t="s">
        <v>345</v>
      </c>
      <c r="E17" s="135" t="s">
        <v>345</v>
      </c>
      <c r="F17" s="135" t="s">
        <v>345</v>
      </c>
      <c r="G17" s="135" t="s">
        <v>345</v>
      </c>
      <c r="H17" s="135" t="s">
        <v>345</v>
      </c>
      <c r="I17" s="136">
        <v>1292</v>
      </c>
      <c r="J17" s="135" t="s">
        <v>345</v>
      </c>
      <c r="K17" s="135" t="s">
        <v>345</v>
      </c>
      <c r="L17" s="135" t="s">
        <v>345</v>
      </c>
      <c r="M17" s="135" t="s">
        <v>345</v>
      </c>
      <c r="N17" s="137" t="s">
        <v>345</v>
      </c>
      <c r="O17" s="132" t="s">
        <v>345</v>
      </c>
      <c r="P17" s="132" t="s">
        <v>345</v>
      </c>
    </row>
    <row r="18" spans="1:16" ht="15.75" customHeight="1">
      <c r="A18" s="134" t="s">
        <v>349</v>
      </c>
      <c r="B18" s="52">
        <f aca="true" t="shared" si="0" ref="B18:B49">SUM(C18:P18)</f>
        <v>424</v>
      </c>
      <c r="C18" s="135"/>
      <c r="D18" s="135" t="s">
        <v>345</v>
      </c>
      <c r="E18" s="135"/>
      <c r="F18" s="135"/>
      <c r="G18" s="135"/>
      <c r="H18" s="135" t="s">
        <v>345</v>
      </c>
      <c r="I18" s="136">
        <v>424</v>
      </c>
      <c r="J18" s="135" t="s">
        <v>345</v>
      </c>
      <c r="K18" s="135" t="s">
        <v>345</v>
      </c>
      <c r="L18" s="135" t="s">
        <v>345</v>
      </c>
      <c r="M18" s="135" t="s">
        <v>345</v>
      </c>
      <c r="N18" s="137" t="s">
        <v>345</v>
      </c>
      <c r="O18" s="132" t="s">
        <v>345</v>
      </c>
      <c r="P18" s="132" t="s">
        <v>345</v>
      </c>
    </row>
    <row r="19" spans="1:16" ht="15.75" customHeight="1">
      <c r="A19" s="134" t="s">
        <v>350</v>
      </c>
      <c r="B19" s="52">
        <f t="shared" si="0"/>
        <v>822</v>
      </c>
      <c r="C19" s="135" t="s">
        <v>345</v>
      </c>
      <c r="D19" s="135" t="s">
        <v>345</v>
      </c>
      <c r="E19" s="135" t="s">
        <v>345</v>
      </c>
      <c r="F19" s="135" t="s">
        <v>345</v>
      </c>
      <c r="G19" s="135" t="s">
        <v>345</v>
      </c>
      <c r="H19" s="135" t="s">
        <v>345</v>
      </c>
      <c r="I19" s="136">
        <v>822</v>
      </c>
      <c r="J19" s="135" t="s">
        <v>345</v>
      </c>
      <c r="K19" s="135" t="s">
        <v>345</v>
      </c>
      <c r="L19" s="135" t="s">
        <v>345</v>
      </c>
      <c r="M19" s="135" t="s">
        <v>345</v>
      </c>
      <c r="N19" s="137" t="s">
        <v>345</v>
      </c>
      <c r="O19" s="132" t="s">
        <v>345</v>
      </c>
      <c r="P19" s="132" t="s">
        <v>345</v>
      </c>
    </row>
    <row r="20" spans="1:16" ht="15.75" customHeight="1">
      <c r="A20" s="134" t="s">
        <v>351</v>
      </c>
      <c r="B20" s="52">
        <f t="shared" si="0"/>
        <v>536</v>
      </c>
      <c r="C20" s="135" t="s">
        <v>345</v>
      </c>
      <c r="D20" s="135" t="s">
        <v>345</v>
      </c>
      <c r="E20" s="135" t="s">
        <v>345</v>
      </c>
      <c r="F20" s="135" t="s">
        <v>345</v>
      </c>
      <c r="G20" s="135" t="s">
        <v>345</v>
      </c>
      <c r="H20" s="135" t="s">
        <v>345</v>
      </c>
      <c r="I20" s="136">
        <v>536</v>
      </c>
      <c r="J20" s="135" t="s">
        <v>345</v>
      </c>
      <c r="K20" s="135" t="s">
        <v>345</v>
      </c>
      <c r="L20" s="135" t="s">
        <v>345</v>
      </c>
      <c r="M20" s="135" t="s">
        <v>345</v>
      </c>
      <c r="N20" s="137" t="s">
        <v>345</v>
      </c>
      <c r="O20" s="132" t="s">
        <v>345</v>
      </c>
      <c r="P20" s="132" t="s">
        <v>345</v>
      </c>
    </row>
    <row r="21" spans="1:16" ht="15.75" customHeight="1">
      <c r="A21" s="134" t="s">
        <v>352</v>
      </c>
      <c r="B21" s="52">
        <f t="shared" si="0"/>
        <v>580</v>
      </c>
      <c r="C21" s="135" t="s">
        <v>345</v>
      </c>
      <c r="D21" s="135" t="s">
        <v>345</v>
      </c>
      <c r="E21" s="135" t="s">
        <v>345</v>
      </c>
      <c r="F21" s="135" t="s">
        <v>345</v>
      </c>
      <c r="G21" s="135" t="s">
        <v>345</v>
      </c>
      <c r="H21" s="135" t="s">
        <v>345</v>
      </c>
      <c r="I21" s="136">
        <v>580</v>
      </c>
      <c r="J21" s="135" t="s">
        <v>345</v>
      </c>
      <c r="K21" s="135" t="s">
        <v>345</v>
      </c>
      <c r="L21" s="135" t="s">
        <v>345</v>
      </c>
      <c r="M21" s="135" t="s">
        <v>345</v>
      </c>
      <c r="N21" s="137" t="s">
        <v>345</v>
      </c>
      <c r="O21" s="132" t="s">
        <v>345</v>
      </c>
      <c r="P21" s="132" t="s">
        <v>345</v>
      </c>
    </row>
    <row r="22" spans="1:16" ht="15.75" customHeight="1">
      <c r="A22" s="134" t="s">
        <v>353</v>
      </c>
      <c r="B22" s="52">
        <f t="shared" si="0"/>
        <v>1302</v>
      </c>
      <c r="C22" s="135" t="s">
        <v>345</v>
      </c>
      <c r="D22" s="135" t="s">
        <v>345</v>
      </c>
      <c r="E22" s="135" t="s">
        <v>345</v>
      </c>
      <c r="F22" s="135" t="s">
        <v>345</v>
      </c>
      <c r="G22" s="135" t="s">
        <v>345</v>
      </c>
      <c r="H22" s="135" t="s">
        <v>345</v>
      </c>
      <c r="I22" s="136">
        <v>1302</v>
      </c>
      <c r="J22" s="135" t="s">
        <v>345</v>
      </c>
      <c r="K22" s="135" t="s">
        <v>345</v>
      </c>
      <c r="L22" s="135" t="s">
        <v>345</v>
      </c>
      <c r="M22" s="135" t="s">
        <v>345</v>
      </c>
      <c r="N22" s="137" t="s">
        <v>345</v>
      </c>
      <c r="O22" s="132" t="s">
        <v>345</v>
      </c>
      <c r="P22" s="132" t="s">
        <v>345</v>
      </c>
    </row>
    <row r="23" spans="1:16" ht="15.75" customHeight="1">
      <c r="A23" s="134" t="s">
        <v>354</v>
      </c>
      <c r="B23" s="52">
        <f t="shared" si="0"/>
        <v>588</v>
      </c>
      <c r="C23" s="135" t="s">
        <v>345</v>
      </c>
      <c r="D23" s="135" t="s">
        <v>345</v>
      </c>
      <c r="E23" s="135" t="s">
        <v>345</v>
      </c>
      <c r="F23" s="135" t="s">
        <v>345</v>
      </c>
      <c r="G23" s="135" t="s">
        <v>345</v>
      </c>
      <c r="H23" s="135" t="s">
        <v>345</v>
      </c>
      <c r="I23" s="136">
        <v>588</v>
      </c>
      <c r="J23" s="135" t="s">
        <v>345</v>
      </c>
      <c r="K23" s="135" t="s">
        <v>345</v>
      </c>
      <c r="L23" s="135" t="s">
        <v>345</v>
      </c>
      <c r="M23" s="135" t="s">
        <v>345</v>
      </c>
      <c r="N23" s="137" t="s">
        <v>345</v>
      </c>
      <c r="O23" s="132" t="s">
        <v>345</v>
      </c>
      <c r="P23" s="132" t="s">
        <v>345</v>
      </c>
    </row>
    <row r="24" spans="1:16" ht="15.75" customHeight="1">
      <c r="A24" s="134" t="s">
        <v>355</v>
      </c>
      <c r="B24" s="52">
        <f t="shared" si="0"/>
        <v>843</v>
      </c>
      <c r="C24" s="135" t="s">
        <v>345</v>
      </c>
      <c r="D24" s="135" t="s">
        <v>345</v>
      </c>
      <c r="E24" s="135" t="s">
        <v>345</v>
      </c>
      <c r="F24" s="135" t="s">
        <v>345</v>
      </c>
      <c r="G24" s="135" t="s">
        <v>345</v>
      </c>
      <c r="H24" s="135" t="s">
        <v>345</v>
      </c>
      <c r="I24" s="136">
        <v>843</v>
      </c>
      <c r="J24" s="135" t="s">
        <v>345</v>
      </c>
      <c r="K24" s="135" t="s">
        <v>345</v>
      </c>
      <c r="L24" s="135" t="s">
        <v>345</v>
      </c>
      <c r="M24" s="135" t="s">
        <v>345</v>
      </c>
      <c r="N24" s="137" t="s">
        <v>345</v>
      </c>
      <c r="O24" s="132" t="s">
        <v>345</v>
      </c>
      <c r="P24" s="132" t="s">
        <v>345</v>
      </c>
    </row>
    <row r="25" spans="1:16" ht="15.75" customHeight="1">
      <c r="A25" s="134" t="s">
        <v>356</v>
      </c>
      <c r="B25" s="52">
        <f t="shared" si="0"/>
        <v>434</v>
      </c>
      <c r="C25" s="135" t="s">
        <v>345</v>
      </c>
      <c r="D25" s="135" t="s">
        <v>345</v>
      </c>
      <c r="E25" s="135" t="s">
        <v>345</v>
      </c>
      <c r="F25" s="135" t="s">
        <v>345</v>
      </c>
      <c r="G25" s="135" t="s">
        <v>345</v>
      </c>
      <c r="H25" s="135" t="s">
        <v>345</v>
      </c>
      <c r="I25" s="136">
        <v>434</v>
      </c>
      <c r="J25" s="135" t="s">
        <v>345</v>
      </c>
      <c r="K25" s="135" t="s">
        <v>345</v>
      </c>
      <c r="L25" s="135" t="s">
        <v>345</v>
      </c>
      <c r="M25" s="135" t="s">
        <v>345</v>
      </c>
      <c r="N25" s="137" t="s">
        <v>345</v>
      </c>
      <c r="O25" s="132" t="s">
        <v>345</v>
      </c>
      <c r="P25" s="132" t="s">
        <v>345</v>
      </c>
    </row>
    <row r="26" spans="1:16" ht="15.75" customHeight="1">
      <c r="A26" s="134" t="s">
        <v>357</v>
      </c>
      <c r="B26" s="52">
        <f t="shared" si="0"/>
        <v>394</v>
      </c>
      <c r="C26" s="135" t="s">
        <v>345</v>
      </c>
      <c r="D26" s="135" t="s">
        <v>345</v>
      </c>
      <c r="E26" s="135" t="s">
        <v>345</v>
      </c>
      <c r="F26" s="135" t="s">
        <v>345</v>
      </c>
      <c r="G26" s="135" t="s">
        <v>345</v>
      </c>
      <c r="H26" s="135" t="s">
        <v>345</v>
      </c>
      <c r="I26" s="136">
        <v>394</v>
      </c>
      <c r="J26" s="135" t="s">
        <v>345</v>
      </c>
      <c r="K26" s="135" t="s">
        <v>345</v>
      </c>
      <c r="L26" s="135" t="s">
        <v>345</v>
      </c>
      <c r="M26" s="135" t="s">
        <v>345</v>
      </c>
      <c r="N26" s="137" t="s">
        <v>345</v>
      </c>
      <c r="O26" s="132" t="s">
        <v>345</v>
      </c>
      <c r="P26" s="132" t="s">
        <v>345</v>
      </c>
    </row>
    <row r="27" spans="1:16" ht="15.75" customHeight="1">
      <c r="A27" s="134" t="s">
        <v>358</v>
      </c>
      <c r="B27" s="52">
        <f t="shared" si="0"/>
        <v>463</v>
      </c>
      <c r="C27" s="135" t="s">
        <v>345</v>
      </c>
      <c r="D27" s="135" t="s">
        <v>345</v>
      </c>
      <c r="E27" s="135" t="s">
        <v>345</v>
      </c>
      <c r="F27" s="135" t="s">
        <v>345</v>
      </c>
      <c r="G27" s="135" t="s">
        <v>345</v>
      </c>
      <c r="H27" s="135" t="s">
        <v>345</v>
      </c>
      <c r="I27" s="136">
        <v>463</v>
      </c>
      <c r="J27" s="135" t="s">
        <v>345</v>
      </c>
      <c r="K27" s="135" t="s">
        <v>345</v>
      </c>
      <c r="L27" s="135" t="s">
        <v>345</v>
      </c>
      <c r="M27" s="135" t="s">
        <v>345</v>
      </c>
      <c r="N27" s="137" t="s">
        <v>345</v>
      </c>
      <c r="O27" s="132" t="s">
        <v>345</v>
      </c>
      <c r="P27" s="132" t="s">
        <v>345</v>
      </c>
    </row>
    <row r="28" spans="1:16" ht="15.75" customHeight="1">
      <c r="A28" s="134" t="s">
        <v>313</v>
      </c>
      <c r="B28" s="52">
        <f t="shared" si="0"/>
        <v>135</v>
      </c>
      <c r="C28" s="135"/>
      <c r="D28" s="135" t="s">
        <v>345</v>
      </c>
      <c r="E28" s="135"/>
      <c r="F28" s="135"/>
      <c r="G28" s="135"/>
      <c r="H28" s="135" t="s">
        <v>345</v>
      </c>
      <c r="I28" s="136">
        <v>135</v>
      </c>
      <c r="J28" s="135" t="s">
        <v>345</v>
      </c>
      <c r="K28" s="135" t="s">
        <v>345</v>
      </c>
      <c r="L28" s="135" t="s">
        <v>345</v>
      </c>
      <c r="M28" s="135" t="s">
        <v>345</v>
      </c>
      <c r="N28" s="137" t="s">
        <v>345</v>
      </c>
      <c r="O28" s="132" t="s">
        <v>345</v>
      </c>
      <c r="P28" s="132" t="s">
        <v>345</v>
      </c>
    </row>
    <row r="29" spans="1:16" ht="15.75" customHeight="1">
      <c r="A29" s="134" t="s">
        <v>314</v>
      </c>
      <c r="B29" s="52">
        <f t="shared" si="0"/>
        <v>1118</v>
      </c>
      <c r="C29" s="135" t="s">
        <v>345</v>
      </c>
      <c r="D29" s="135" t="s">
        <v>345</v>
      </c>
      <c r="E29" s="135" t="s">
        <v>345</v>
      </c>
      <c r="F29" s="135" t="s">
        <v>345</v>
      </c>
      <c r="G29" s="135" t="s">
        <v>345</v>
      </c>
      <c r="H29" s="135" t="s">
        <v>345</v>
      </c>
      <c r="I29" s="136">
        <v>1118</v>
      </c>
      <c r="J29" s="135" t="s">
        <v>345</v>
      </c>
      <c r="K29" s="135" t="s">
        <v>345</v>
      </c>
      <c r="L29" s="135" t="s">
        <v>345</v>
      </c>
      <c r="M29" s="135" t="s">
        <v>345</v>
      </c>
      <c r="N29" s="137" t="s">
        <v>345</v>
      </c>
      <c r="O29" s="132" t="s">
        <v>345</v>
      </c>
      <c r="P29" s="132" t="s">
        <v>345</v>
      </c>
    </row>
    <row r="30" spans="1:16" ht="15.75" customHeight="1">
      <c r="A30" s="134" t="s">
        <v>315</v>
      </c>
      <c r="B30" s="52">
        <f t="shared" si="0"/>
        <v>478</v>
      </c>
      <c r="C30" s="135" t="s">
        <v>345</v>
      </c>
      <c r="D30" s="135" t="s">
        <v>345</v>
      </c>
      <c r="E30" s="135" t="s">
        <v>345</v>
      </c>
      <c r="F30" s="135" t="s">
        <v>345</v>
      </c>
      <c r="G30" s="135" t="s">
        <v>345</v>
      </c>
      <c r="H30" s="135" t="s">
        <v>345</v>
      </c>
      <c r="I30" s="136">
        <v>478</v>
      </c>
      <c r="J30" s="135" t="s">
        <v>345</v>
      </c>
      <c r="K30" s="135" t="s">
        <v>345</v>
      </c>
      <c r="L30" s="135" t="s">
        <v>345</v>
      </c>
      <c r="M30" s="135" t="s">
        <v>345</v>
      </c>
      <c r="N30" s="137" t="s">
        <v>345</v>
      </c>
      <c r="O30" s="132" t="s">
        <v>345</v>
      </c>
      <c r="P30" s="132" t="s">
        <v>345</v>
      </c>
    </row>
    <row r="31" spans="1:16" ht="15.75" customHeight="1">
      <c r="A31" s="134" t="s">
        <v>316</v>
      </c>
      <c r="B31" s="52">
        <f t="shared" si="0"/>
        <v>166</v>
      </c>
      <c r="C31" s="135" t="s">
        <v>345</v>
      </c>
      <c r="D31" s="135" t="s">
        <v>345</v>
      </c>
      <c r="E31" s="135" t="s">
        <v>345</v>
      </c>
      <c r="F31" s="135" t="s">
        <v>345</v>
      </c>
      <c r="G31" s="135" t="s">
        <v>345</v>
      </c>
      <c r="H31" s="135" t="s">
        <v>345</v>
      </c>
      <c r="I31" s="136">
        <v>166</v>
      </c>
      <c r="J31" s="135" t="s">
        <v>345</v>
      </c>
      <c r="K31" s="135" t="s">
        <v>345</v>
      </c>
      <c r="L31" s="135" t="s">
        <v>345</v>
      </c>
      <c r="M31" s="135" t="s">
        <v>345</v>
      </c>
      <c r="N31" s="137" t="s">
        <v>345</v>
      </c>
      <c r="O31" s="132" t="s">
        <v>345</v>
      </c>
      <c r="P31" s="132" t="s">
        <v>345</v>
      </c>
    </row>
    <row r="32" spans="1:16" ht="15.75" customHeight="1">
      <c r="A32" s="134" t="s">
        <v>317</v>
      </c>
      <c r="B32" s="52">
        <f t="shared" si="0"/>
        <v>547</v>
      </c>
      <c r="C32" s="135" t="s">
        <v>345</v>
      </c>
      <c r="D32" s="135" t="s">
        <v>345</v>
      </c>
      <c r="E32" s="135" t="s">
        <v>345</v>
      </c>
      <c r="F32" s="135" t="s">
        <v>345</v>
      </c>
      <c r="G32" s="135" t="s">
        <v>345</v>
      </c>
      <c r="H32" s="135" t="s">
        <v>345</v>
      </c>
      <c r="I32" s="136">
        <v>547</v>
      </c>
      <c r="J32" s="135" t="s">
        <v>345</v>
      </c>
      <c r="K32" s="135" t="s">
        <v>345</v>
      </c>
      <c r="L32" s="135" t="s">
        <v>345</v>
      </c>
      <c r="M32" s="135" t="s">
        <v>345</v>
      </c>
      <c r="N32" s="137" t="s">
        <v>345</v>
      </c>
      <c r="O32" s="132" t="s">
        <v>345</v>
      </c>
      <c r="P32" s="132" t="s">
        <v>345</v>
      </c>
    </row>
    <row r="33" spans="1:16" ht="15.75" customHeight="1">
      <c r="A33" s="134" t="s">
        <v>318</v>
      </c>
      <c r="B33" s="52">
        <f t="shared" si="0"/>
        <v>516</v>
      </c>
      <c r="C33" s="135" t="s">
        <v>345</v>
      </c>
      <c r="D33" s="135" t="s">
        <v>345</v>
      </c>
      <c r="E33" s="135" t="s">
        <v>345</v>
      </c>
      <c r="F33" s="135" t="s">
        <v>345</v>
      </c>
      <c r="G33" s="135" t="s">
        <v>345</v>
      </c>
      <c r="H33" s="135" t="s">
        <v>345</v>
      </c>
      <c r="I33" s="136">
        <v>516</v>
      </c>
      <c r="J33" s="135" t="s">
        <v>345</v>
      </c>
      <c r="K33" s="135" t="s">
        <v>345</v>
      </c>
      <c r="L33" s="135" t="s">
        <v>345</v>
      </c>
      <c r="M33" s="135" t="s">
        <v>345</v>
      </c>
      <c r="N33" s="137" t="s">
        <v>345</v>
      </c>
      <c r="O33" s="132" t="s">
        <v>345</v>
      </c>
      <c r="P33" s="132" t="s">
        <v>345</v>
      </c>
    </row>
    <row r="34" spans="1:16" ht="15.75" customHeight="1">
      <c r="A34" s="134" t="s">
        <v>319</v>
      </c>
      <c r="B34" s="52">
        <f t="shared" si="0"/>
        <v>92</v>
      </c>
      <c r="C34" s="135" t="s">
        <v>345</v>
      </c>
      <c r="D34" s="135" t="s">
        <v>345</v>
      </c>
      <c r="E34" s="135" t="s">
        <v>345</v>
      </c>
      <c r="F34" s="135" t="s">
        <v>345</v>
      </c>
      <c r="G34" s="135" t="s">
        <v>345</v>
      </c>
      <c r="H34" s="135" t="s">
        <v>345</v>
      </c>
      <c r="I34" s="136">
        <v>92</v>
      </c>
      <c r="J34" s="135" t="s">
        <v>345</v>
      </c>
      <c r="K34" s="135" t="s">
        <v>345</v>
      </c>
      <c r="L34" s="135" t="s">
        <v>345</v>
      </c>
      <c r="M34" s="135" t="s">
        <v>345</v>
      </c>
      <c r="N34" s="137" t="s">
        <v>345</v>
      </c>
      <c r="O34" s="132" t="s">
        <v>345</v>
      </c>
      <c r="P34" s="132" t="s">
        <v>345</v>
      </c>
    </row>
    <row r="35" spans="1:16" ht="15.75" customHeight="1">
      <c r="A35" s="134" t="s">
        <v>320</v>
      </c>
      <c r="B35" s="52">
        <f t="shared" si="0"/>
        <v>832</v>
      </c>
      <c r="C35" s="135" t="s">
        <v>345</v>
      </c>
      <c r="D35" s="135" t="s">
        <v>345</v>
      </c>
      <c r="E35" s="135" t="s">
        <v>345</v>
      </c>
      <c r="F35" s="135" t="s">
        <v>345</v>
      </c>
      <c r="G35" s="135" t="s">
        <v>345</v>
      </c>
      <c r="H35" s="135" t="s">
        <v>345</v>
      </c>
      <c r="I35" s="136">
        <v>832</v>
      </c>
      <c r="J35" s="135" t="s">
        <v>345</v>
      </c>
      <c r="K35" s="135" t="s">
        <v>345</v>
      </c>
      <c r="L35" s="135" t="s">
        <v>345</v>
      </c>
      <c r="M35" s="135" t="s">
        <v>345</v>
      </c>
      <c r="N35" s="137" t="s">
        <v>345</v>
      </c>
      <c r="O35" s="132" t="s">
        <v>345</v>
      </c>
      <c r="P35" s="132" t="s">
        <v>345</v>
      </c>
    </row>
    <row r="36" spans="1:16" ht="15.75" customHeight="1">
      <c r="A36" s="134" t="s">
        <v>321</v>
      </c>
      <c r="B36" s="52">
        <f t="shared" si="0"/>
        <v>124</v>
      </c>
      <c r="C36" s="135" t="s">
        <v>345</v>
      </c>
      <c r="D36" s="135" t="s">
        <v>345</v>
      </c>
      <c r="E36" s="135" t="s">
        <v>345</v>
      </c>
      <c r="F36" s="135" t="s">
        <v>345</v>
      </c>
      <c r="G36" s="135" t="s">
        <v>345</v>
      </c>
      <c r="H36" s="135" t="s">
        <v>345</v>
      </c>
      <c r="I36" s="136">
        <v>124</v>
      </c>
      <c r="J36" s="135" t="s">
        <v>345</v>
      </c>
      <c r="K36" s="135" t="s">
        <v>345</v>
      </c>
      <c r="L36" s="135" t="s">
        <v>345</v>
      </c>
      <c r="M36" s="135" t="s">
        <v>345</v>
      </c>
      <c r="N36" s="137" t="s">
        <v>345</v>
      </c>
      <c r="O36" s="132" t="s">
        <v>345</v>
      </c>
      <c r="P36" s="132" t="s">
        <v>345</v>
      </c>
    </row>
    <row r="37" spans="1:16" ht="15.75" customHeight="1">
      <c r="A37" s="134" t="s">
        <v>322</v>
      </c>
      <c r="B37" s="52">
        <f t="shared" si="0"/>
        <v>183</v>
      </c>
      <c r="C37" s="135" t="s">
        <v>345</v>
      </c>
      <c r="D37" s="135" t="s">
        <v>345</v>
      </c>
      <c r="E37" s="135" t="s">
        <v>345</v>
      </c>
      <c r="F37" s="135" t="s">
        <v>345</v>
      </c>
      <c r="G37" s="135" t="s">
        <v>345</v>
      </c>
      <c r="H37" s="135" t="s">
        <v>345</v>
      </c>
      <c r="I37" s="136">
        <v>183</v>
      </c>
      <c r="J37" s="135" t="s">
        <v>345</v>
      </c>
      <c r="K37" s="135" t="s">
        <v>345</v>
      </c>
      <c r="L37" s="135" t="s">
        <v>345</v>
      </c>
      <c r="M37" s="135" t="s">
        <v>345</v>
      </c>
      <c r="N37" s="137" t="s">
        <v>345</v>
      </c>
      <c r="O37" s="132" t="s">
        <v>345</v>
      </c>
      <c r="P37" s="132" t="s">
        <v>345</v>
      </c>
    </row>
    <row r="38" spans="1:16" ht="15.75" customHeight="1">
      <c r="A38" s="134" t="s">
        <v>323</v>
      </c>
      <c r="B38" s="52">
        <f t="shared" si="0"/>
        <v>499</v>
      </c>
      <c r="C38" s="135" t="s">
        <v>345</v>
      </c>
      <c r="D38" s="135" t="s">
        <v>345</v>
      </c>
      <c r="E38" s="135" t="s">
        <v>345</v>
      </c>
      <c r="F38" s="135" t="s">
        <v>345</v>
      </c>
      <c r="G38" s="135" t="s">
        <v>345</v>
      </c>
      <c r="H38" s="135" t="s">
        <v>345</v>
      </c>
      <c r="I38" s="136">
        <v>499</v>
      </c>
      <c r="J38" s="135" t="s">
        <v>345</v>
      </c>
      <c r="K38" s="135" t="s">
        <v>345</v>
      </c>
      <c r="L38" s="135" t="s">
        <v>345</v>
      </c>
      <c r="M38" s="135" t="s">
        <v>345</v>
      </c>
      <c r="N38" s="137" t="s">
        <v>345</v>
      </c>
      <c r="O38" s="132" t="s">
        <v>345</v>
      </c>
      <c r="P38" s="132" t="s">
        <v>345</v>
      </c>
    </row>
    <row r="39" spans="1:16" ht="15.75" customHeight="1">
      <c r="A39" s="138" t="s">
        <v>324</v>
      </c>
      <c r="B39" s="52">
        <f t="shared" si="0"/>
        <v>560</v>
      </c>
      <c r="C39" s="135" t="s">
        <v>345</v>
      </c>
      <c r="D39" s="135" t="s">
        <v>345</v>
      </c>
      <c r="E39" s="135" t="s">
        <v>345</v>
      </c>
      <c r="F39" s="135" t="s">
        <v>345</v>
      </c>
      <c r="G39" s="135" t="s">
        <v>345</v>
      </c>
      <c r="H39" s="135" t="s">
        <v>345</v>
      </c>
      <c r="I39" s="136">
        <v>560</v>
      </c>
      <c r="J39" s="135" t="s">
        <v>345</v>
      </c>
      <c r="K39" s="135" t="s">
        <v>345</v>
      </c>
      <c r="L39" s="135" t="s">
        <v>345</v>
      </c>
      <c r="M39" s="135" t="s">
        <v>345</v>
      </c>
      <c r="N39" s="137" t="s">
        <v>345</v>
      </c>
      <c r="O39" s="132" t="s">
        <v>345</v>
      </c>
      <c r="P39" s="132" t="s">
        <v>345</v>
      </c>
    </row>
    <row r="40" spans="1:16" ht="15.75" customHeight="1">
      <c r="A40" s="138" t="s">
        <v>325</v>
      </c>
      <c r="B40" s="52">
        <f t="shared" si="0"/>
        <v>419</v>
      </c>
      <c r="C40" s="135" t="s">
        <v>345</v>
      </c>
      <c r="D40" s="135" t="s">
        <v>345</v>
      </c>
      <c r="E40" s="135" t="s">
        <v>345</v>
      </c>
      <c r="F40" s="135" t="s">
        <v>345</v>
      </c>
      <c r="G40" s="135" t="s">
        <v>345</v>
      </c>
      <c r="H40" s="135" t="s">
        <v>345</v>
      </c>
      <c r="I40" s="136">
        <v>419</v>
      </c>
      <c r="J40" s="135" t="s">
        <v>345</v>
      </c>
      <c r="K40" s="135" t="s">
        <v>345</v>
      </c>
      <c r="L40" s="135" t="s">
        <v>345</v>
      </c>
      <c r="M40" s="135" t="s">
        <v>345</v>
      </c>
      <c r="N40" s="137" t="s">
        <v>345</v>
      </c>
      <c r="O40" s="132" t="s">
        <v>345</v>
      </c>
      <c r="P40" s="132" t="s">
        <v>345</v>
      </c>
    </row>
    <row r="41" spans="1:16" ht="15.75" customHeight="1">
      <c r="A41" s="138" t="s">
        <v>326</v>
      </c>
      <c r="B41" s="52">
        <f t="shared" si="0"/>
        <v>164</v>
      </c>
      <c r="C41" s="135" t="s">
        <v>345</v>
      </c>
      <c r="D41" s="135" t="s">
        <v>345</v>
      </c>
      <c r="E41" s="135" t="s">
        <v>345</v>
      </c>
      <c r="F41" s="135" t="s">
        <v>345</v>
      </c>
      <c r="G41" s="135" t="s">
        <v>345</v>
      </c>
      <c r="H41" s="135" t="s">
        <v>345</v>
      </c>
      <c r="I41" s="136">
        <v>164</v>
      </c>
      <c r="J41" s="135" t="s">
        <v>345</v>
      </c>
      <c r="K41" s="135" t="s">
        <v>345</v>
      </c>
      <c r="L41" s="135" t="s">
        <v>345</v>
      </c>
      <c r="M41" s="135" t="s">
        <v>345</v>
      </c>
      <c r="N41" s="137" t="s">
        <v>345</v>
      </c>
      <c r="O41" s="132" t="s">
        <v>345</v>
      </c>
      <c r="P41" s="132" t="s">
        <v>345</v>
      </c>
    </row>
    <row r="42" spans="1:16" ht="15.75" customHeight="1">
      <c r="A42" s="138" t="s">
        <v>295</v>
      </c>
      <c r="B42" s="52">
        <f t="shared" si="0"/>
        <v>178</v>
      </c>
      <c r="C42" s="135" t="s">
        <v>345</v>
      </c>
      <c r="D42" s="135" t="s">
        <v>345</v>
      </c>
      <c r="E42" s="135" t="s">
        <v>345</v>
      </c>
      <c r="F42" s="135" t="s">
        <v>345</v>
      </c>
      <c r="G42" s="135" t="s">
        <v>345</v>
      </c>
      <c r="H42" s="135" t="s">
        <v>345</v>
      </c>
      <c r="I42" s="136">
        <v>178</v>
      </c>
      <c r="J42" s="135" t="s">
        <v>345</v>
      </c>
      <c r="K42" s="135" t="s">
        <v>345</v>
      </c>
      <c r="L42" s="135" t="s">
        <v>345</v>
      </c>
      <c r="M42" s="135" t="s">
        <v>345</v>
      </c>
      <c r="N42" s="137" t="s">
        <v>345</v>
      </c>
      <c r="O42" s="132" t="s">
        <v>345</v>
      </c>
      <c r="P42" s="132" t="s">
        <v>345</v>
      </c>
    </row>
    <row r="43" spans="1:16" ht="15.75" customHeight="1">
      <c r="A43" s="138" t="s">
        <v>296</v>
      </c>
      <c r="B43" s="52">
        <f t="shared" si="0"/>
        <v>234</v>
      </c>
      <c r="C43" s="135" t="s">
        <v>345</v>
      </c>
      <c r="D43" s="135" t="s">
        <v>345</v>
      </c>
      <c r="E43" s="135" t="s">
        <v>345</v>
      </c>
      <c r="F43" s="135" t="s">
        <v>345</v>
      </c>
      <c r="G43" s="135" t="s">
        <v>345</v>
      </c>
      <c r="H43" s="135" t="s">
        <v>345</v>
      </c>
      <c r="I43" s="136">
        <v>234</v>
      </c>
      <c r="J43" s="135" t="s">
        <v>345</v>
      </c>
      <c r="K43" s="135" t="s">
        <v>345</v>
      </c>
      <c r="L43" s="135" t="s">
        <v>345</v>
      </c>
      <c r="M43" s="135" t="s">
        <v>345</v>
      </c>
      <c r="N43" s="137" t="s">
        <v>345</v>
      </c>
      <c r="O43" s="132" t="s">
        <v>345</v>
      </c>
      <c r="P43" s="132" t="s">
        <v>345</v>
      </c>
    </row>
    <row r="44" spans="1:16" ht="15.75" customHeight="1">
      <c r="A44" s="138" t="s">
        <v>297</v>
      </c>
      <c r="B44" s="52">
        <f t="shared" si="0"/>
        <v>520</v>
      </c>
      <c r="C44" s="135" t="s">
        <v>345</v>
      </c>
      <c r="D44" s="135" t="s">
        <v>345</v>
      </c>
      <c r="E44" s="135" t="s">
        <v>345</v>
      </c>
      <c r="F44" s="135" t="s">
        <v>345</v>
      </c>
      <c r="G44" s="135" t="s">
        <v>345</v>
      </c>
      <c r="H44" s="135" t="s">
        <v>345</v>
      </c>
      <c r="I44" s="136">
        <v>520</v>
      </c>
      <c r="J44" s="135" t="s">
        <v>345</v>
      </c>
      <c r="K44" s="135" t="s">
        <v>345</v>
      </c>
      <c r="L44" s="135" t="s">
        <v>345</v>
      </c>
      <c r="M44" s="135" t="s">
        <v>345</v>
      </c>
      <c r="N44" s="137" t="s">
        <v>345</v>
      </c>
      <c r="O44" s="132" t="s">
        <v>345</v>
      </c>
      <c r="P44" s="132" t="s">
        <v>345</v>
      </c>
    </row>
    <row r="45" spans="1:16" ht="15.75" customHeight="1">
      <c r="A45" s="134" t="s">
        <v>298</v>
      </c>
      <c r="B45" s="52">
        <f t="shared" si="0"/>
        <v>1287</v>
      </c>
      <c r="C45" s="135" t="s">
        <v>345</v>
      </c>
      <c r="D45" s="135" t="s">
        <v>345</v>
      </c>
      <c r="E45" s="135" t="s">
        <v>345</v>
      </c>
      <c r="F45" s="135" t="s">
        <v>345</v>
      </c>
      <c r="G45" s="135" t="s">
        <v>345</v>
      </c>
      <c r="H45" s="135" t="s">
        <v>345</v>
      </c>
      <c r="I45" s="136">
        <v>1287</v>
      </c>
      <c r="J45" s="139" t="s">
        <v>345</v>
      </c>
      <c r="K45" s="135" t="s">
        <v>345</v>
      </c>
      <c r="L45" s="135" t="s">
        <v>345</v>
      </c>
      <c r="M45" s="135" t="s">
        <v>345</v>
      </c>
      <c r="N45" s="137" t="s">
        <v>345</v>
      </c>
      <c r="O45" s="132" t="s">
        <v>345</v>
      </c>
      <c r="P45" s="132" t="s">
        <v>345</v>
      </c>
    </row>
    <row r="46" spans="1:16" ht="15.75" customHeight="1">
      <c r="A46" s="134" t="s">
        <v>299</v>
      </c>
      <c r="B46" s="52">
        <f t="shared" si="0"/>
        <v>275</v>
      </c>
      <c r="C46" s="135" t="s">
        <v>345</v>
      </c>
      <c r="D46" s="135" t="s">
        <v>345</v>
      </c>
      <c r="E46" s="135" t="s">
        <v>345</v>
      </c>
      <c r="F46" s="135" t="s">
        <v>345</v>
      </c>
      <c r="G46" s="135" t="s">
        <v>345</v>
      </c>
      <c r="H46" s="135" t="s">
        <v>345</v>
      </c>
      <c r="I46" s="136">
        <v>275</v>
      </c>
      <c r="J46" s="139" t="s">
        <v>345</v>
      </c>
      <c r="K46" s="135" t="s">
        <v>345</v>
      </c>
      <c r="L46" s="135" t="s">
        <v>345</v>
      </c>
      <c r="M46" s="135" t="s">
        <v>345</v>
      </c>
      <c r="N46" s="137" t="s">
        <v>345</v>
      </c>
      <c r="O46" s="132" t="s">
        <v>345</v>
      </c>
      <c r="P46" s="132" t="s">
        <v>345</v>
      </c>
    </row>
    <row r="47" spans="1:16" ht="15.75" customHeight="1">
      <c r="A47" s="134" t="s">
        <v>300</v>
      </c>
      <c r="B47" s="52">
        <f t="shared" si="0"/>
        <v>684</v>
      </c>
      <c r="C47" s="135" t="s">
        <v>345</v>
      </c>
      <c r="D47" s="135" t="s">
        <v>345</v>
      </c>
      <c r="E47" s="135" t="s">
        <v>345</v>
      </c>
      <c r="F47" s="135" t="s">
        <v>345</v>
      </c>
      <c r="G47" s="135" t="s">
        <v>345</v>
      </c>
      <c r="H47" s="137" t="s">
        <v>345</v>
      </c>
      <c r="I47" s="136">
        <v>684</v>
      </c>
      <c r="J47" s="139" t="s">
        <v>345</v>
      </c>
      <c r="K47" s="135" t="s">
        <v>345</v>
      </c>
      <c r="L47" s="135" t="s">
        <v>345</v>
      </c>
      <c r="M47" s="135" t="s">
        <v>345</v>
      </c>
      <c r="N47" s="137" t="s">
        <v>345</v>
      </c>
      <c r="O47" s="132" t="s">
        <v>345</v>
      </c>
      <c r="P47" s="132" t="s">
        <v>345</v>
      </c>
    </row>
    <row r="48" spans="1:16" ht="15.75" customHeight="1">
      <c r="A48" s="134" t="s">
        <v>301</v>
      </c>
      <c r="B48" s="52">
        <f t="shared" si="0"/>
        <v>202</v>
      </c>
      <c r="C48" s="135" t="s">
        <v>345</v>
      </c>
      <c r="D48" s="135" t="s">
        <v>345</v>
      </c>
      <c r="E48" s="135" t="s">
        <v>345</v>
      </c>
      <c r="F48" s="135" t="s">
        <v>345</v>
      </c>
      <c r="G48" s="135" t="s">
        <v>345</v>
      </c>
      <c r="H48" s="137" t="s">
        <v>345</v>
      </c>
      <c r="I48" s="140">
        <v>202</v>
      </c>
      <c r="J48" s="135" t="s">
        <v>345</v>
      </c>
      <c r="K48" s="135" t="s">
        <v>345</v>
      </c>
      <c r="L48" s="135" t="s">
        <v>345</v>
      </c>
      <c r="M48" s="135" t="s">
        <v>345</v>
      </c>
      <c r="N48" s="137" t="s">
        <v>345</v>
      </c>
      <c r="O48" s="132" t="s">
        <v>345</v>
      </c>
      <c r="P48" s="132" t="s">
        <v>345</v>
      </c>
    </row>
    <row r="49" spans="1:16" ht="15.75" customHeight="1">
      <c r="A49" s="134" t="s">
        <v>302</v>
      </c>
      <c r="B49" s="52">
        <f t="shared" si="0"/>
        <v>505</v>
      </c>
      <c r="C49" s="135" t="s">
        <v>345</v>
      </c>
      <c r="D49" s="135" t="s">
        <v>345</v>
      </c>
      <c r="E49" s="135" t="s">
        <v>345</v>
      </c>
      <c r="F49" s="135" t="s">
        <v>345</v>
      </c>
      <c r="G49" s="135" t="s">
        <v>345</v>
      </c>
      <c r="H49" s="137" t="s">
        <v>345</v>
      </c>
      <c r="I49" s="140">
        <v>505</v>
      </c>
      <c r="J49" s="135" t="s">
        <v>345</v>
      </c>
      <c r="K49" s="135" t="s">
        <v>345</v>
      </c>
      <c r="L49" s="135" t="s">
        <v>345</v>
      </c>
      <c r="M49" s="135" t="s">
        <v>345</v>
      </c>
      <c r="N49" s="137" t="s">
        <v>345</v>
      </c>
      <c r="O49" s="132" t="s">
        <v>345</v>
      </c>
      <c r="P49" s="132" t="s">
        <v>345</v>
      </c>
    </row>
    <row r="50" spans="1:16" ht="15.75" customHeight="1">
      <c r="A50" s="130"/>
      <c r="B50" s="52"/>
      <c r="C50" s="53"/>
      <c r="D50" s="53"/>
      <c r="E50" s="53"/>
      <c r="F50" s="53"/>
      <c r="G50" s="53"/>
      <c r="H50" s="53"/>
      <c r="I50" s="53"/>
      <c r="J50" s="135"/>
      <c r="K50" s="135"/>
      <c r="L50" s="135"/>
      <c r="M50" s="135"/>
      <c r="N50" s="137"/>
      <c r="O50" s="49"/>
      <c r="P50" s="49"/>
    </row>
    <row r="51" spans="1:16" s="17" customFormat="1" ht="15.75" customHeight="1">
      <c r="A51" s="119" t="s">
        <v>303</v>
      </c>
      <c r="B51" s="141"/>
      <c r="C51" s="133"/>
      <c r="D51" s="133"/>
      <c r="E51" s="133"/>
      <c r="F51" s="133"/>
      <c r="G51" s="133"/>
      <c r="H51" s="133"/>
      <c r="I51" s="133"/>
      <c r="J51" s="133"/>
      <c r="K51" s="133"/>
      <c r="L51" s="135"/>
      <c r="M51" s="133"/>
      <c r="N51" s="104"/>
      <c r="O51" s="49"/>
      <c r="P51" s="49"/>
    </row>
    <row r="52" spans="1:16" s="17" customFormat="1" ht="15.75" customHeight="1">
      <c r="A52" s="119"/>
      <c r="B52" s="141"/>
      <c r="C52" s="133"/>
      <c r="D52" s="133"/>
      <c r="E52" s="133"/>
      <c r="F52" s="133"/>
      <c r="G52" s="133"/>
      <c r="H52" s="133"/>
      <c r="I52" s="133"/>
      <c r="J52" s="133"/>
      <c r="K52" s="133"/>
      <c r="L52" s="135"/>
      <c r="M52" s="133"/>
      <c r="N52" s="104"/>
      <c r="O52" s="49"/>
      <c r="P52" s="49"/>
    </row>
    <row r="53" spans="1:16" s="17" customFormat="1" ht="15.75" customHeight="1">
      <c r="A53" s="119" t="s">
        <v>304</v>
      </c>
      <c r="B53" s="110">
        <f>SUM(B55:B66)</f>
        <v>6299</v>
      </c>
      <c r="C53" s="110">
        <f>SUM(C55:C66)</f>
        <v>6157</v>
      </c>
      <c r="D53" s="110" t="s">
        <v>345</v>
      </c>
      <c r="E53" s="110" t="s">
        <v>345</v>
      </c>
      <c r="F53" s="110" t="s">
        <v>345</v>
      </c>
      <c r="G53" s="110">
        <f>SUM(G55:G66)</f>
        <v>142</v>
      </c>
      <c r="H53" s="110" t="s">
        <v>345</v>
      </c>
      <c r="I53" s="110" t="s">
        <v>345</v>
      </c>
      <c r="J53" s="110" t="s">
        <v>345</v>
      </c>
      <c r="K53" s="110" t="s">
        <v>345</v>
      </c>
      <c r="L53" s="110" t="s">
        <v>345</v>
      </c>
      <c r="M53" s="110" t="s">
        <v>345</v>
      </c>
      <c r="N53" s="111" t="s">
        <v>345</v>
      </c>
      <c r="O53" s="128" t="s">
        <v>345</v>
      </c>
      <c r="P53" s="128" t="s">
        <v>345</v>
      </c>
    </row>
    <row r="54" spans="1:16" ht="15.75" customHeight="1">
      <c r="A54" s="134"/>
      <c r="B54" s="139"/>
      <c r="C54" s="135"/>
      <c r="D54" s="135"/>
      <c r="E54" s="53"/>
      <c r="F54" s="53"/>
      <c r="G54" s="53"/>
      <c r="H54" s="53"/>
      <c r="I54" s="53"/>
      <c r="J54" s="53"/>
      <c r="K54" s="53"/>
      <c r="L54" s="135"/>
      <c r="M54" s="53"/>
      <c r="N54" s="137"/>
      <c r="O54" s="132"/>
      <c r="P54" s="132"/>
    </row>
    <row r="55" spans="1:16" ht="15.75" customHeight="1">
      <c r="A55" s="134" t="s">
        <v>305</v>
      </c>
      <c r="B55" s="52">
        <f>SUM(C55:P55)</f>
        <v>335</v>
      </c>
      <c r="C55" s="136">
        <v>335</v>
      </c>
      <c r="D55" s="142" t="s">
        <v>345</v>
      </c>
      <c r="E55" s="135" t="s">
        <v>345</v>
      </c>
      <c r="F55" s="135" t="s">
        <v>345</v>
      </c>
      <c r="G55" s="135" t="s">
        <v>345</v>
      </c>
      <c r="H55" s="135" t="s">
        <v>345</v>
      </c>
      <c r="I55" s="135" t="s">
        <v>345</v>
      </c>
      <c r="J55" s="135" t="s">
        <v>345</v>
      </c>
      <c r="K55" s="135" t="s">
        <v>345</v>
      </c>
      <c r="L55" s="135" t="s">
        <v>345</v>
      </c>
      <c r="M55" s="135" t="s">
        <v>345</v>
      </c>
      <c r="N55" s="137" t="s">
        <v>345</v>
      </c>
      <c r="O55" s="132" t="s">
        <v>345</v>
      </c>
      <c r="P55" s="132" t="s">
        <v>345</v>
      </c>
    </row>
    <row r="56" spans="1:16" ht="15.75" customHeight="1">
      <c r="A56" s="134" t="s">
        <v>306</v>
      </c>
      <c r="B56" s="52">
        <f aca="true" t="shared" si="1" ref="B56:B66">SUM(C56:P56)</f>
        <v>317</v>
      </c>
      <c r="C56" s="143">
        <v>317</v>
      </c>
      <c r="D56" s="142" t="s">
        <v>345</v>
      </c>
      <c r="E56" s="144" t="s">
        <v>345</v>
      </c>
      <c r="F56" s="135" t="s">
        <v>345</v>
      </c>
      <c r="G56" s="135" t="s">
        <v>345</v>
      </c>
      <c r="H56" s="135" t="s">
        <v>345</v>
      </c>
      <c r="I56" s="135" t="s">
        <v>345</v>
      </c>
      <c r="J56" s="135" t="s">
        <v>345</v>
      </c>
      <c r="K56" s="135" t="s">
        <v>345</v>
      </c>
      <c r="L56" s="135" t="s">
        <v>345</v>
      </c>
      <c r="M56" s="135" t="s">
        <v>345</v>
      </c>
      <c r="N56" s="137" t="s">
        <v>345</v>
      </c>
      <c r="O56" s="132" t="s">
        <v>345</v>
      </c>
      <c r="P56" s="132" t="s">
        <v>345</v>
      </c>
    </row>
    <row r="57" spans="1:16" ht="15.75" customHeight="1">
      <c r="A57" s="134" t="s">
        <v>307</v>
      </c>
      <c r="B57" s="52">
        <f t="shared" si="1"/>
        <v>430</v>
      </c>
      <c r="C57" s="136">
        <v>430</v>
      </c>
      <c r="D57" s="142" t="s">
        <v>345</v>
      </c>
      <c r="E57" s="135" t="s">
        <v>345</v>
      </c>
      <c r="F57" s="135" t="s">
        <v>345</v>
      </c>
      <c r="G57" s="135" t="s">
        <v>345</v>
      </c>
      <c r="H57" s="135" t="s">
        <v>345</v>
      </c>
      <c r="I57" s="135" t="s">
        <v>345</v>
      </c>
      <c r="J57" s="135" t="s">
        <v>345</v>
      </c>
      <c r="K57" s="135" t="s">
        <v>345</v>
      </c>
      <c r="L57" s="135" t="s">
        <v>345</v>
      </c>
      <c r="M57" s="135" t="s">
        <v>345</v>
      </c>
      <c r="N57" s="137" t="s">
        <v>345</v>
      </c>
      <c r="O57" s="132" t="s">
        <v>345</v>
      </c>
      <c r="P57" s="132" t="s">
        <v>345</v>
      </c>
    </row>
    <row r="58" spans="1:16" ht="15.75" customHeight="1">
      <c r="A58" s="134" t="s">
        <v>308</v>
      </c>
      <c r="B58" s="52">
        <f t="shared" si="1"/>
        <v>314</v>
      </c>
      <c r="C58" s="136">
        <v>314</v>
      </c>
      <c r="D58" s="142" t="s">
        <v>345</v>
      </c>
      <c r="E58" s="135" t="s">
        <v>345</v>
      </c>
      <c r="F58" s="135" t="s">
        <v>345</v>
      </c>
      <c r="G58" s="135" t="s">
        <v>345</v>
      </c>
      <c r="H58" s="135" t="s">
        <v>345</v>
      </c>
      <c r="I58" s="135" t="s">
        <v>345</v>
      </c>
      <c r="J58" s="135" t="s">
        <v>345</v>
      </c>
      <c r="K58" s="135" t="s">
        <v>345</v>
      </c>
      <c r="L58" s="135" t="s">
        <v>345</v>
      </c>
      <c r="M58" s="135" t="s">
        <v>345</v>
      </c>
      <c r="N58" s="137" t="s">
        <v>345</v>
      </c>
      <c r="O58" s="132" t="s">
        <v>345</v>
      </c>
      <c r="P58" s="132" t="s">
        <v>345</v>
      </c>
    </row>
    <row r="59" spans="1:16" ht="15.75" customHeight="1">
      <c r="A59" s="134" t="s">
        <v>309</v>
      </c>
      <c r="B59" s="52">
        <f t="shared" si="1"/>
        <v>910</v>
      </c>
      <c r="C59" s="136">
        <v>910</v>
      </c>
      <c r="D59" s="142" t="s">
        <v>345</v>
      </c>
      <c r="E59" s="135" t="s">
        <v>345</v>
      </c>
      <c r="F59" s="135" t="s">
        <v>345</v>
      </c>
      <c r="G59" s="145" t="s">
        <v>345</v>
      </c>
      <c r="H59" s="135" t="s">
        <v>345</v>
      </c>
      <c r="I59" s="135" t="s">
        <v>345</v>
      </c>
      <c r="J59" s="135" t="s">
        <v>345</v>
      </c>
      <c r="K59" s="135" t="s">
        <v>345</v>
      </c>
      <c r="L59" s="135" t="s">
        <v>345</v>
      </c>
      <c r="M59" s="135" t="s">
        <v>345</v>
      </c>
      <c r="N59" s="137" t="s">
        <v>345</v>
      </c>
      <c r="O59" s="132" t="s">
        <v>345</v>
      </c>
      <c r="P59" s="132" t="s">
        <v>345</v>
      </c>
    </row>
    <row r="60" spans="1:16" ht="15.75" customHeight="1">
      <c r="A60" s="134" t="s">
        <v>311</v>
      </c>
      <c r="B60" s="52">
        <f t="shared" si="1"/>
        <v>57</v>
      </c>
      <c r="C60" s="136">
        <v>57</v>
      </c>
      <c r="D60" s="142" t="s">
        <v>345</v>
      </c>
      <c r="E60" s="135" t="s">
        <v>345</v>
      </c>
      <c r="F60" s="135" t="s">
        <v>345</v>
      </c>
      <c r="G60" s="135" t="s">
        <v>345</v>
      </c>
      <c r="H60" s="135" t="s">
        <v>345</v>
      </c>
      <c r="I60" s="135" t="s">
        <v>345</v>
      </c>
      <c r="J60" s="135" t="s">
        <v>345</v>
      </c>
      <c r="K60" s="135" t="s">
        <v>345</v>
      </c>
      <c r="L60" s="135" t="s">
        <v>345</v>
      </c>
      <c r="M60" s="135" t="s">
        <v>345</v>
      </c>
      <c r="N60" s="137" t="s">
        <v>345</v>
      </c>
      <c r="O60" s="132" t="s">
        <v>345</v>
      </c>
      <c r="P60" s="132" t="s">
        <v>345</v>
      </c>
    </row>
    <row r="61" spans="1:16" ht="15.75" customHeight="1">
      <c r="A61" s="134" t="s">
        <v>312</v>
      </c>
      <c r="B61" s="52">
        <f t="shared" si="1"/>
        <v>550</v>
      </c>
      <c r="C61" s="136">
        <v>550</v>
      </c>
      <c r="D61" s="142" t="s">
        <v>345</v>
      </c>
      <c r="E61" s="135" t="s">
        <v>345</v>
      </c>
      <c r="F61" s="135" t="s">
        <v>345</v>
      </c>
      <c r="G61" s="135" t="s">
        <v>345</v>
      </c>
      <c r="H61" s="135" t="s">
        <v>345</v>
      </c>
      <c r="I61" s="135" t="s">
        <v>345</v>
      </c>
      <c r="J61" s="135" t="s">
        <v>345</v>
      </c>
      <c r="K61" s="135" t="s">
        <v>345</v>
      </c>
      <c r="L61" s="135" t="s">
        <v>345</v>
      </c>
      <c r="M61" s="135" t="s">
        <v>345</v>
      </c>
      <c r="N61" s="137" t="s">
        <v>345</v>
      </c>
      <c r="O61" s="132" t="s">
        <v>345</v>
      </c>
      <c r="P61" s="132" t="s">
        <v>345</v>
      </c>
    </row>
    <row r="62" spans="1:16" ht="15.75" customHeight="1">
      <c r="A62" s="134" t="s">
        <v>276</v>
      </c>
      <c r="B62" s="52">
        <f t="shared" si="1"/>
        <v>610</v>
      </c>
      <c r="C62" s="136">
        <v>610</v>
      </c>
      <c r="D62" s="142" t="s">
        <v>345</v>
      </c>
      <c r="E62" s="135" t="s">
        <v>345</v>
      </c>
      <c r="F62" s="135" t="s">
        <v>345</v>
      </c>
      <c r="G62" s="145" t="s">
        <v>345</v>
      </c>
      <c r="H62" s="135" t="s">
        <v>345</v>
      </c>
      <c r="I62" s="135" t="s">
        <v>345</v>
      </c>
      <c r="J62" s="135" t="s">
        <v>345</v>
      </c>
      <c r="K62" s="135" t="s">
        <v>345</v>
      </c>
      <c r="L62" s="135" t="s">
        <v>345</v>
      </c>
      <c r="M62" s="135" t="s">
        <v>345</v>
      </c>
      <c r="N62" s="137" t="s">
        <v>345</v>
      </c>
      <c r="O62" s="132" t="s">
        <v>345</v>
      </c>
      <c r="P62" s="132" t="s">
        <v>345</v>
      </c>
    </row>
    <row r="63" spans="1:16" ht="15.75" customHeight="1">
      <c r="A63" s="134" t="s">
        <v>277</v>
      </c>
      <c r="B63" s="52">
        <f t="shared" si="1"/>
        <v>778</v>
      </c>
      <c r="C63" s="136">
        <v>778</v>
      </c>
      <c r="D63" s="142" t="s">
        <v>345</v>
      </c>
      <c r="E63" s="135" t="s">
        <v>345</v>
      </c>
      <c r="F63" s="135" t="s">
        <v>345</v>
      </c>
      <c r="G63" s="139" t="s">
        <v>345</v>
      </c>
      <c r="H63" s="135" t="s">
        <v>345</v>
      </c>
      <c r="I63" s="135" t="s">
        <v>345</v>
      </c>
      <c r="J63" s="135" t="s">
        <v>345</v>
      </c>
      <c r="K63" s="135" t="s">
        <v>345</v>
      </c>
      <c r="L63" s="135" t="s">
        <v>345</v>
      </c>
      <c r="M63" s="135" t="s">
        <v>345</v>
      </c>
      <c r="N63" s="137" t="s">
        <v>345</v>
      </c>
      <c r="O63" s="132" t="s">
        <v>345</v>
      </c>
      <c r="P63" s="132" t="s">
        <v>345</v>
      </c>
    </row>
    <row r="64" spans="1:16" ht="15.75" customHeight="1">
      <c r="A64" s="134" t="s">
        <v>278</v>
      </c>
      <c r="B64" s="52">
        <f t="shared" si="1"/>
        <v>1093</v>
      </c>
      <c r="C64" s="136">
        <v>951</v>
      </c>
      <c r="D64" s="142" t="s">
        <v>345</v>
      </c>
      <c r="E64" s="135" t="s">
        <v>345</v>
      </c>
      <c r="F64" s="135" t="s">
        <v>345</v>
      </c>
      <c r="G64" s="136">
        <v>142</v>
      </c>
      <c r="H64" s="135" t="s">
        <v>345</v>
      </c>
      <c r="I64" s="135" t="s">
        <v>345</v>
      </c>
      <c r="J64" s="135" t="s">
        <v>345</v>
      </c>
      <c r="K64" s="135" t="s">
        <v>345</v>
      </c>
      <c r="L64" s="135" t="s">
        <v>345</v>
      </c>
      <c r="M64" s="135" t="s">
        <v>345</v>
      </c>
      <c r="N64" s="137" t="s">
        <v>345</v>
      </c>
      <c r="O64" s="132" t="s">
        <v>345</v>
      </c>
      <c r="P64" s="132" t="s">
        <v>345</v>
      </c>
    </row>
    <row r="65" spans="1:16" ht="15.75" customHeight="1">
      <c r="A65" s="134" t="s">
        <v>279</v>
      </c>
      <c r="B65" s="52">
        <f t="shared" si="1"/>
        <v>323</v>
      </c>
      <c r="C65" s="136">
        <v>323</v>
      </c>
      <c r="D65" s="142" t="s">
        <v>345</v>
      </c>
      <c r="E65" s="135" t="s">
        <v>345</v>
      </c>
      <c r="F65" s="135" t="s">
        <v>345</v>
      </c>
      <c r="G65" s="135" t="s">
        <v>345</v>
      </c>
      <c r="H65" s="135" t="s">
        <v>345</v>
      </c>
      <c r="I65" s="135" t="s">
        <v>345</v>
      </c>
      <c r="J65" s="135" t="s">
        <v>345</v>
      </c>
      <c r="K65" s="135" t="s">
        <v>345</v>
      </c>
      <c r="L65" s="135" t="s">
        <v>345</v>
      </c>
      <c r="M65" s="135" t="s">
        <v>345</v>
      </c>
      <c r="N65" s="137" t="s">
        <v>345</v>
      </c>
      <c r="O65" s="132" t="s">
        <v>345</v>
      </c>
      <c r="P65" s="132" t="s">
        <v>345</v>
      </c>
    </row>
    <row r="66" spans="1:16" ht="15.75" customHeight="1">
      <c r="A66" s="134" t="s">
        <v>280</v>
      </c>
      <c r="B66" s="52">
        <f t="shared" si="1"/>
        <v>582</v>
      </c>
      <c r="C66" s="136">
        <v>582</v>
      </c>
      <c r="D66" s="142" t="s">
        <v>345</v>
      </c>
      <c r="E66" s="135" t="s">
        <v>345</v>
      </c>
      <c r="F66" s="135" t="s">
        <v>345</v>
      </c>
      <c r="G66" s="135" t="s">
        <v>345</v>
      </c>
      <c r="H66" s="135" t="s">
        <v>345</v>
      </c>
      <c r="I66" s="135" t="s">
        <v>345</v>
      </c>
      <c r="J66" s="135" t="s">
        <v>345</v>
      </c>
      <c r="K66" s="135" t="s">
        <v>345</v>
      </c>
      <c r="L66" s="135" t="s">
        <v>345</v>
      </c>
      <c r="M66" s="135" t="s">
        <v>345</v>
      </c>
      <c r="N66" s="137" t="s">
        <v>345</v>
      </c>
      <c r="O66" s="132" t="s">
        <v>345</v>
      </c>
      <c r="P66" s="132" t="s">
        <v>345</v>
      </c>
    </row>
    <row r="67" spans="1:16" ht="15.75" customHeight="1">
      <c r="A67" s="134"/>
      <c r="B67" s="139"/>
      <c r="C67" s="136"/>
      <c r="D67" s="142"/>
      <c r="E67" s="135"/>
      <c r="F67" s="135"/>
      <c r="G67" s="135"/>
      <c r="H67" s="135"/>
      <c r="I67" s="135"/>
      <c r="J67" s="135"/>
      <c r="K67" s="135"/>
      <c r="L67" s="135"/>
      <c r="M67" s="135"/>
      <c r="N67" s="137"/>
      <c r="O67" s="132"/>
      <c r="P67" s="132"/>
    </row>
    <row r="68" spans="1:22" ht="15.75" customHeight="1">
      <c r="A68" s="119" t="s">
        <v>394</v>
      </c>
      <c r="B68" s="127">
        <f>SUM(B70:B72)</f>
        <v>72446</v>
      </c>
      <c r="C68" s="127">
        <f>SUM(C70:C72)</f>
        <v>0</v>
      </c>
      <c r="D68" s="127">
        <f>SUM(D70:D72)</f>
        <v>72446</v>
      </c>
      <c r="E68" s="110" t="s">
        <v>345</v>
      </c>
      <c r="F68" s="110" t="s">
        <v>345</v>
      </c>
      <c r="G68" s="110" t="s">
        <v>345</v>
      </c>
      <c r="H68" s="110" t="s">
        <v>345</v>
      </c>
      <c r="I68" s="110" t="s">
        <v>345</v>
      </c>
      <c r="J68" s="110" t="s">
        <v>345</v>
      </c>
      <c r="K68" s="110" t="s">
        <v>345</v>
      </c>
      <c r="L68" s="110" t="s">
        <v>345</v>
      </c>
      <c r="M68" s="110" t="s">
        <v>345</v>
      </c>
      <c r="N68" s="111" t="s">
        <v>345</v>
      </c>
      <c r="O68" s="128" t="s">
        <v>345</v>
      </c>
      <c r="P68" s="128" t="s">
        <v>345</v>
      </c>
      <c r="Q68" s="17"/>
      <c r="R68" s="17"/>
      <c r="S68" s="17"/>
      <c r="T68" s="17"/>
      <c r="U68" s="17"/>
      <c r="V68" s="17"/>
    </row>
    <row r="69" spans="1:16" ht="15.75" customHeight="1">
      <c r="A69" s="134"/>
      <c r="B69" s="139"/>
      <c r="C69" s="136"/>
      <c r="D69" s="142"/>
      <c r="E69" s="135"/>
      <c r="F69" s="135"/>
      <c r="G69" s="135"/>
      <c r="H69" s="135"/>
      <c r="I69" s="135"/>
      <c r="J69" s="135"/>
      <c r="K69" s="135"/>
      <c r="L69" s="135"/>
      <c r="M69" s="135"/>
      <c r="N69" s="137"/>
      <c r="O69" s="132"/>
      <c r="P69" s="132"/>
    </row>
    <row r="70" spans="1:16" ht="15.75" customHeight="1">
      <c r="A70" s="134" t="s">
        <v>281</v>
      </c>
      <c r="B70" s="52">
        <f>SUM(C70:P70)</f>
        <v>96</v>
      </c>
      <c r="C70" s="136" t="s">
        <v>345</v>
      </c>
      <c r="D70" s="142">
        <v>96</v>
      </c>
      <c r="E70" s="135" t="s">
        <v>345</v>
      </c>
      <c r="F70" s="135" t="s">
        <v>345</v>
      </c>
      <c r="G70" s="135" t="s">
        <v>345</v>
      </c>
      <c r="H70" s="135" t="s">
        <v>345</v>
      </c>
      <c r="I70" s="135" t="s">
        <v>345</v>
      </c>
      <c r="J70" s="135" t="s">
        <v>345</v>
      </c>
      <c r="K70" s="135" t="s">
        <v>345</v>
      </c>
      <c r="L70" s="135" t="s">
        <v>345</v>
      </c>
      <c r="M70" s="135" t="s">
        <v>345</v>
      </c>
      <c r="N70" s="137" t="s">
        <v>345</v>
      </c>
      <c r="O70" s="132" t="s">
        <v>345</v>
      </c>
      <c r="P70" s="132" t="s">
        <v>345</v>
      </c>
    </row>
    <row r="71" spans="1:16" ht="15.75" customHeight="1">
      <c r="A71" s="134" t="s">
        <v>282</v>
      </c>
      <c r="B71" s="52">
        <f>SUM(C71:P71)</f>
        <v>31476</v>
      </c>
      <c r="C71" s="136" t="s">
        <v>345</v>
      </c>
      <c r="D71" s="142">
        <v>31476</v>
      </c>
      <c r="E71" s="135" t="s">
        <v>345</v>
      </c>
      <c r="F71" s="135" t="s">
        <v>345</v>
      </c>
      <c r="G71" s="135" t="s">
        <v>345</v>
      </c>
      <c r="H71" s="135" t="s">
        <v>345</v>
      </c>
      <c r="I71" s="135" t="s">
        <v>345</v>
      </c>
      <c r="J71" s="135" t="s">
        <v>345</v>
      </c>
      <c r="K71" s="135" t="s">
        <v>345</v>
      </c>
      <c r="L71" s="135" t="s">
        <v>345</v>
      </c>
      <c r="M71" s="135" t="s">
        <v>345</v>
      </c>
      <c r="N71" s="137" t="s">
        <v>345</v>
      </c>
      <c r="O71" s="132" t="s">
        <v>345</v>
      </c>
      <c r="P71" s="132" t="s">
        <v>345</v>
      </c>
    </row>
    <row r="72" spans="1:16" ht="15.75" customHeight="1">
      <c r="A72" s="134" t="s">
        <v>283</v>
      </c>
      <c r="B72" s="52">
        <f>SUM(C72:P72)</f>
        <v>40874</v>
      </c>
      <c r="C72" s="136" t="s">
        <v>345</v>
      </c>
      <c r="D72" s="142">
        <v>40874</v>
      </c>
      <c r="E72" s="135" t="s">
        <v>345</v>
      </c>
      <c r="F72" s="135" t="s">
        <v>345</v>
      </c>
      <c r="G72" s="135" t="s">
        <v>345</v>
      </c>
      <c r="H72" s="135" t="s">
        <v>345</v>
      </c>
      <c r="I72" s="135" t="s">
        <v>345</v>
      </c>
      <c r="J72" s="135" t="s">
        <v>345</v>
      </c>
      <c r="K72" s="135" t="s">
        <v>345</v>
      </c>
      <c r="L72" s="135" t="s">
        <v>345</v>
      </c>
      <c r="M72" s="135" t="s">
        <v>345</v>
      </c>
      <c r="N72" s="135" t="s">
        <v>345</v>
      </c>
      <c r="O72" s="135" t="s">
        <v>345</v>
      </c>
      <c r="P72" s="137" t="s">
        <v>345</v>
      </c>
    </row>
    <row r="73" spans="1:16" ht="15.75" customHeight="1">
      <c r="A73" s="130"/>
      <c r="B73" s="52"/>
      <c r="C73" s="52"/>
      <c r="D73" s="53"/>
      <c r="E73" s="53"/>
      <c r="F73" s="53"/>
      <c r="G73" s="53"/>
      <c r="H73" s="53"/>
      <c r="I73" s="53"/>
      <c r="J73" s="53"/>
      <c r="K73" s="53"/>
      <c r="L73" s="135"/>
      <c r="M73" s="53"/>
      <c r="O73" s="132"/>
      <c r="P73" s="132"/>
    </row>
    <row r="74" spans="1:16" s="17" customFormat="1" ht="15.75" customHeight="1">
      <c r="A74" s="119" t="s">
        <v>284</v>
      </c>
      <c r="B74" s="127">
        <f>SUM(B76:B78)</f>
        <v>8326</v>
      </c>
      <c r="C74" s="127" t="s">
        <v>345</v>
      </c>
      <c r="D74" s="127" t="s">
        <v>345</v>
      </c>
      <c r="E74" s="127">
        <f>SUM(E76:E78)</f>
        <v>8326</v>
      </c>
      <c r="F74" s="110" t="s">
        <v>345</v>
      </c>
      <c r="G74" s="110" t="s">
        <v>345</v>
      </c>
      <c r="H74" s="110" t="s">
        <v>345</v>
      </c>
      <c r="I74" s="110" t="s">
        <v>345</v>
      </c>
      <c r="J74" s="110" t="s">
        <v>345</v>
      </c>
      <c r="K74" s="110" t="s">
        <v>345</v>
      </c>
      <c r="L74" s="110" t="s">
        <v>345</v>
      </c>
      <c r="M74" s="110" t="s">
        <v>345</v>
      </c>
      <c r="N74" s="111" t="s">
        <v>345</v>
      </c>
      <c r="O74" s="128" t="s">
        <v>345</v>
      </c>
      <c r="P74" s="128" t="s">
        <v>345</v>
      </c>
    </row>
    <row r="75" spans="1:16" ht="15.75" customHeight="1">
      <c r="A75" s="134"/>
      <c r="B75" s="139"/>
      <c r="C75" s="52"/>
      <c r="D75" s="53"/>
      <c r="E75" s="135"/>
      <c r="F75" s="53"/>
      <c r="G75" s="53"/>
      <c r="H75" s="53"/>
      <c r="I75" s="53"/>
      <c r="J75" s="53"/>
      <c r="K75" s="53"/>
      <c r="L75" s="135"/>
      <c r="M75" s="53"/>
      <c r="O75" s="132"/>
      <c r="P75" s="132"/>
    </row>
    <row r="76" spans="1:16" ht="15.75" customHeight="1">
      <c r="A76" s="134" t="s">
        <v>285</v>
      </c>
      <c r="B76" s="52">
        <f>SUM(C76:P76)</f>
        <v>38</v>
      </c>
      <c r="C76" s="139" t="s">
        <v>345</v>
      </c>
      <c r="D76" s="139" t="s">
        <v>345</v>
      </c>
      <c r="E76" s="136">
        <v>38</v>
      </c>
      <c r="F76" s="135" t="s">
        <v>345</v>
      </c>
      <c r="G76" s="135" t="s">
        <v>345</v>
      </c>
      <c r="H76" s="135" t="s">
        <v>345</v>
      </c>
      <c r="I76" s="135" t="s">
        <v>345</v>
      </c>
      <c r="J76" s="135" t="s">
        <v>345</v>
      </c>
      <c r="K76" s="135" t="s">
        <v>345</v>
      </c>
      <c r="L76" s="135" t="s">
        <v>345</v>
      </c>
      <c r="M76" s="135" t="s">
        <v>345</v>
      </c>
      <c r="N76" s="137" t="s">
        <v>345</v>
      </c>
      <c r="O76" s="132" t="s">
        <v>345</v>
      </c>
      <c r="P76" s="132" t="s">
        <v>345</v>
      </c>
    </row>
    <row r="77" spans="1:16" ht="15.75" customHeight="1">
      <c r="A77" s="134" t="s">
        <v>286</v>
      </c>
      <c r="B77" s="52">
        <f>SUM(C77:P77)</f>
        <v>1326</v>
      </c>
      <c r="C77" s="139" t="s">
        <v>345</v>
      </c>
      <c r="D77" s="139" t="s">
        <v>345</v>
      </c>
      <c r="E77" s="136">
        <v>1326</v>
      </c>
      <c r="F77" s="135" t="s">
        <v>345</v>
      </c>
      <c r="G77" s="135" t="s">
        <v>345</v>
      </c>
      <c r="H77" s="135" t="s">
        <v>345</v>
      </c>
      <c r="I77" s="135" t="s">
        <v>345</v>
      </c>
      <c r="J77" s="135" t="s">
        <v>345</v>
      </c>
      <c r="K77" s="135" t="s">
        <v>345</v>
      </c>
      <c r="L77" s="135" t="s">
        <v>345</v>
      </c>
      <c r="M77" s="135" t="s">
        <v>345</v>
      </c>
      <c r="N77" s="137" t="s">
        <v>345</v>
      </c>
      <c r="O77" s="132" t="s">
        <v>345</v>
      </c>
      <c r="P77" s="132" t="s">
        <v>345</v>
      </c>
    </row>
    <row r="78" spans="1:16" ht="15.75" customHeight="1">
      <c r="A78" s="134" t="s">
        <v>287</v>
      </c>
      <c r="B78" s="52">
        <f>SUM(C78:P78)</f>
        <v>6962</v>
      </c>
      <c r="C78" s="139" t="s">
        <v>345</v>
      </c>
      <c r="D78" s="139" t="s">
        <v>345</v>
      </c>
      <c r="E78" s="136">
        <v>6962</v>
      </c>
      <c r="F78" s="135" t="s">
        <v>345</v>
      </c>
      <c r="G78" s="135" t="s">
        <v>345</v>
      </c>
      <c r="H78" s="135" t="s">
        <v>345</v>
      </c>
      <c r="I78" s="135" t="s">
        <v>345</v>
      </c>
      <c r="J78" s="135" t="s">
        <v>345</v>
      </c>
      <c r="K78" s="135" t="s">
        <v>345</v>
      </c>
      <c r="L78" s="135" t="s">
        <v>345</v>
      </c>
      <c r="M78" s="135" t="s">
        <v>345</v>
      </c>
      <c r="N78" s="137" t="s">
        <v>345</v>
      </c>
      <c r="O78" s="132" t="s">
        <v>345</v>
      </c>
      <c r="P78" s="132" t="s">
        <v>345</v>
      </c>
    </row>
    <row r="79" spans="1:16" ht="15.75" customHeight="1">
      <c r="A79" s="130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35"/>
      <c r="M79" s="53"/>
      <c r="O79" s="132"/>
      <c r="P79" s="132"/>
    </row>
    <row r="80" spans="1:16" ht="15.75" customHeight="1">
      <c r="A80" s="119" t="s">
        <v>288</v>
      </c>
      <c r="B80" s="127">
        <f>SUM(B82:B82)</f>
        <v>4</v>
      </c>
      <c r="C80" s="110" t="s">
        <v>345</v>
      </c>
      <c r="D80" s="110" t="s">
        <v>345</v>
      </c>
      <c r="E80" s="146">
        <f>SUM(E82:E82)</f>
        <v>4</v>
      </c>
      <c r="F80" s="110" t="s">
        <v>345</v>
      </c>
      <c r="G80" s="110" t="s">
        <v>345</v>
      </c>
      <c r="H80" s="110" t="s">
        <v>345</v>
      </c>
      <c r="I80" s="110" t="s">
        <v>345</v>
      </c>
      <c r="J80" s="110" t="s">
        <v>345</v>
      </c>
      <c r="K80" s="110" t="s">
        <v>345</v>
      </c>
      <c r="L80" s="110" t="s">
        <v>345</v>
      </c>
      <c r="M80" s="110" t="s">
        <v>345</v>
      </c>
      <c r="N80" s="111" t="s">
        <v>345</v>
      </c>
      <c r="O80" s="128" t="s">
        <v>345</v>
      </c>
      <c r="P80" s="128" t="s">
        <v>345</v>
      </c>
    </row>
    <row r="81" spans="1:16" ht="15.75" customHeight="1">
      <c r="A81" s="134"/>
      <c r="B81" s="139"/>
      <c r="C81" s="53"/>
      <c r="D81" s="53"/>
      <c r="E81" s="135"/>
      <c r="F81" s="53"/>
      <c r="G81" s="53"/>
      <c r="H81" s="53"/>
      <c r="I81" s="53"/>
      <c r="J81" s="53"/>
      <c r="K81" s="53"/>
      <c r="L81" s="135"/>
      <c r="M81" s="53"/>
      <c r="O81" s="132"/>
      <c r="P81" s="132"/>
    </row>
    <row r="82" spans="1:16" ht="15.75" customHeight="1">
      <c r="A82" s="134" t="s">
        <v>289</v>
      </c>
      <c r="B82" s="52">
        <f>SUM(C82:P82)</f>
        <v>4</v>
      </c>
      <c r="C82" s="135" t="s">
        <v>345</v>
      </c>
      <c r="D82" s="135" t="s">
        <v>345</v>
      </c>
      <c r="E82" s="136">
        <v>4</v>
      </c>
      <c r="F82" s="135" t="s">
        <v>345</v>
      </c>
      <c r="G82" s="135" t="s">
        <v>345</v>
      </c>
      <c r="H82" s="135" t="s">
        <v>345</v>
      </c>
      <c r="I82" s="135" t="s">
        <v>345</v>
      </c>
      <c r="J82" s="135" t="s">
        <v>345</v>
      </c>
      <c r="K82" s="135" t="s">
        <v>345</v>
      </c>
      <c r="L82" s="135" t="s">
        <v>345</v>
      </c>
      <c r="M82" s="135" t="s">
        <v>345</v>
      </c>
      <c r="N82" s="137" t="s">
        <v>345</v>
      </c>
      <c r="O82" s="132" t="s">
        <v>345</v>
      </c>
      <c r="P82" s="132" t="s">
        <v>345</v>
      </c>
    </row>
    <row r="83" spans="1:16" ht="15.75" customHeight="1">
      <c r="A83" s="14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5"/>
      <c r="M83" s="88"/>
      <c r="N83" s="88"/>
      <c r="O83" s="88"/>
      <c r="P83" s="55"/>
    </row>
    <row r="84" spans="1:16" s="17" customFormat="1" ht="15.75" customHeight="1">
      <c r="A84" s="119" t="s">
        <v>407</v>
      </c>
      <c r="B84" s="127">
        <f>SUM(B86:B95)</f>
        <v>18143</v>
      </c>
      <c r="C84" s="110" t="s">
        <v>345</v>
      </c>
      <c r="D84" s="110" t="s">
        <v>345</v>
      </c>
      <c r="E84" s="110" t="s">
        <v>345</v>
      </c>
      <c r="F84" s="127">
        <f>SUM(F86:F95)</f>
        <v>18143</v>
      </c>
      <c r="G84" s="127" t="s">
        <v>345</v>
      </c>
      <c r="H84" s="110" t="s">
        <v>345</v>
      </c>
      <c r="I84" s="110" t="s">
        <v>345</v>
      </c>
      <c r="J84" s="110" t="s">
        <v>345</v>
      </c>
      <c r="K84" s="110" t="s">
        <v>345</v>
      </c>
      <c r="L84" s="110" t="s">
        <v>345</v>
      </c>
      <c r="M84" s="110" t="s">
        <v>345</v>
      </c>
      <c r="N84" s="111" t="s">
        <v>345</v>
      </c>
      <c r="O84" s="128" t="s">
        <v>345</v>
      </c>
      <c r="P84" s="128" t="s">
        <v>345</v>
      </c>
    </row>
    <row r="85" spans="1:16" ht="15.75" customHeight="1">
      <c r="A85" s="134"/>
      <c r="B85" s="139"/>
      <c r="C85" s="53"/>
      <c r="D85" s="53"/>
      <c r="E85" s="53"/>
      <c r="F85" s="135"/>
      <c r="G85" s="53"/>
      <c r="H85" s="53"/>
      <c r="I85" s="53"/>
      <c r="J85" s="53"/>
      <c r="K85" s="53"/>
      <c r="L85" s="135"/>
      <c r="M85" s="53"/>
      <c r="N85" s="137"/>
      <c r="O85" s="132"/>
      <c r="P85" s="132"/>
    </row>
    <row r="86" spans="1:16" ht="15.75" customHeight="1">
      <c r="A86" s="134" t="s">
        <v>290</v>
      </c>
      <c r="B86" s="52">
        <f>SUM(C86:P86)</f>
        <v>1567</v>
      </c>
      <c r="C86" s="135" t="s">
        <v>345</v>
      </c>
      <c r="D86" s="135" t="s">
        <v>345</v>
      </c>
      <c r="E86" s="135" t="s">
        <v>345</v>
      </c>
      <c r="F86" s="136">
        <v>1567</v>
      </c>
      <c r="G86" s="139" t="s">
        <v>345</v>
      </c>
      <c r="H86" s="135" t="s">
        <v>345</v>
      </c>
      <c r="I86" s="135" t="s">
        <v>345</v>
      </c>
      <c r="J86" s="135" t="s">
        <v>345</v>
      </c>
      <c r="K86" s="135" t="s">
        <v>345</v>
      </c>
      <c r="L86" s="135" t="s">
        <v>345</v>
      </c>
      <c r="M86" s="135" t="s">
        <v>345</v>
      </c>
      <c r="N86" s="137" t="s">
        <v>345</v>
      </c>
      <c r="O86" s="132" t="s">
        <v>345</v>
      </c>
      <c r="P86" s="132" t="s">
        <v>345</v>
      </c>
    </row>
    <row r="87" spans="1:16" ht="15.75" customHeight="1">
      <c r="A87" s="134" t="s">
        <v>291</v>
      </c>
      <c r="B87" s="52">
        <f aca="true" t="shared" si="2" ref="B87:B95">SUM(C87:P87)</f>
        <v>1572</v>
      </c>
      <c r="C87" s="135" t="s">
        <v>345</v>
      </c>
      <c r="D87" s="135" t="s">
        <v>345</v>
      </c>
      <c r="E87" s="135" t="s">
        <v>345</v>
      </c>
      <c r="F87" s="136">
        <v>1572</v>
      </c>
      <c r="G87" s="139" t="s">
        <v>345</v>
      </c>
      <c r="H87" s="135" t="s">
        <v>345</v>
      </c>
      <c r="I87" s="135" t="s">
        <v>345</v>
      </c>
      <c r="J87" s="135" t="s">
        <v>345</v>
      </c>
      <c r="K87" s="135" t="s">
        <v>345</v>
      </c>
      <c r="L87" s="135" t="s">
        <v>345</v>
      </c>
      <c r="M87" s="135" t="s">
        <v>345</v>
      </c>
      <c r="N87" s="137" t="s">
        <v>345</v>
      </c>
      <c r="O87" s="132" t="s">
        <v>345</v>
      </c>
      <c r="P87" s="132" t="s">
        <v>345</v>
      </c>
    </row>
    <row r="88" spans="1:16" ht="15.75" customHeight="1">
      <c r="A88" s="134" t="s">
        <v>292</v>
      </c>
      <c r="B88" s="52">
        <f t="shared" si="2"/>
        <v>762</v>
      </c>
      <c r="C88" s="135" t="s">
        <v>345</v>
      </c>
      <c r="D88" s="135" t="s">
        <v>345</v>
      </c>
      <c r="E88" s="135" t="s">
        <v>345</v>
      </c>
      <c r="F88" s="136">
        <v>762</v>
      </c>
      <c r="G88" s="139" t="s">
        <v>345</v>
      </c>
      <c r="H88" s="135" t="s">
        <v>345</v>
      </c>
      <c r="I88" s="135" t="s">
        <v>345</v>
      </c>
      <c r="J88" s="135" t="s">
        <v>345</v>
      </c>
      <c r="K88" s="135" t="s">
        <v>345</v>
      </c>
      <c r="L88" s="135" t="s">
        <v>345</v>
      </c>
      <c r="M88" s="135" t="s">
        <v>345</v>
      </c>
      <c r="N88" s="137" t="s">
        <v>345</v>
      </c>
      <c r="O88" s="132" t="s">
        <v>345</v>
      </c>
      <c r="P88" s="132" t="s">
        <v>345</v>
      </c>
    </row>
    <row r="89" spans="1:16" ht="15.75" customHeight="1">
      <c r="A89" s="134" t="s">
        <v>293</v>
      </c>
      <c r="B89" s="52">
        <f t="shared" si="2"/>
        <v>3250</v>
      </c>
      <c r="C89" s="135" t="s">
        <v>345</v>
      </c>
      <c r="D89" s="135" t="s">
        <v>345</v>
      </c>
      <c r="E89" s="135" t="s">
        <v>345</v>
      </c>
      <c r="F89" s="136">
        <v>3250</v>
      </c>
      <c r="G89" s="139" t="s">
        <v>345</v>
      </c>
      <c r="H89" s="135" t="s">
        <v>345</v>
      </c>
      <c r="I89" s="135" t="s">
        <v>345</v>
      </c>
      <c r="J89" s="135" t="s">
        <v>345</v>
      </c>
      <c r="K89" s="135" t="s">
        <v>345</v>
      </c>
      <c r="L89" s="135" t="s">
        <v>345</v>
      </c>
      <c r="M89" s="135" t="s">
        <v>345</v>
      </c>
      <c r="N89" s="137" t="s">
        <v>345</v>
      </c>
      <c r="O89" s="132" t="s">
        <v>345</v>
      </c>
      <c r="P89" s="132" t="s">
        <v>345</v>
      </c>
    </row>
    <row r="90" spans="1:16" ht="15.75" customHeight="1">
      <c r="A90" s="134" t="s">
        <v>294</v>
      </c>
      <c r="B90" s="52">
        <f t="shared" si="2"/>
        <v>1575</v>
      </c>
      <c r="C90" s="135" t="s">
        <v>345</v>
      </c>
      <c r="D90" s="135" t="s">
        <v>345</v>
      </c>
      <c r="E90" s="135" t="s">
        <v>345</v>
      </c>
      <c r="F90" s="136">
        <v>1575</v>
      </c>
      <c r="G90" s="139" t="s">
        <v>345</v>
      </c>
      <c r="H90" s="135" t="s">
        <v>345</v>
      </c>
      <c r="I90" s="135" t="s">
        <v>345</v>
      </c>
      <c r="J90" s="135" t="s">
        <v>345</v>
      </c>
      <c r="K90" s="135" t="s">
        <v>345</v>
      </c>
      <c r="L90" s="135" t="s">
        <v>345</v>
      </c>
      <c r="M90" s="135" t="s">
        <v>345</v>
      </c>
      <c r="N90" s="137" t="s">
        <v>345</v>
      </c>
      <c r="O90" s="132" t="s">
        <v>345</v>
      </c>
      <c r="P90" s="132" t="s">
        <v>345</v>
      </c>
    </row>
    <row r="91" spans="1:16" ht="15.75" customHeight="1">
      <c r="A91" s="134" t="s">
        <v>312</v>
      </c>
      <c r="B91" s="52">
        <f t="shared" si="2"/>
        <v>2194</v>
      </c>
      <c r="C91" s="135" t="s">
        <v>345</v>
      </c>
      <c r="D91" s="135" t="s">
        <v>345</v>
      </c>
      <c r="E91" s="135" t="s">
        <v>345</v>
      </c>
      <c r="F91" s="142">
        <v>2194</v>
      </c>
      <c r="G91" s="139" t="s">
        <v>345</v>
      </c>
      <c r="H91" s="135" t="s">
        <v>345</v>
      </c>
      <c r="I91" s="135" t="s">
        <v>345</v>
      </c>
      <c r="J91" s="135" t="s">
        <v>345</v>
      </c>
      <c r="K91" s="135" t="s">
        <v>345</v>
      </c>
      <c r="L91" s="135" t="s">
        <v>345</v>
      </c>
      <c r="M91" s="135" t="s">
        <v>345</v>
      </c>
      <c r="N91" s="137" t="s">
        <v>345</v>
      </c>
      <c r="O91" s="132" t="s">
        <v>345</v>
      </c>
      <c r="P91" s="132" t="s">
        <v>345</v>
      </c>
    </row>
    <row r="92" spans="1:16" ht="15.75" customHeight="1">
      <c r="A92" s="134" t="s">
        <v>276</v>
      </c>
      <c r="B92" s="52">
        <f t="shared" si="2"/>
        <v>2531</v>
      </c>
      <c r="C92" s="135" t="s">
        <v>345</v>
      </c>
      <c r="D92" s="135" t="s">
        <v>345</v>
      </c>
      <c r="E92" s="135" t="s">
        <v>345</v>
      </c>
      <c r="F92" s="136">
        <v>2531</v>
      </c>
      <c r="G92" s="139" t="s">
        <v>345</v>
      </c>
      <c r="H92" s="135" t="s">
        <v>345</v>
      </c>
      <c r="I92" s="135" t="s">
        <v>345</v>
      </c>
      <c r="J92" s="135" t="s">
        <v>345</v>
      </c>
      <c r="K92" s="135" t="s">
        <v>345</v>
      </c>
      <c r="L92" s="135" t="s">
        <v>345</v>
      </c>
      <c r="M92" s="135" t="s">
        <v>345</v>
      </c>
      <c r="N92" s="137" t="s">
        <v>345</v>
      </c>
      <c r="O92" s="132" t="s">
        <v>345</v>
      </c>
      <c r="P92" s="132" t="s">
        <v>345</v>
      </c>
    </row>
    <row r="93" spans="1:16" ht="15.75" customHeight="1">
      <c r="A93" s="134" t="s">
        <v>259</v>
      </c>
      <c r="B93" s="52">
        <f t="shared" si="2"/>
        <v>2907</v>
      </c>
      <c r="C93" s="135" t="s">
        <v>345</v>
      </c>
      <c r="D93" s="135" t="s">
        <v>345</v>
      </c>
      <c r="E93" s="135" t="s">
        <v>345</v>
      </c>
      <c r="F93" s="136">
        <v>2907</v>
      </c>
      <c r="G93" s="139" t="s">
        <v>345</v>
      </c>
      <c r="H93" s="135" t="s">
        <v>345</v>
      </c>
      <c r="I93" s="135" t="s">
        <v>345</v>
      </c>
      <c r="J93" s="135" t="s">
        <v>345</v>
      </c>
      <c r="K93" s="135" t="s">
        <v>345</v>
      </c>
      <c r="L93" s="135" t="s">
        <v>345</v>
      </c>
      <c r="M93" s="135" t="s">
        <v>345</v>
      </c>
      <c r="N93" s="137" t="s">
        <v>345</v>
      </c>
      <c r="O93" s="132" t="s">
        <v>345</v>
      </c>
      <c r="P93" s="132" t="s">
        <v>345</v>
      </c>
    </row>
    <row r="94" spans="1:16" ht="15.75" customHeight="1">
      <c r="A94" s="134" t="s">
        <v>260</v>
      </c>
      <c r="B94" s="52">
        <f t="shared" si="2"/>
        <v>1143</v>
      </c>
      <c r="C94" s="135" t="s">
        <v>345</v>
      </c>
      <c r="D94" s="135" t="s">
        <v>345</v>
      </c>
      <c r="E94" s="135" t="s">
        <v>345</v>
      </c>
      <c r="F94" s="136">
        <v>1143</v>
      </c>
      <c r="G94" s="139" t="s">
        <v>345</v>
      </c>
      <c r="H94" s="135" t="s">
        <v>345</v>
      </c>
      <c r="I94" s="135" t="s">
        <v>345</v>
      </c>
      <c r="J94" s="135" t="s">
        <v>345</v>
      </c>
      <c r="K94" s="135" t="s">
        <v>345</v>
      </c>
      <c r="L94" s="135" t="s">
        <v>345</v>
      </c>
      <c r="M94" s="135" t="s">
        <v>345</v>
      </c>
      <c r="N94" s="137" t="s">
        <v>345</v>
      </c>
      <c r="O94" s="132" t="s">
        <v>345</v>
      </c>
      <c r="P94" s="132" t="s">
        <v>345</v>
      </c>
    </row>
    <row r="95" spans="1:16" ht="15.75" customHeight="1">
      <c r="A95" s="134" t="s">
        <v>261</v>
      </c>
      <c r="B95" s="52">
        <f t="shared" si="2"/>
        <v>642</v>
      </c>
      <c r="C95" s="135" t="s">
        <v>345</v>
      </c>
      <c r="D95" s="135" t="s">
        <v>345</v>
      </c>
      <c r="E95" s="135" t="s">
        <v>345</v>
      </c>
      <c r="F95" s="136">
        <v>642</v>
      </c>
      <c r="G95" s="139" t="s">
        <v>345</v>
      </c>
      <c r="H95" s="135" t="s">
        <v>345</v>
      </c>
      <c r="I95" s="135" t="s">
        <v>345</v>
      </c>
      <c r="J95" s="135" t="s">
        <v>345</v>
      </c>
      <c r="K95" s="135" t="s">
        <v>345</v>
      </c>
      <c r="L95" s="135" t="s">
        <v>345</v>
      </c>
      <c r="M95" s="135" t="s">
        <v>345</v>
      </c>
      <c r="N95" s="137" t="s">
        <v>345</v>
      </c>
      <c r="O95" s="132" t="s">
        <v>345</v>
      </c>
      <c r="P95" s="132" t="s">
        <v>345</v>
      </c>
    </row>
    <row r="96" spans="1:16" ht="15.75" customHeight="1">
      <c r="A96" s="134"/>
      <c r="B96" s="139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7"/>
      <c r="O96" s="132"/>
      <c r="P96" s="132"/>
    </row>
    <row r="97" spans="1:16" ht="15.75" customHeight="1">
      <c r="A97" s="119" t="s">
        <v>414</v>
      </c>
      <c r="B97" s="127">
        <f>SUM(B99:B110)</f>
        <v>23166</v>
      </c>
      <c r="C97" s="110" t="s">
        <v>345</v>
      </c>
      <c r="D97" s="110" t="s">
        <v>345</v>
      </c>
      <c r="E97" s="110" t="s">
        <v>345</v>
      </c>
      <c r="F97" s="110" t="s">
        <v>345</v>
      </c>
      <c r="G97" s="127" t="s">
        <v>345</v>
      </c>
      <c r="H97" s="110" t="s">
        <v>345</v>
      </c>
      <c r="I97" s="110" t="s">
        <v>345</v>
      </c>
      <c r="J97" s="110" t="s">
        <v>345</v>
      </c>
      <c r="K97" s="110" t="s">
        <v>345</v>
      </c>
      <c r="L97" s="110" t="s">
        <v>345</v>
      </c>
      <c r="M97" s="110" t="s">
        <v>345</v>
      </c>
      <c r="N97" s="127">
        <f>SUM(N99:N110)</f>
        <v>23166</v>
      </c>
      <c r="O97" s="128" t="s">
        <v>345</v>
      </c>
      <c r="P97" s="128" t="s">
        <v>345</v>
      </c>
    </row>
    <row r="98" spans="1:16" ht="15.75" customHeight="1">
      <c r="A98" s="134"/>
      <c r="B98" s="139"/>
      <c r="C98" s="53"/>
      <c r="D98" s="53"/>
      <c r="E98" s="53"/>
      <c r="F98" s="135"/>
      <c r="G98" s="53"/>
      <c r="H98" s="53"/>
      <c r="I98" s="53"/>
      <c r="J98" s="53"/>
      <c r="K98" s="53"/>
      <c r="L98" s="135"/>
      <c r="M98" s="53"/>
      <c r="N98" s="137"/>
      <c r="O98" s="132"/>
      <c r="P98" s="132"/>
    </row>
    <row r="99" spans="1:16" ht="15.75" customHeight="1">
      <c r="A99" s="134" t="s">
        <v>262</v>
      </c>
      <c r="B99" s="52">
        <f>SUM(C99:P99)</f>
        <v>1342</v>
      </c>
      <c r="C99" s="135" t="s">
        <v>345</v>
      </c>
      <c r="D99" s="135" t="s">
        <v>345</v>
      </c>
      <c r="E99" s="135" t="s">
        <v>345</v>
      </c>
      <c r="F99" s="135" t="s">
        <v>345</v>
      </c>
      <c r="G99" s="135" t="s">
        <v>345</v>
      </c>
      <c r="H99" s="135" t="s">
        <v>345</v>
      </c>
      <c r="I99" s="135" t="s">
        <v>345</v>
      </c>
      <c r="J99" s="135" t="s">
        <v>345</v>
      </c>
      <c r="K99" s="135" t="s">
        <v>345</v>
      </c>
      <c r="L99" s="135" t="s">
        <v>345</v>
      </c>
      <c r="M99" s="135" t="s">
        <v>345</v>
      </c>
      <c r="N99" s="136">
        <v>1342</v>
      </c>
      <c r="O99" s="132" t="s">
        <v>345</v>
      </c>
      <c r="P99" s="132" t="s">
        <v>345</v>
      </c>
    </row>
    <row r="100" spans="1:16" ht="15.75" customHeight="1">
      <c r="A100" s="134" t="s">
        <v>293</v>
      </c>
      <c r="B100" s="52">
        <f aca="true" t="shared" si="3" ref="B100:B110">SUM(C100:P100)</f>
        <v>4159</v>
      </c>
      <c r="C100" s="135" t="s">
        <v>345</v>
      </c>
      <c r="D100" s="135" t="s">
        <v>345</v>
      </c>
      <c r="E100" s="135" t="s">
        <v>345</v>
      </c>
      <c r="F100" s="135" t="s">
        <v>345</v>
      </c>
      <c r="G100" s="135" t="s">
        <v>345</v>
      </c>
      <c r="H100" s="135" t="s">
        <v>345</v>
      </c>
      <c r="I100" s="135" t="s">
        <v>345</v>
      </c>
      <c r="J100" s="135" t="s">
        <v>345</v>
      </c>
      <c r="K100" s="135" t="s">
        <v>345</v>
      </c>
      <c r="L100" s="135" t="s">
        <v>345</v>
      </c>
      <c r="M100" s="135" t="s">
        <v>345</v>
      </c>
      <c r="N100" s="136">
        <v>4159</v>
      </c>
      <c r="O100" s="132" t="s">
        <v>345</v>
      </c>
      <c r="P100" s="132" t="s">
        <v>345</v>
      </c>
    </row>
    <row r="101" spans="1:16" ht="15.75" customHeight="1">
      <c r="A101" s="134" t="s">
        <v>263</v>
      </c>
      <c r="B101" s="52">
        <f t="shared" si="3"/>
        <v>2030</v>
      </c>
      <c r="C101" s="135" t="s">
        <v>345</v>
      </c>
      <c r="D101" s="135" t="s">
        <v>345</v>
      </c>
      <c r="E101" s="135" t="s">
        <v>345</v>
      </c>
      <c r="F101" s="135" t="s">
        <v>345</v>
      </c>
      <c r="G101" s="135" t="s">
        <v>345</v>
      </c>
      <c r="H101" s="135" t="s">
        <v>345</v>
      </c>
      <c r="I101" s="135" t="s">
        <v>345</v>
      </c>
      <c r="J101" s="135" t="s">
        <v>345</v>
      </c>
      <c r="K101" s="135" t="s">
        <v>345</v>
      </c>
      <c r="L101" s="135" t="s">
        <v>345</v>
      </c>
      <c r="M101" s="135" t="s">
        <v>345</v>
      </c>
      <c r="N101" s="136">
        <v>2030</v>
      </c>
      <c r="O101" s="132" t="s">
        <v>345</v>
      </c>
      <c r="P101" s="132" t="s">
        <v>345</v>
      </c>
    </row>
    <row r="102" spans="1:16" ht="15.75" customHeight="1">
      <c r="A102" s="134" t="s">
        <v>264</v>
      </c>
      <c r="B102" s="52">
        <f t="shared" si="3"/>
        <v>1908</v>
      </c>
      <c r="C102" s="135" t="s">
        <v>345</v>
      </c>
      <c r="D102" s="135" t="s">
        <v>345</v>
      </c>
      <c r="E102" s="135" t="s">
        <v>345</v>
      </c>
      <c r="F102" s="135" t="s">
        <v>345</v>
      </c>
      <c r="G102" s="135" t="s">
        <v>345</v>
      </c>
      <c r="H102" s="135" t="s">
        <v>345</v>
      </c>
      <c r="I102" s="135" t="s">
        <v>345</v>
      </c>
      <c r="J102" s="135" t="s">
        <v>345</v>
      </c>
      <c r="K102" s="135" t="s">
        <v>345</v>
      </c>
      <c r="L102" s="135" t="s">
        <v>345</v>
      </c>
      <c r="M102" s="135" t="s">
        <v>345</v>
      </c>
      <c r="N102" s="136">
        <v>1908</v>
      </c>
      <c r="O102" s="132" t="s">
        <v>345</v>
      </c>
      <c r="P102" s="132" t="s">
        <v>345</v>
      </c>
    </row>
    <row r="103" spans="1:16" ht="15.75" customHeight="1">
      <c r="A103" s="134" t="s">
        <v>265</v>
      </c>
      <c r="B103" s="52">
        <f t="shared" si="3"/>
        <v>1170</v>
      </c>
      <c r="C103" s="135" t="s">
        <v>345</v>
      </c>
      <c r="D103" s="135" t="s">
        <v>345</v>
      </c>
      <c r="E103" s="135" t="s">
        <v>345</v>
      </c>
      <c r="F103" s="135" t="s">
        <v>345</v>
      </c>
      <c r="G103" s="135" t="s">
        <v>345</v>
      </c>
      <c r="H103" s="135" t="s">
        <v>345</v>
      </c>
      <c r="I103" s="135" t="s">
        <v>345</v>
      </c>
      <c r="J103" s="135" t="s">
        <v>345</v>
      </c>
      <c r="K103" s="135" t="s">
        <v>345</v>
      </c>
      <c r="L103" s="135" t="s">
        <v>345</v>
      </c>
      <c r="M103" s="135" t="s">
        <v>345</v>
      </c>
      <c r="N103" s="136">
        <v>1170</v>
      </c>
      <c r="O103" s="132" t="s">
        <v>345</v>
      </c>
      <c r="P103" s="132" t="s">
        <v>345</v>
      </c>
    </row>
    <row r="104" spans="1:16" ht="15.75" customHeight="1">
      <c r="A104" s="134" t="s">
        <v>312</v>
      </c>
      <c r="B104" s="52">
        <f t="shared" si="3"/>
        <v>3010</v>
      </c>
      <c r="C104" s="135" t="s">
        <v>345</v>
      </c>
      <c r="D104" s="135" t="s">
        <v>345</v>
      </c>
      <c r="E104" s="135" t="s">
        <v>345</v>
      </c>
      <c r="F104" s="135" t="s">
        <v>345</v>
      </c>
      <c r="G104" s="135" t="s">
        <v>345</v>
      </c>
      <c r="H104" s="135" t="s">
        <v>345</v>
      </c>
      <c r="I104" s="135" t="s">
        <v>345</v>
      </c>
      <c r="J104" s="135" t="s">
        <v>345</v>
      </c>
      <c r="K104" s="135" t="s">
        <v>345</v>
      </c>
      <c r="L104" s="135" t="s">
        <v>345</v>
      </c>
      <c r="M104" s="135" t="s">
        <v>345</v>
      </c>
      <c r="N104" s="136">
        <v>3010</v>
      </c>
      <c r="O104" s="132" t="s">
        <v>345</v>
      </c>
      <c r="P104" s="132" t="s">
        <v>345</v>
      </c>
    </row>
    <row r="105" spans="1:16" ht="15.75" customHeight="1">
      <c r="A105" s="134" t="s">
        <v>266</v>
      </c>
      <c r="B105" s="52">
        <f t="shared" si="3"/>
        <v>1147</v>
      </c>
      <c r="C105" s="135" t="s">
        <v>345</v>
      </c>
      <c r="D105" s="135" t="s">
        <v>345</v>
      </c>
      <c r="E105" s="135" t="s">
        <v>345</v>
      </c>
      <c r="F105" s="135" t="s">
        <v>345</v>
      </c>
      <c r="G105" s="135" t="s">
        <v>345</v>
      </c>
      <c r="H105" s="135" t="s">
        <v>345</v>
      </c>
      <c r="I105" s="135" t="s">
        <v>345</v>
      </c>
      <c r="J105" s="135" t="s">
        <v>345</v>
      </c>
      <c r="K105" s="135" t="s">
        <v>345</v>
      </c>
      <c r="L105" s="135" t="s">
        <v>345</v>
      </c>
      <c r="M105" s="135" t="s">
        <v>345</v>
      </c>
      <c r="N105" s="136">
        <v>1147</v>
      </c>
      <c r="O105" s="132" t="s">
        <v>345</v>
      </c>
      <c r="P105" s="132" t="s">
        <v>345</v>
      </c>
    </row>
    <row r="106" spans="1:16" ht="15.75" customHeight="1">
      <c r="A106" s="134" t="s">
        <v>276</v>
      </c>
      <c r="B106" s="52">
        <f t="shared" si="3"/>
        <v>1636</v>
      </c>
      <c r="C106" s="135" t="s">
        <v>345</v>
      </c>
      <c r="D106" s="135" t="s">
        <v>345</v>
      </c>
      <c r="E106" s="135" t="s">
        <v>345</v>
      </c>
      <c r="F106" s="135" t="s">
        <v>345</v>
      </c>
      <c r="G106" s="135" t="s">
        <v>345</v>
      </c>
      <c r="H106" s="135" t="s">
        <v>345</v>
      </c>
      <c r="I106" s="135" t="s">
        <v>345</v>
      </c>
      <c r="J106" s="135" t="s">
        <v>345</v>
      </c>
      <c r="K106" s="135" t="s">
        <v>345</v>
      </c>
      <c r="L106" s="135" t="s">
        <v>345</v>
      </c>
      <c r="M106" s="135" t="s">
        <v>345</v>
      </c>
      <c r="N106" s="136">
        <v>1636</v>
      </c>
      <c r="O106" s="132" t="s">
        <v>345</v>
      </c>
      <c r="P106" s="132" t="s">
        <v>345</v>
      </c>
    </row>
    <row r="107" spans="1:16" ht="15.75" customHeight="1">
      <c r="A107" s="134" t="s">
        <v>259</v>
      </c>
      <c r="B107" s="52">
        <f t="shared" si="3"/>
        <v>2379</v>
      </c>
      <c r="C107" s="135" t="s">
        <v>345</v>
      </c>
      <c r="D107" s="135" t="s">
        <v>345</v>
      </c>
      <c r="E107" s="135" t="s">
        <v>345</v>
      </c>
      <c r="F107" s="135" t="s">
        <v>345</v>
      </c>
      <c r="G107" s="135" t="s">
        <v>345</v>
      </c>
      <c r="H107" s="135" t="s">
        <v>345</v>
      </c>
      <c r="I107" s="135" t="s">
        <v>345</v>
      </c>
      <c r="J107" s="135" t="s">
        <v>345</v>
      </c>
      <c r="K107" s="135" t="s">
        <v>345</v>
      </c>
      <c r="L107" s="135" t="s">
        <v>345</v>
      </c>
      <c r="M107" s="135" t="s">
        <v>345</v>
      </c>
      <c r="N107" s="136">
        <v>2379</v>
      </c>
      <c r="O107" s="132" t="s">
        <v>345</v>
      </c>
      <c r="P107" s="132" t="s">
        <v>345</v>
      </c>
    </row>
    <row r="108" spans="1:16" ht="15.75" customHeight="1">
      <c r="A108" s="134" t="s">
        <v>260</v>
      </c>
      <c r="B108" s="52">
        <f t="shared" si="3"/>
        <v>1929</v>
      </c>
      <c r="C108" s="135" t="s">
        <v>345</v>
      </c>
      <c r="D108" s="135" t="s">
        <v>345</v>
      </c>
      <c r="E108" s="135" t="s">
        <v>345</v>
      </c>
      <c r="F108" s="135" t="s">
        <v>345</v>
      </c>
      <c r="G108" s="135" t="s">
        <v>345</v>
      </c>
      <c r="H108" s="135" t="s">
        <v>345</v>
      </c>
      <c r="I108" s="135" t="s">
        <v>345</v>
      </c>
      <c r="J108" s="135" t="s">
        <v>345</v>
      </c>
      <c r="K108" s="135" t="s">
        <v>345</v>
      </c>
      <c r="L108" s="135" t="s">
        <v>345</v>
      </c>
      <c r="M108" s="135" t="s">
        <v>345</v>
      </c>
      <c r="N108" s="136">
        <v>1929</v>
      </c>
      <c r="O108" s="132" t="s">
        <v>345</v>
      </c>
      <c r="P108" s="132" t="s">
        <v>345</v>
      </c>
    </row>
    <row r="109" spans="1:16" ht="15.75" customHeight="1">
      <c r="A109" s="134" t="s">
        <v>267</v>
      </c>
      <c r="B109" s="52">
        <f t="shared" si="3"/>
        <v>1029</v>
      </c>
      <c r="C109" s="135" t="s">
        <v>345</v>
      </c>
      <c r="D109" s="135" t="s">
        <v>345</v>
      </c>
      <c r="E109" s="135" t="s">
        <v>345</v>
      </c>
      <c r="F109" s="135" t="s">
        <v>345</v>
      </c>
      <c r="G109" s="135" t="s">
        <v>345</v>
      </c>
      <c r="H109" s="135" t="s">
        <v>345</v>
      </c>
      <c r="I109" s="135" t="s">
        <v>345</v>
      </c>
      <c r="J109" s="135" t="s">
        <v>345</v>
      </c>
      <c r="K109" s="135" t="s">
        <v>345</v>
      </c>
      <c r="L109" s="135" t="s">
        <v>345</v>
      </c>
      <c r="M109" s="135" t="s">
        <v>345</v>
      </c>
      <c r="N109" s="136">
        <v>1029</v>
      </c>
      <c r="O109" s="132" t="s">
        <v>345</v>
      </c>
      <c r="P109" s="132" t="s">
        <v>345</v>
      </c>
    </row>
    <row r="110" spans="1:16" ht="15.75" customHeight="1">
      <c r="A110" s="134" t="s">
        <v>268</v>
      </c>
      <c r="B110" s="52">
        <f t="shared" si="3"/>
        <v>1427</v>
      </c>
      <c r="C110" s="135" t="s">
        <v>345</v>
      </c>
      <c r="D110" s="135" t="s">
        <v>345</v>
      </c>
      <c r="E110" s="135" t="s">
        <v>345</v>
      </c>
      <c r="F110" s="135" t="s">
        <v>345</v>
      </c>
      <c r="G110" s="135" t="s">
        <v>345</v>
      </c>
      <c r="H110" s="135" t="s">
        <v>345</v>
      </c>
      <c r="I110" s="135" t="s">
        <v>345</v>
      </c>
      <c r="J110" s="135" t="s">
        <v>345</v>
      </c>
      <c r="K110" s="135" t="s">
        <v>345</v>
      </c>
      <c r="L110" s="135" t="s">
        <v>345</v>
      </c>
      <c r="M110" s="135" t="s">
        <v>345</v>
      </c>
      <c r="N110" s="136">
        <v>1427</v>
      </c>
      <c r="O110" s="132" t="s">
        <v>345</v>
      </c>
      <c r="P110" s="132" t="s">
        <v>345</v>
      </c>
    </row>
    <row r="111" spans="1:16" ht="15.75" customHeight="1">
      <c r="A111" s="134"/>
      <c r="B111" s="139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7"/>
      <c r="O111" s="132"/>
      <c r="P111" s="132"/>
    </row>
    <row r="112" spans="1:16" s="17" customFormat="1" ht="15.75" customHeight="1">
      <c r="A112" s="119" t="s">
        <v>269</v>
      </c>
      <c r="B112" s="127">
        <f>SUM(B114:B123)</f>
        <v>2515</v>
      </c>
      <c r="C112" s="110" t="s">
        <v>345</v>
      </c>
      <c r="D112" s="110" t="s">
        <v>345</v>
      </c>
      <c r="E112" s="110" t="s">
        <v>345</v>
      </c>
      <c r="F112" s="110" t="s">
        <v>345</v>
      </c>
      <c r="G112" s="127">
        <f>SUM(G114:G123)</f>
        <v>2515</v>
      </c>
      <c r="H112" s="110" t="s">
        <v>345</v>
      </c>
      <c r="I112" s="110" t="s">
        <v>345</v>
      </c>
      <c r="J112" s="110" t="s">
        <v>345</v>
      </c>
      <c r="K112" s="110" t="s">
        <v>345</v>
      </c>
      <c r="L112" s="110" t="s">
        <v>345</v>
      </c>
      <c r="M112" s="110" t="s">
        <v>345</v>
      </c>
      <c r="N112" s="111" t="s">
        <v>345</v>
      </c>
      <c r="O112" s="128" t="s">
        <v>345</v>
      </c>
      <c r="P112" s="128" t="s">
        <v>345</v>
      </c>
    </row>
    <row r="113" spans="1:16" ht="15.75" customHeight="1">
      <c r="A113" s="134"/>
      <c r="B113" s="139"/>
      <c r="C113" s="53"/>
      <c r="D113" s="53"/>
      <c r="E113" s="53"/>
      <c r="F113" s="53"/>
      <c r="G113" s="139"/>
      <c r="H113" s="53"/>
      <c r="I113" s="135"/>
      <c r="J113" s="53"/>
      <c r="K113" s="53"/>
      <c r="L113" s="135"/>
      <c r="M113" s="53"/>
      <c r="O113" s="132"/>
      <c r="P113" s="132"/>
    </row>
    <row r="114" spans="1:16" ht="15.75" customHeight="1">
      <c r="A114" s="148" t="s">
        <v>270</v>
      </c>
      <c r="B114" s="52">
        <f>SUM(C114:P114)</f>
        <v>166</v>
      </c>
      <c r="C114" s="53" t="s">
        <v>345</v>
      </c>
      <c r="D114" s="53" t="s">
        <v>345</v>
      </c>
      <c r="E114" s="53" t="s">
        <v>345</v>
      </c>
      <c r="F114" s="53" t="s">
        <v>345</v>
      </c>
      <c r="G114" s="136">
        <v>166</v>
      </c>
      <c r="H114" s="53" t="s">
        <v>345</v>
      </c>
      <c r="I114" s="135" t="s">
        <v>345</v>
      </c>
      <c r="J114" s="53" t="s">
        <v>345</v>
      </c>
      <c r="K114" s="53" t="s">
        <v>345</v>
      </c>
      <c r="L114" s="135" t="s">
        <v>345</v>
      </c>
      <c r="M114" s="53" t="s">
        <v>345</v>
      </c>
      <c r="N114" s="48" t="s">
        <v>345</v>
      </c>
      <c r="O114" s="132" t="s">
        <v>345</v>
      </c>
      <c r="P114" s="132" t="s">
        <v>345</v>
      </c>
    </row>
    <row r="115" spans="1:16" ht="15.75" customHeight="1">
      <c r="A115" s="134" t="s">
        <v>271</v>
      </c>
      <c r="B115" s="52">
        <f aca="true" t="shared" si="4" ref="B115:B123">SUM(C115:P115)</f>
        <v>229</v>
      </c>
      <c r="C115" s="53" t="s">
        <v>345</v>
      </c>
      <c r="D115" s="53" t="s">
        <v>345</v>
      </c>
      <c r="E115" s="53"/>
      <c r="F115" s="53" t="s">
        <v>345</v>
      </c>
      <c r="G115" s="136">
        <v>229</v>
      </c>
      <c r="H115" s="53"/>
      <c r="I115" s="135"/>
      <c r="J115" s="53"/>
      <c r="K115" s="53"/>
      <c r="L115" s="135"/>
      <c r="M115" s="53"/>
      <c r="O115" s="132"/>
      <c r="P115" s="132"/>
    </row>
    <row r="116" spans="1:16" ht="15.75" customHeight="1">
      <c r="A116" s="148" t="s">
        <v>272</v>
      </c>
      <c r="B116" s="52">
        <f t="shared" si="4"/>
        <v>186</v>
      </c>
      <c r="C116" s="53" t="s">
        <v>345</v>
      </c>
      <c r="D116" s="53" t="s">
        <v>345</v>
      </c>
      <c r="E116" s="53" t="s">
        <v>345</v>
      </c>
      <c r="F116" s="53" t="s">
        <v>345</v>
      </c>
      <c r="G116" s="136">
        <v>186</v>
      </c>
      <c r="H116" s="53" t="s">
        <v>345</v>
      </c>
      <c r="I116" s="135" t="s">
        <v>345</v>
      </c>
      <c r="J116" s="53" t="s">
        <v>345</v>
      </c>
      <c r="K116" s="53" t="s">
        <v>345</v>
      </c>
      <c r="L116" s="135" t="s">
        <v>345</v>
      </c>
      <c r="M116" s="53" t="s">
        <v>345</v>
      </c>
      <c r="N116" s="48" t="s">
        <v>345</v>
      </c>
      <c r="O116" s="132" t="s">
        <v>345</v>
      </c>
      <c r="P116" s="132" t="s">
        <v>345</v>
      </c>
    </row>
    <row r="117" spans="1:16" s="149" customFormat="1" ht="15.75" customHeight="1">
      <c r="A117" s="134" t="s">
        <v>273</v>
      </c>
      <c r="B117" s="52">
        <f t="shared" si="4"/>
        <v>165</v>
      </c>
      <c r="C117" s="53" t="s">
        <v>345</v>
      </c>
      <c r="D117" s="53" t="s">
        <v>345</v>
      </c>
      <c r="E117" s="53" t="s">
        <v>345</v>
      </c>
      <c r="F117" s="53" t="s">
        <v>345</v>
      </c>
      <c r="G117" s="136">
        <v>165</v>
      </c>
      <c r="H117" s="53" t="s">
        <v>345</v>
      </c>
      <c r="I117" s="53" t="s">
        <v>345</v>
      </c>
      <c r="J117" s="53" t="s">
        <v>345</v>
      </c>
      <c r="K117" s="53" t="s">
        <v>345</v>
      </c>
      <c r="L117" s="53" t="s">
        <v>345</v>
      </c>
      <c r="M117" s="53" t="s">
        <v>345</v>
      </c>
      <c r="N117" s="48" t="s">
        <v>345</v>
      </c>
      <c r="O117" s="132" t="s">
        <v>345</v>
      </c>
      <c r="P117" s="132" t="s">
        <v>345</v>
      </c>
    </row>
    <row r="118" spans="1:16" ht="15.75" customHeight="1">
      <c r="A118" s="134" t="s">
        <v>274</v>
      </c>
      <c r="B118" s="52">
        <f t="shared" si="4"/>
        <v>342</v>
      </c>
      <c r="C118" s="53" t="s">
        <v>345</v>
      </c>
      <c r="D118" s="53" t="s">
        <v>345</v>
      </c>
      <c r="E118" s="53" t="s">
        <v>345</v>
      </c>
      <c r="F118" s="53" t="s">
        <v>345</v>
      </c>
      <c r="G118" s="136">
        <v>342</v>
      </c>
      <c r="H118" s="53" t="s">
        <v>345</v>
      </c>
      <c r="I118" s="53" t="s">
        <v>345</v>
      </c>
      <c r="J118" s="53" t="s">
        <v>345</v>
      </c>
      <c r="K118" s="53" t="s">
        <v>345</v>
      </c>
      <c r="L118" s="53" t="s">
        <v>345</v>
      </c>
      <c r="M118" s="53" t="s">
        <v>345</v>
      </c>
      <c r="N118" s="48" t="s">
        <v>345</v>
      </c>
      <c r="O118" s="132" t="s">
        <v>345</v>
      </c>
      <c r="P118" s="132" t="s">
        <v>345</v>
      </c>
    </row>
    <row r="119" spans="1:16" ht="15.75" customHeight="1">
      <c r="A119" s="134" t="s">
        <v>275</v>
      </c>
      <c r="B119" s="52">
        <f t="shared" si="4"/>
        <v>316</v>
      </c>
      <c r="C119" s="53" t="s">
        <v>345</v>
      </c>
      <c r="D119" s="53" t="s">
        <v>345</v>
      </c>
      <c r="E119" s="53" t="s">
        <v>345</v>
      </c>
      <c r="F119" s="53" t="s">
        <v>345</v>
      </c>
      <c r="G119" s="136">
        <v>316</v>
      </c>
      <c r="H119" s="53" t="s">
        <v>345</v>
      </c>
      <c r="I119" s="53" t="s">
        <v>345</v>
      </c>
      <c r="J119" s="53" t="s">
        <v>345</v>
      </c>
      <c r="K119" s="53" t="s">
        <v>345</v>
      </c>
      <c r="L119" s="53" t="s">
        <v>345</v>
      </c>
      <c r="M119" s="53" t="s">
        <v>345</v>
      </c>
      <c r="N119" s="48" t="s">
        <v>345</v>
      </c>
      <c r="O119" s="132" t="s">
        <v>345</v>
      </c>
      <c r="P119" s="132" t="s">
        <v>345</v>
      </c>
    </row>
    <row r="120" spans="1:16" ht="15.75" customHeight="1">
      <c r="A120" s="134" t="s">
        <v>240</v>
      </c>
      <c r="B120" s="52">
        <f t="shared" si="4"/>
        <v>269</v>
      </c>
      <c r="C120" s="53" t="s">
        <v>345</v>
      </c>
      <c r="D120" s="53" t="s">
        <v>345</v>
      </c>
      <c r="E120" s="53" t="s">
        <v>345</v>
      </c>
      <c r="F120" s="53" t="s">
        <v>345</v>
      </c>
      <c r="G120" s="136">
        <v>269</v>
      </c>
      <c r="H120" s="53" t="s">
        <v>345</v>
      </c>
      <c r="I120" s="53" t="s">
        <v>345</v>
      </c>
      <c r="J120" s="53" t="s">
        <v>345</v>
      </c>
      <c r="K120" s="53" t="s">
        <v>345</v>
      </c>
      <c r="L120" s="53" t="s">
        <v>345</v>
      </c>
      <c r="M120" s="53" t="s">
        <v>345</v>
      </c>
      <c r="N120" s="48" t="s">
        <v>345</v>
      </c>
      <c r="O120" s="132" t="s">
        <v>345</v>
      </c>
      <c r="P120" s="132" t="s">
        <v>345</v>
      </c>
    </row>
    <row r="121" spans="1:16" ht="15.75" customHeight="1">
      <c r="A121" s="134" t="s">
        <v>241</v>
      </c>
      <c r="B121" s="52">
        <f t="shared" si="4"/>
        <v>284</v>
      </c>
      <c r="C121" s="53" t="s">
        <v>345</v>
      </c>
      <c r="D121" s="53" t="s">
        <v>345</v>
      </c>
      <c r="E121" s="53" t="s">
        <v>345</v>
      </c>
      <c r="F121" s="53" t="s">
        <v>345</v>
      </c>
      <c r="G121" s="136">
        <v>284</v>
      </c>
      <c r="H121" s="53" t="s">
        <v>345</v>
      </c>
      <c r="I121" s="53" t="s">
        <v>345</v>
      </c>
      <c r="J121" s="53" t="s">
        <v>345</v>
      </c>
      <c r="K121" s="53" t="s">
        <v>345</v>
      </c>
      <c r="L121" s="53" t="s">
        <v>345</v>
      </c>
      <c r="M121" s="53" t="s">
        <v>345</v>
      </c>
      <c r="N121" s="48" t="s">
        <v>345</v>
      </c>
      <c r="O121" s="132" t="s">
        <v>345</v>
      </c>
      <c r="P121" s="132" t="s">
        <v>345</v>
      </c>
    </row>
    <row r="122" spans="1:16" ht="15.75" customHeight="1">
      <c r="A122" s="134" t="s">
        <v>242</v>
      </c>
      <c r="B122" s="52">
        <f t="shared" si="4"/>
        <v>203</v>
      </c>
      <c r="C122" s="53" t="s">
        <v>345</v>
      </c>
      <c r="D122" s="53" t="s">
        <v>345</v>
      </c>
      <c r="E122" s="53" t="s">
        <v>345</v>
      </c>
      <c r="F122" s="53" t="s">
        <v>345</v>
      </c>
      <c r="G122" s="136">
        <v>203</v>
      </c>
      <c r="H122" s="53" t="s">
        <v>345</v>
      </c>
      <c r="I122" s="53" t="s">
        <v>345</v>
      </c>
      <c r="J122" s="53" t="s">
        <v>345</v>
      </c>
      <c r="K122" s="53" t="s">
        <v>345</v>
      </c>
      <c r="L122" s="53" t="s">
        <v>345</v>
      </c>
      <c r="M122" s="53" t="s">
        <v>345</v>
      </c>
      <c r="N122" s="48" t="s">
        <v>345</v>
      </c>
      <c r="O122" s="132" t="s">
        <v>345</v>
      </c>
      <c r="P122" s="132" t="s">
        <v>345</v>
      </c>
    </row>
    <row r="123" spans="1:16" ht="15.75" customHeight="1">
      <c r="A123" s="134" t="s">
        <v>243</v>
      </c>
      <c r="B123" s="52">
        <f t="shared" si="4"/>
        <v>355</v>
      </c>
      <c r="C123" s="53" t="s">
        <v>345</v>
      </c>
      <c r="D123" s="53" t="s">
        <v>345</v>
      </c>
      <c r="E123" s="53" t="s">
        <v>345</v>
      </c>
      <c r="F123" s="53" t="s">
        <v>345</v>
      </c>
      <c r="G123" s="136">
        <v>355</v>
      </c>
      <c r="H123" s="53" t="s">
        <v>345</v>
      </c>
      <c r="I123" s="53" t="s">
        <v>345</v>
      </c>
      <c r="J123" s="53" t="s">
        <v>345</v>
      </c>
      <c r="K123" s="53" t="s">
        <v>345</v>
      </c>
      <c r="L123" s="53" t="s">
        <v>345</v>
      </c>
      <c r="M123" s="53" t="s">
        <v>345</v>
      </c>
      <c r="N123" s="48" t="s">
        <v>345</v>
      </c>
      <c r="O123" s="132" t="s">
        <v>345</v>
      </c>
      <c r="P123" s="132" t="s">
        <v>345</v>
      </c>
    </row>
    <row r="124" spans="1:16" ht="15.75" customHeight="1">
      <c r="A124" s="150"/>
      <c r="B124" s="151"/>
      <c r="C124" s="152"/>
      <c r="D124" s="152"/>
      <c r="E124" s="152"/>
      <c r="F124" s="152"/>
      <c r="G124" s="151"/>
      <c r="H124" s="152"/>
      <c r="I124" s="152"/>
      <c r="J124" s="152"/>
      <c r="K124" s="152"/>
      <c r="L124" s="153"/>
      <c r="M124" s="152"/>
      <c r="N124" s="154"/>
      <c r="O124" s="155"/>
      <c r="P124" s="155"/>
    </row>
    <row r="125" spans="1:16" ht="15.75" customHeight="1">
      <c r="A125" s="15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137"/>
      <c r="M125" s="48"/>
      <c r="O125" s="48"/>
      <c r="P125" s="48"/>
    </row>
    <row r="126" spans="1:16" ht="15.75" customHeight="1">
      <c r="A126" s="15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137"/>
      <c r="M126" s="48"/>
      <c r="O126" s="48"/>
      <c r="P126" s="48"/>
    </row>
    <row r="127" spans="1:15" ht="15.75" customHeight="1">
      <c r="A127" s="157" t="s">
        <v>244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137"/>
      <c r="M127" s="48"/>
      <c r="O127" s="48"/>
    </row>
    <row r="128" spans="1:16" ht="15.75" customHeight="1">
      <c r="A128" s="158"/>
      <c r="B128" s="159"/>
      <c r="C128" s="108" t="s">
        <v>405</v>
      </c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1:16" ht="15.75" customHeight="1">
      <c r="A129" s="72" t="s">
        <v>329</v>
      </c>
      <c r="B129" s="110" t="s">
        <v>404</v>
      </c>
      <c r="C129" s="110" t="s">
        <v>366</v>
      </c>
      <c r="D129" s="110"/>
      <c r="E129" s="110" t="s">
        <v>331</v>
      </c>
      <c r="F129" s="110" t="s">
        <v>407</v>
      </c>
      <c r="G129" s="110" t="s">
        <v>332</v>
      </c>
      <c r="H129" s="110" t="s">
        <v>410</v>
      </c>
      <c r="I129" s="110" t="s">
        <v>409</v>
      </c>
      <c r="J129" s="110" t="s">
        <v>333</v>
      </c>
      <c r="K129" s="110" t="s">
        <v>411</v>
      </c>
      <c r="L129" s="110" t="s">
        <v>334</v>
      </c>
      <c r="M129" s="110" t="s">
        <v>335</v>
      </c>
      <c r="N129" s="111" t="s">
        <v>336</v>
      </c>
      <c r="O129" s="112" t="s">
        <v>337</v>
      </c>
      <c r="P129" s="129" t="s">
        <v>338</v>
      </c>
    </row>
    <row r="130" spans="1:16" ht="15.75" customHeight="1">
      <c r="A130" s="160"/>
      <c r="B130" s="161"/>
      <c r="C130" s="161"/>
      <c r="D130" s="161"/>
      <c r="E130" s="162" t="s">
        <v>339</v>
      </c>
      <c r="F130" s="162"/>
      <c r="G130" s="162"/>
      <c r="H130" s="161"/>
      <c r="I130" s="162"/>
      <c r="J130" s="162" t="s">
        <v>340</v>
      </c>
      <c r="K130" s="161"/>
      <c r="L130" s="162" t="s">
        <v>341</v>
      </c>
      <c r="M130" s="162" t="s">
        <v>342</v>
      </c>
      <c r="N130" s="163" t="s">
        <v>343</v>
      </c>
      <c r="O130" s="164" t="s">
        <v>340</v>
      </c>
      <c r="P130" s="165"/>
    </row>
    <row r="131" spans="1:16" ht="15.75" customHeight="1">
      <c r="A131" s="130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135"/>
      <c r="M131" s="53"/>
      <c r="O131" s="132"/>
      <c r="P131" s="55"/>
    </row>
    <row r="132" spans="1:16" s="17" customFormat="1" ht="15.75" customHeight="1">
      <c r="A132" s="119" t="s">
        <v>245</v>
      </c>
      <c r="B132" s="127">
        <f>SUM(B134:B142)</f>
        <v>12659</v>
      </c>
      <c r="C132" s="110" t="s">
        <v>345</v>
      </c>
      <c r="D132" s="110" t="s">
        <v>345</v>
      </c>
      <c r="E132" s="110" t="s">
        <v>345</v>
      </c>
      <c r="F132" s="110" t="s">
        <v>345</v>
      </c>
      <c r="G132" s="127" t="s">
        <v>345</v>
      </c>
      <c r="H132" s="127">
        <f>SUM(H134:H142)</f>
        <v>12659</v>
      </c>
      <c r="I132" s="110" t="s">
        <v>345</v>
      </c>
      <c r="J132" s="110" t="s">
        <v>345</v>
      </c>
      <c r="K132" s="110" t="s">
        <v>345</v>
      </c>
      <c r="L132" s="110" t="s">
        <v>345</v>
      </c>
      <c r="M132" s="110" t="s">
        <v>345</v>
      </c>
      <c r="N132" s="111" t="s">
        <v>345</v>
      </c>
      <c r="O132" s="128" t="s">
        <v>345</v>
      </c>
      <c r="P132" s="128" t="s">
        <v>345</v>
      </c>
    </row>
    <row r="133" spans="1:16" ht="15.75" customHeight="1">
      <c r="A133" s="134"/>
      <c r="B133" s="139"/>
      <c r="C133" s="53"/>
      <c r="D133" s="53"/>
      <c r="E133" s="53"/>
      <c r="F133" s="53"/>
      <c r="G133" s="52"/>
      <c r="H133" s="135"/>
      <c r="I133" s="53"/>
      <c r="J133" s="53"/>
      <c r="K133" s="53"/>
      <c r="L133" s="135"/>
      <c r="M133" s="53"/>
      <c r="O133" s="132"/>
      <c r="P133" s="132"/>
    </row>
    <row r="134" spans="1:16" ht="15.75" customHeight="1">
      <c r="A134" s="134" t="s">
        <v>246</v>
      </c>
      <c r="B134" s="139">
        <f>SUM(C134:P134)</f>
        <v>2228</v>
      </c>
      <c r="C134" s="135" t="s">
        <v>345</v>
      </c>
      <c r="D134" s="135" t="s">
        <v>345</v>
      </c>
      <c r="E134" s="135" t="s">
        <v>345</v>
      </c>
      <c r="F134" s="135" t="s">
        <v>345</v>
      </c>
      <c r="G134" s="135" t="s">
        <v>345</v>
      </c>
      <c r="H134" s="136">
        <v>2228</v>
      </c>
      <c r="I134" s="135" t="s">
        <v>345</v>
      </c>
      <c r="J134" s="135" t="s">
        <v>345</v>
      </c>
      <c r="K134" s="135" t="s">
        <v>345</v>
      </c>
      <c r="L134" s="135" t="s">
        <v>345</v>
      </c>
      <c r="M134" s="135" t="s">
        <v>345</v>
      </c>
      <c r="N134" s="135" t="s">
        <v>345</v>
      </c>
      <c r="O134" s="135" t="s">
        <v>345</v>
      </c>
      <c r="P134" s="137" t="s">
        <v>345</v>
      </c>
    </row>
    <row r="135" spans="1:16" ht="15.75" customHeight="1">
      <c r="A135" s="134" t="s">
        <v>247</v>
      </c>
      <c r="B135" s="139">
        <f aca="true" t="shared" si="5" ref="B135:B142">SUM(C135:P135)</f>
        <v>10</v>
      </c>
      <c r="C135" s="135" t="s">
        <v>345</v>
      </c>
      <c r="D135" s="135" t="s">
        <v>345</v>
      </c>
      <c r="E135" s="135" t="s">
        <v>345</v>
      </c>
      <c r="F135" s="135" t="s">
        <v>345</v>
      </c>
      <c r="G135" s="139" t="s">
        <v>345</v>
      </c>
      <c r="H135" s="136">
        <v>10</v>
      </c>
      <c r="I135" s="135" t="s">
        <v>345</v>
      </c>
      <c r="J135" s="135" t="s">
        <v>345</v>
      </c>
      <c r="K135" s="135" t="s">
        <v>345</v>
      </c>
      <c r="L135" s="135" t="s">
        <v>345</v>
      </c>
      <c r="M135" s="135" t="s">
        <v>345</v>
      </c>
      <c r="N135" s="137" t="s">
        <v>345</v>
      </c>
      <c r="O135" s="132" t="s">
        <v>345</v>
      </c>
      <c r="P135" s="132" t="s">
        <v>345</v>
      </c>
    </row>
    <row r="136" spans="1:16" ht="15.75" customHeight="1">
      <c r="A136" s="134" t="s">
        <v>248</v>
      </c>
      <c r="B136" s="139">
        <f t="shared" si="5"/>
        <v>3057</v>
      </c>
      <c r="C136" s="135" t="s">
        <v>345</v>
      </c>
      <c r="D136" s="135" t="s">
        <v>345</v>
      </c>
      <c r="E136" s="135" t="s">
        <v>345</v>
      </c>
      <c r="F136" s="135" t="s">
        <v>345</v>
      </c>
      <c r="G136" s="139" t="s">
        <v>345</v>
      </c>
      <c r="H136" s="136">
        <v>3057</v>
      </c>
      <c r="I136" s="135" t="s">
        <v>345</v>
      </c>
      <c r="J136" s="135" t="s">
        <v>345</v>
      </c>
      <c r="K136" s="135" t="s">
        <v>345</v>
      </c>
      <c r="L136" s="135" t="s">
        <v>345</v>
      </c>
      <c r="M136" s="135" t="s">
        <v>345</v>
      </c>
      <c r="N136" s="137" t="s">
        <v>345</v>
      </c>
      <c r="O136" s="132" t="s">
        <v>345</v>
      </c>
      <c r="P136" s="132" t="s">
        <v>345</v>
      </c>
    </row>
    <row r="137" spans="1:16" ht="15.75" customHeight="1">
      <c r="A137" s="134" t="s">
        <v>249</v>
      </c>
      <c r="B137" s="139">
        <f t="shared" si="5"/>
        <v>1010</v>
      </c>
      <c r="C137" s="135" t="s">
        <v>345</v>
      </c>
      <c r="D137" s="135" t="s">
        <v>345</v>
      </c>
      <c r="E137" s="135" t="s">
        <v>345</v>
      </c>
      <c r="F137" s="135" t="s">
        <v>345</v>
      </c>
      <c r="G137" s="137" t="s">
        <v>345</v>
      </c>
      <c r="H137" s="136">
        <v>1010</v>
      </c>
      <c r="I137" s="135" t="s">
        <v>345</v>
      </c>
      <c r="J137" s="135" t="s">
        <v>345</v>
      </c>
      <c r="K137" s="135" t="s">
        <v>345</v>
      </c>
      <c r="L137" s="135" t="s">
        <v>345</v>
      </c>
      <c r="M137" s="135" t="s">
        <v>345</v>
      </c>
      <c r="N137" s="137" t="s">
        <v>345</v>
      </c>
      <c r="O137" s="132" t="s">
        <v>345</v>
      </c>
      <c r="P137" s="132" t="s">
        <v>345</v>
      </c>
    </row>
    <row r="138" spans="1:16" ht="15.75" customHeight="1">
      <c r="A138" s="134" t="s">
        <v>250</v>
      </c>
      <c r="B138" s="139">
        <f t="shared" si="5"/>
        <v>1074</v>
      </c>
      <c r="C138" s="135" t="s">
        <v>345</v>
      </c>
      <c r="D138" s="135" t="s">
        <v>345</v>
      </c>
      <c r="E138" s="135" t="s">
        <v>345</v>
      </c>
      <c r="F138" s="135" t="s">
        <v>345</v>
      </c>
      <c r="G138" s="137" t="s">
        <v>345</v>
      </c>
      <c r="H138" s="136">
        <v>1074</v>
      </c>
      <c r="I138" s="135" t="s">
        <v>345</v>
      </c>
      <c r="J138" s="135" t="s">
        <v>345</v>
      </c>
      <c r="K138" s="135" t="s">
        <v>345</v>
      </c>
      <c r="L138" s="135" t="s">
        <v>345</v>
      </c>
      <c r="M138" s="135" t="s">
        <v>345</v>
      </c>
      <c r="N138" s="137" t="s">
        <v>345</v>
      </c>
      <c r="O138" s="132" t="s">
        <v>345</v>
      </c>
      <c r="P138" s="132" t="s">
        <v>345</v>
      </c>
    </row>
    <row r="139" spans="1:16" ht="15.75" customHeight="1">
      <c r="A139" s="134" t="s">
        <v>251</v>
      </c>
      <c r="B139" s="139">
        <f t="shared" si="5"/>
        <v>1235</v>
      </c>
      <c r="C139" s="135" t="s">
        <v>345</v>
      </c>
      <c r="D139" s="135" t="s">
        <v>345</v>
      </c>
      <c r="E139" s="135" t="s">
        <v>345</v>
      </c>
      <c r="F139" s="135" t="s">
        <v>345</v>
      </c>
      <c r="G139" s="137" t="s">
        <v>345</v>
      </c>
      <c r="H139" s="136">
        <v>1235</v>
      </c>
      <c r="I139" s="135" t="s">
        <v>345</v>
      </c>
      <c r="J139" s="135" t="s">
        <v>345</v>
      </c>
      <c r="K139" s="135" t="s">
        <v>345</v>
      </c>
      <c r="L139" s="135" t="s">
        <v>345</v>
      </c>
      <c r="M139" s="135" t="s">
        <v>345</v>
      </c>
      <c r="N139" s="137" t="s">
        <v>345</v>
      </c>
      <c r="O139" s="132" t="s">
        <v>345</v>
      </c>
      <c r="P139" s="132" t="s">
        <v>345</v>
      </c>
    </row>
    <row r="140" spans="1:16" ht="15.75" customHeight="1">
      <c r="A140" s="134" t="s">
        <v>260</v>
      </c>
      <c r="B140" s="139">
        <f t="shared" si="5"/>
        <v>980</v>
      </c>
      <c r="C140" s="135" t="s">
        <v>345</v>
      </c>
      <c r="D140" s="135" t="s">
        <v>345</v>
      </c>
      <c r="E140" s="135" t="s">
        <v>345</v>
      </c>
      <c r="F140" s="135" t="s">
        <v>345</v>
      </c>
      <c r="G140" s="137" t="s">
        <v>345</v>
      </c>
      <c r="H140" s="136">
        <v>980</v>
      </c>
      <c r="I140" s="135" t="s">
        <v>345</v>
      </c>
      <c r="J140" s="135" t="s">
        <v>345</v>
      </c>
      <c r="K140" s="135" t="s">
        <v>345</v>
      </c>
      <c r="L140" s="135" t="s">
        <v>345</v>
      </c>
      <c r="M140" s="135" t="s">
        <v>345</v>
      </c>
      <c r="N140" s="137" t="s">
        <v>345</v>
      </c>
      <c r="O140" s="132" t="s">
        <v>345</v>
      </c>
      <c r="P140" s="132" t="s">
        <v>345</v>
      </c>
    </row>
    <row r="141" spans="1:16" ht="15.75" customHeight="1">
      <c r="A141" s="134" t="s">
        <v>252</v>
      </c>
      <c r="B141" s="139">
        <f t="shared" si="5"/>
        <v>946</v>
      </c>
      <c r="C141" s="135" t="s">
        <v>345</v>
      </c>
      <c r="D141" s="135" t="s">
        <v>345</v>
      </c>
      <c r="E141" s="135" t="s">
        <v>345</v>
      </c>
      <c r="F141" s="135" t="s">
        <v>345</v>
      </c>
      <c r="G141" s="137" t="s">
        <v>345</v>
      </c>
      <c r="H141" s="136">
        <v>946</v>
      </c>
      <c r="I141" s="135" t="s">
        <v>345</v>
      </c>
      <c r="J141" s="135" t="s">
        <v>345</v>
      </c>
      <c r="K141" s="135" t="s">
        <v>345</v>
      </c>
      <c r="L141" s="135" t="s">
        <v>345</v>
      </c>
      <c r="M141" s="135" t="s">
        <v>345</v>
      </c>
      <c r="N141" s="137" t="s">
        <v>345</v>
      </c>
      <c r="O141" s="132" t="s">
        <v>345</v>
      </c>
      <c r="P141" s="132" t="s">
        <v>345</v>
      </c>
    </row>
    <row r="142" spans="1:16" ht="15.75" customHeight="1">
      <c r="A142" s="134" t="s">
        <v>253</v>
      </c>
      <c r="B142" s="139">
        <f t="shared" si="5"/>
        <v>2119</v>
      </c>
      <c r="C142" s="135" t="s">
        <v>345</v>
      </c>
      <c r="D142" s="135" t="s">
        <v>345</v>
      </c>
      <c r="E142" s="135" t="s">
        <v>345</v>
      </c>
      <c r="F142" s="135" t="s">
        <v>345</v>
      </c>
      <c r="G142" s="137" t="s">
        <v>345</v>
      </c>
      <c r="H142" s="136">
        <v>2119</v>
      </c>
      <c r="I142" s="135" t="s">
        <v>345</v>
      </c>
      <c r="J142" s="135" t="s">
        <v>345</v>
      </c>
      <c r="K142" s="135" t="s">
        <v>345</v>
      </c>
      <c r="L142" s="135" t="s">
        <v>345</v>
      </c>
      <c r="M142" s="135" t="s">
        <v>345</v>
      </c>
      <c r="N142" s="137" t="s">
        <v>345</v>
      </c>
      <c r="O142" s="132" t="s">
        <v>345</v>
      </c>
      <c r="P142" s="132" t="s">
        <v>345</v>
      </c>
    </row>
    <row r="143" spans="1:16" ht="15.75" customHeight="1">
      <c r="A143" s="138" t="s">
        <v>327</v>
      </c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135"/>
      <c r="M143" s="53"/>
      <c r="O143" s="49"/>
      <c r="P143" s="49"/>
    </row>
    <row r="144" spans="1:16" s="17" customFormat="1" ht="15.75" customHeight="1">
      <c r="A144" s="119" t="s">
        <v>254</v>
      </c>
      <c r="B144" s="127">
        <f>SUM(B146:B180)</f>
        <v>133018</v>
      </c>
      <c r="C144" s="110" t="s">
        <v>345</v>
      </c>
      <c r="D144" s="110" t="s">
        <v>345</v>
      </c>
      <c r="E144" s="110" t="s">
        <v>345</v>
      </c>
      <c r="F144" s="110" t="s">
        <v>345</v>
      </c>
      <c r="G144" s="110" t="s">
        <v>345</v>
      </c>
      <c r="H144" s="110" t="s">
        <v>345</v>
      </c>
      <c r="I144" s="127">
        <f>SUM(I146:I180)</f>
        <v>133018</v>
      </c>
      <c r="J144" s="110" t="s">
        <v>345</v>
      </c>
      <c r="K144" s="110" t="s">
        <v>345</v>
      </c>
      <c r="L144" s="110" t="s">
        <v>345</v>
      </c>
      <c r="M144" s="110" t="s">
        <v>345</v>
      </c>
      <c r="N144" s="111" t="s">
        <v>345</v>
      </c>
      <c r="O144" s="128" t="s">
        <v>345</v>
      </c>
      <c r="P144" s="128" t="s">
        <v>345</v>
      </c>
    </row>
    <row r="145" spans="1:16" ht="15.75" customHeight="1">
      <c r="A145" s="134"/>
      <c r="B145" s="139"/>
      <c r="C145" s="53"/>
      <c r="D145" s="53"/>
      <c r="E145" s="53"/>
      <c r="F145" s="53"/>
      <c r="G145" s="53"/>
      <c r="H145" s="53"/>
      <c r="I145" s="139"/>
      <c r="J145" s="53"/>
      <c r="K145" s="53"/>
      <c r="L145" s="135"/>
      <c r="M145" s="53"/>
      <c r="O145" s="132"/>
      <c r="P145" s="132"/>
    </row>
    <row r="146" spans="1:16" ht="15.75" customHeight="1">
      <c r="A146" s="134" t="s">
        <v>262</v>
      </c>
      <c r="B146" s="52">
        <f>SUM(C146:P146)</f>
        <v>15312</v>
      </c>
      <c r="C146" s="135" t="s">
        <v>345</v>
      </c>
      <c r="D146" s="135" t="s">
        <v>345</v>
      </c>
      <c r="E146" s="135" t="s">
        <v>345</v>
      </c>
      <c r="F146" s="135" t="s">
        <v>345</v>
      </c>
      <c r="G146" s="135" t="s">
        <v>345</v>
      </c>
      <c r="H146" s="135" t="s">
        <v>345</v>
      </c>
      <c r="I146" s="136">
        <v>15312</v>
      </c>
      <c r="J146" s="135" t="s">
        <v>345</v>
      </c>
      <c r="K146" s="135" t="s">
        <v>345</v>
      </c>
      <c r="L146" s="135" t="s">
        <v>345</v>
      </c>
      <c r="M146" s="135" t="s">
        <v>345</v>
      </c>
      <c r="N146" s="137" t="s">
        <v>345</v>
      </c>
      <c r="O146" s="132" t="s">
        <v>345</v>
      </c>
      <c r="P146" s="132" t="s">
        <v>345</v>
      </c>
    </row>
    <row r="147" spans="1:16" ht="15.75" customHeight="1">
      <c r="A147" s="138" t="s">
        <v>264</v>
      </c>
      <c r="B147" s="52">
        <f aca="true" t="shared" si="6" ref="B147:B180">SUM(C147:P147)</f>
        <v>6018</v>
      </c>
      <c r="C147" s="135" t="s">
        <v>345</v>
      </c>
      <c r="D147" s="135" t="s">
        <v>345</v>
      </c>
      <c r="E147" s="135" t="s">
        <v>345</v>
      </c>
      <c r="F147" s="135" t="s">
        <v>345</v>
      </c>
      <c r="G147" s="135" t="s">
        <v>345</v>
      </c>
      <c r="H147" s="135" t="s">
        <v>345</v>
      </c>
      <c r="I147" s="136">
        <v>6018</v>
      </c>
      <c r="J147" s="135" t="s">
        <v>345</v>
      </c>
      <c r="K147" s="135" t="s">
        <v>345</v>
      </c>
      <c r="L147" s="135" t="s">
        <v>345</v>
      </c>
      <c r="M147" s="135" t="s">
        <v>345</v>
      </c>
      <c r="N147" s="137" t="s">
        <v>345</v>
      </c>
      <c r="O147" s="132" t="s">
        <v>345</v>
      </c>
      <c r="P147" s="132" t="s">
        <v>345</v>
      </c>
    </row>
    <row r="148" spans="1:16" ht="15.75" customHeight="1">
      <c r="A148" s="134" t="s">
        <v>294</v>
      </c>
      <c r="B148" s="52">
        <f t="shared" si="6"/>
        <v>6276</v>
      </c>
      <c r="C148" s="135" t="s">
        <v>345</v>
      </c>
      <c r="D148" s="135" t="s">
        <v>345</v>
      </c>
      <c r="E148" s="135" t="s">
        <v>345</v>
      </c>
      <c r="F148" s="135" t="s">
        <v>345</v>
      </c>
      <c r="G148" s="135" t="s">
        <v>345</v>
      </c>
      <c r="H148" s="135" t="s">
        <v>345</v>
      </c>
      <c r="I148" s="136">
        <v>6276</v>
      </c>
      <c r="J148" s="135" t="s">
        <v>345</v>
      </c>
      <c r="K148" s="135" t="s">
        <v>345</v>
      </c>
      <c r="L148" s="135" t="s">
        <v>345</v>
      </c>
      <c r="M148" s="135" t="s">
        <v>345</v>
      </c>
      <c r="N148" s="137" t="s">
        <v>345</v>
      </c>
      <c r="O148" s="132" t="s">
        <v>345</v>
      </c>
      <c r="P148" s="132" t="s">
        <v>345</v>
      </c>
    </row>
    <row r="149" spans="1:16" ht="15.75" customHeight="1">
      <c r="A149" s="134" t="s">
        <v>255</v>
      </c>
      <c r="B149" s="52">
        <f t="shared" si="6"/>
        <v>4174</v>
      </c>
      <c r="C149" s="135" t="s">
        <v>345</v>
      </c>
      <c r="D149" s="135" t="s">
        <v>345</v>
      </c>
      <c r="E149" s="135" t="s">
        <v>345</v>
      </c>
      <c r="F149" s="135" t="s">
        <v>345</v>
      </c>
      <c r="G149" s="135" t="s">
        <v>345</v>
      </c>
      <c r="H149" s="135" t="s">
        <v>345</v>
      </c>
      <c r="I149" s="136">
        <v>4174</v>
      </c>
      <c r="J149" s="135" t="s">
        <v>345</v>
      </c>
      <c r="K149" s="135" t="s">
        <v>345</v>
      </c>
      <c r="L149" s="135" t="s">
        <v>345</v>
      </c>
      <c r="M149" s="135" t="s">
        <v>345</v>
      </c>
      <c r="N149" s="137" t="s">
        <v>345</v>
      </c>
      <c r="O149" s="132" t="s">
        <v>345</v>
      </c>
      <c r="P149" s="132" t="s">
        <v>345</v>
      </c>
    </row>
    <row r="150" spans="1:16" ht="15.75" customHeight="1">
      <c r="A150" s="134" t="s">
        <v>256</v>
      </c>
      <c r="B150" s="52">
        <f t="shared" si="6"/>
        <v>970</v>
      </c>
      <c r="C150" s="135" t="s">
        <v>345</v>
      </c>
      <c r="D150" s="135" t="s">
        <v>345</v>
      </c>
      <c r="E150" s="135" t="s">
        <v>345</v>
      </c>
      <c r="F150" s="135" t="s">
        <v>345</v>
      </c>
      <c r="G150" s="135" t="s">
        <v>345</v>
      </c>
      <c r="H150" s="135" t="s">
        <v>345</v>
      </c>
      <c r="I150" s="136">
        <v>970</v>
      </c>
      <c r="J150" s="135" t="s">
        <v>345</v>
      </c>
      <c r="K150" s="135" t="s">
        <v>345</v>
      </c>
      <c r="L150" s="135" t="s">
        <v>345</v>
      </c>
      <c r="M150" s="135" t="s">
        <v>345</v>
      </c>
      <c r="N150" s="137" t="s">
        <v>345</v>
      </c>
      <c r="O150" s="132" t="s">
        <v>345</v>
      </c>
      <c r="P150" s="132" t="s">
        <v>345</v>
      </c>
    </row>
    <row r="151" spans="1:16" ht="15.75" customHeight="1">
      <c r="A151" s="134" t="s">
        <v>293</v>
      </c>
      <c r="B151" s="52">
        <f t="shared" si="6"/>
        <v>10812</v>
      </c>
      <c r="C151" s="135" t="s">
        <v>345</v>
      </c>
      <c r="D151" s="135" t="s">
        <v>345</v>
      </c>
      <c r="E151" s="135" t="s">
        <v>345</v>
      </c>
      <c r="F151" s="135" t="s">
        <v>345</v>
      </c>
      <c r="G151" s="135" t="s">
        <v>345</v>
      </c>
      <c r="H151" s="135" t="s">
        <v>345</v>
      </c>
      <c r="I151" s="136">
        <v>10812</v>
      </c>
      <c r="J151" s="135" t="s">
        <v>345</v>
      </c>
      <c r="K151" s="135" t="s">
        <v>345</v>
      </c>
      <c r="L151" s="135" t="s">
        <v>345</v>
      </c>
      <c r="M151" s="135" t="s">
        <v>345</v>
      </c>
      <c r="N151" s="137" t="s">
        <v>345</v>
      </c>
      <c r="O151" s="132" t="s">
        <v>345</v>
      </c>
      <c r="P151" s="132" t="s">
        <v>345</v>
      </c>
    </row>
    <row r="152" spans="1:16" ht="15.75" customHeight="1">
      <c r="A152" s="134" t="s">
        <v>257</v>
      </c>
      <c r="B152" s="52">
        <f t="shared" si="6"/>
        <v>4062</v>
      </c>
      <c r="C152" s="135" t="s">
        <v>345</v>
      </c>
      <c r="D152" s="135" t="s">
        <v>345</v>
      </c>
      <c r="E152" s="135" t="s">
        <v>345</v>
      </c>
      <c r="F152" s="135" t="s">
        <v>345</v>
      </c>
      <c r="G152" s="135" t="s">
        <v>345</v>
      </c>
      <c r="H152" s="135" t="s">
        <v>345</v>
      </c>
      <c r="I152" s="136">
        <v>4062</v>
      </c>
      <c r="J152" s="135" t="s">
        <v>345</v>
      </c>
      <c r="K152" s="135" t="s">
        <v>345</v>
      </c>
      <c r="L152" s="135" t="s">
        <v>345</v>
      </c>
      <c r="M152" s="135" t="s">
        <v>345</v>
      </c>
      <c r="N152" s="137" t="s">
        <v>345</v>
      </c>
      <c r="O152" s="132" t="s">
        <v>345</v>
      </c>
      <c r="P152" s="132" t="s">
        <v>345</v>
      </c>
    </row>
    <row r="153" spans="1:16" ht="15.75" customHeight="1">
      <c r="A153" s="134" t="s">
        <v>312</v>
      </c>
      <c r="B153" s="52">
        <f t="shared" si="6"/>
        <v>8095</v>
      </c>
      <c r="C153" s="135" t="s">
        <v>345</v>
      </c>
      <c r="D153" s="135" t="s">
        <v>345</v>
      </c>
      <c r="E153" s="135" t="s">
        <v>345</v>
      </c>
      <c r="F153" s="135" t="s">
        <v>345</v>
      </c>
      <c r="G153" s="135" t="s">
        <v>345</v>
      </c>
      <c r="H153" s="135" t="s">
        <v>345</v>
      </c>
      <c r="I153" s="136">
        <v>8095</v>
      </c>
      <c r="J153" s="135" t="s">
        <v>345</v>
      </c>
      <c r="K153" s="135" t="s">
        <v>345</v>
      </c>
      <c r="L153" s="135" t="s">
        <v>345</v>
      </c>
      <c r="M153" s="135" t="s">
        <v>345</v>
      </c>
      <c r="N153" s="137" t="s">
        <v>345</v>
      </c>
      <c r="O153" s="132" t="s">
        <v>345</v>
      </c>
      <c r="P153" s="132" t="s">
        <v>345</v>
      </c>
    </row>
    <row r="154" spans="1:16" ht="15.75" customHeight="1">
      <c r="A154" s="134" t="s">
        <v>258</v>
      </c>
      <c r="B154" s="52">
        <f t="shared" si="6"/>
        <v>1629</v>
      </c>
      <c r="C154" s="135"/>
      <c r="D154" s="135" t="s">
        <v>345</v>
      </c>
      <c r="E154" s="135"/>
      <c r="F154" s="135"/>
      <c r="G154" s="135"/>
      <c r="H154" s="135" t="s">
        <v>345</v>
      </c>
      <c r="I154" s="136">
        <v>1629</v>
      </c>
      <c r="J154" s="135" t="s">
        <v>345</v>
      </c>
      <c r="K154" s="135" t="s">
        <v>345</v>
      </c>
      <c r="L154" s="135" t="s">
        <v>345</v>
      </c>
      <c r="M154" s="135" t="s">
        <v>345</v>
      </c>
      <c r="N154" s="137" t="s">
        <v>345</v>
      </c>
      <c r="O154" s="132" t="s">
        <v>345</v>
      </c>
      <c r="P154" s="132" t="s">
        <v>345</v>
      </c>
    </row>
    <row r="155" spans="1:16" ht="15.75" customHeight="1">
      <c r="A155" s="134" t="s">
        <v>222</v>
      </c>
      <c r="B155" s="52">
        <f t="shared" si="6"/>
        <v>1598</v>
      </c>
      <c r="C155" s="135" t="s">
        <v>345</v>
      </c>
      <c r="D155" s="135" t="s">
        <v>345</v>
      </c>
      <c r="E155" s="135" t="s">
        <v>345</v>
      </c>
      <c r="F155" s="135" t="s">
        <v>345</v>
      </c>
      <c r="G155" s="135" t="s">
        <v>345</v>
      </c>
      <c r="H155" s="135" t="s">
        <v>345</v>
      </c>
      <c r="I155" s="136">
        <v>1598</v>
      </c>
      <c r="J155" s="135" t="s">
        <v>345</v>
      </c>
      <c r="K155" s="135" t="s">
        <v>345</v>
      </c>
      <c r="L155" s="135" t="s">
        <v>345</v>
      </c>
      <c r="M155" s="135" t="s">
        <v>345</v>
      </c>
      <c r="N155" s="137" t="s">
        <v>345</v>
      </c>
      <c r="O155" s="132" t="s">
        <v>345</v>
      </c>
      <c r="P155" s="132" t="s">
        <v>345</v>
      </c>
    </row>
    <row r="156" spans="1:16" ht="15.75" customHeight="1">
      <c r="A156" s="134" t="s">
        <v>223</v>
      </c>
      <c r="B156" s="52">
        <f t="shared" si="6"/>
        <v>1938</v>
      </c>
      <c r="C156" s="135" t="s">
        <v>345</v>
      </c>
      <c r="D156" s="135" t="s">
        <v>345</v>
      </c>
      <c r="E156" s="135" t="s">
        <v>345</v>
      </c>
      <c r="F156" s="135" t="s">
        <v>345</v>
      </c>
      <c r="G156" s="135" t="s">
        <v>345</v>
      </c>
      <c r="H156" s="135" t="s">
        <v>345</v>
      </c>
      <c r="I156" s="136">
        <v>1938</v>
      </c>
      <c r="J156" s="135" t="s">
        <v>345</v>
      </c>
      <c r="K156" s="135" t="s">
        <v>345</v>
      </c>
      <c r="L156" s="135" t="s">
        <v>345</v>
      </c>
      <c r="M156" s="135" t="s">
        <v>345</v>
      </c>
      <c r="N156" s="137" t="s">
        <v>345</v>
      </c>
      <c r="O156" s="132" t="s">
        <v>345</v>
      </c>
      <c r="P156" s="132" t="s">
        <v>345</v>
      </c>
    </row>
    <row r="157" spans="1:16" ht="15.75" customHeight="1">
      <c r="A157" s="134" t="s">
        <v>224</v>
      </c>
      <c r="B157" s="52">
        <f t="shared" si="6"/>
        <v>5521</v>
      </c>
      <c r="C157" s="135" t="s">
        <v>345</v>
      </c>
      <c r="D157" s="135" t="s">
        <v>345</v>
      </c>
      <c r="E157" s="135" t="s">
        <v>345</v>
      </c>
      <c r="F157" s="135" t="s">
        <v>345</v>
      </c>
      <c r="G157" s="135" t="s">
        <v>345</v>
      </c>
      <c r="H157" s="135" t="s">
        <v>345</v>
      </c>
      <c r="I157" s="136">
        <v>5521</v>
      </c>
      <c r="J157" s="135" t="s">
        <v>345</v>
      </c>
      <c r="K157" s="135" t="s">
        <v>345</v>
      </c>
      <c r="L157" s="135" t="s">
        <v>345</v>
      </c>
      <c r="M157" s="135" t="s">
        <v>345</v>
      </c>
      <c r="N157" s="137" t="s">
        <v>345</v>
      </c>
      <c r="O157" s="132" t="s">
        <v>345</v>
      </c>
      <c r="P157" s="132" t="s">
        <v>345</v>
      </c>
    </row>
    <row r="158" spans="1:16" ht="15.75" customHeight="1">
      <c r="A158" s="134" t="s">
        <v>225</v>
      </c>
      <c r="B158" s="52">
        <f t="shared" si="6"/>
        <v>398</v>
      </c>
      <c r="C158" s="135"/>
      <c r="D158" s="135" t="s">
        <v>345</v>
      </c>
      <c r="E158" s="135"/>
      <c r="F158" s="135"/>
      <c r="G158" s="135"/>
      <c r="H158" s="135" t="s">
        <v>345</v>
      </c>
      <c r="I158" s="136">
        <v>398</v>
      </c>
      <c r="J158" s="135" t="s">
        <v>345</v>
      </c>
      <c r="K158" s="135" t="s">
        <v>345</v>
      </c>
      <c r="L158" s="135" t="s">
        <v>345</v>
      </c>
      <c r="M158" s="135" t="s">
        <v>345</v>
      </c>
      <c r="N158" s="137" t="s">
        <v>345</v>
      </c>
      <c r="O158" s="132" t="s">
        <v>345</v>
      </c>
      <c r="P158" s="132" t="s">
        <v>345</v>
      </c>
    </row>
    <row r="159" spans="1:16" ht="15.75" customHeight="1">
      <c r="A159" s="138" t="s">
        <v>226</v>
      </c>
      <c r="B159" s="52">
        <f t="shared" si="6"/>
        <v>1729</v>
      </c>
      <c r="C159" s="135" t="s">
        <v>345</v>
      </c>
      <c r="D159" s="135" t="s">
        <v>345</v>
      </c>
      <c r="E159" s="135" t="s">
        <v>345</v>
      </c>
      <c r="F159" s="135" t="s">
        <v>345</v>
      </c>
      <c r="G159" s="135" t="s">
        <v>345</v>
      </c>
      <c r="H159" s="135" t="s">
        <v>345</v>
      </c>
      <c r="I159" s="136">
        <v>1729</v>
      </c>
      <c r="J159" s="135" t="s">
        <v>345</v>
      </c>
      <c r="K159" s="135" t="s">
        <v>345</v>
      </c>
      <c r="L159" s="135" t="s">
        <v>345</v>
      </c>
      <c r="M159" s="135" t="s">
        <v>345</v>
      </c>
      <c r="N159" s="137" t="s">
        <v>345</v>
      </c>
      <c r="O159" s="132" t="s">
        <v>345</v>
      </c>
      <c r="P159" s="132" t="s">
        <v>345</v>
      </c>
    </row>
    <row r="160" spans="1:16" ht="15.75" customHeight="1">
      <c r="A160" s="138" t="s">
        <v>272</v>
      </c>
      <c r="B160" s="52">
        <f t="shared" si="6"/>
        <v>9361</v>
      </c>
      <c r="C160" s="135" t="s">
        <v>345</v>
      </c>
      <c r="D160" s="135" t="s">
        <v>345</v>
      </c>
      <c r="E160" s="135" t="s">
        <v>345</v>
      </c>
      <c r="F160" s="135" t="s">
        <v>345</v>
      </c>
      <c r="G160" s="135" t="s">
        <v>345</v>
      </c>
      <c r="H160" s="135" t="s">
        <v>345</v>
      </c>
      <c r="I160" s="136">
        <v>9361</v>
      </c>
      <c r="J160" s="135" t="s">
        <v>345</v>
      </c>
      <c r="K160" s="135" t="s">
        <v>345</v>
      </c>
      <c r="L160" s="135" t="s">
        <v>345</v>
      </c>
      <c r="M160" s="135" t="s">
        <v>345</v>
      </c>
      <c r="N160" s="137" t="s">
        <v>345</v>
      </c>
      <c r="O160" s="132" t="s">
        <v>345</v>
      </c>
      <c r="P160" s="132" t="s">
        <v>345</v>
      </c>
    </row>
    <row r="161" spans="1:16" ht="15.75" customHeight="1">
      <c r="A161" s="138" t="s">
        <v>227</v>
      </c>
      <c r="B161" s="52">
        <f t="shared" si="6"/>
        <v>2501</v>
      </c>
      <c r="C161" s="135" t="s">
        <v>345</v>
      </c>
      <c r="D161" s="135" t="s">
        <v>345</v>
      </c>
      <c r="E161" s="135" t="s">
        <v>345</v>
      </c>
      <c r="F161" s="135" t="s">
        <v>345</v>
      </c>
      <c r="G161" s="135" t="s">
        <v>345</v>
      </c>
      <c r="H161" s="135" t="s">
        <v>345</v>
      </c>
      <c r="I161" s="136">
        <v>2501</v>
      </c>
      <c r="J161" s="135" t="s">
        <v>345</v>
      </c>
      <c r="K161" s="135" t="s">
        <v>345</v>
      </c>
      <c r="L161" s="135" t="s">
        <v>345</v>
      </c>
      <c r="M161" s="135" t="s">
        <v>345</v>
      </c>
      <c r="N161" s="137" t="s">
        <v>345</v>
      </c>
      <c r="O161" s="132" t="s">
        <v>345</v>
      </c>
      <c r="P161" s="132" t="s">
        <v>345</v>
      </c>
    </row>
    <row r="162" spans="1:16" ht="15.75" customHeight="1">
      <c r="A162" s="138" t="s">
        <v>228</v>
      </c>
      <c r="B162" s="52">
        <f t="shared" si="6"/>
        <v>2362</v>
      </c>
      <c r="C162" s="135" t="s">
        <v>345</v>
      </c>
      <c r="D162" s="135" t="s">
        <v>345</v>
      </c>
      <c r="E162" s="135" t="s">
        <v>345</v>
      </c>
      <c r="F162" s="135" t="s">
        <v>345</v>
      </c>
      <c r="G162" s="135" t="s">
        <v>345</v>
      </c>
      <c r="H162" s="135" t="s">
        <v>345</v>
      </c>
      <c r="I162" s="136">
        <v>2362</v>
      </c>
      <c r="J162" s="135" t="s">
        <v>345</v>
      </c>
      <c r="K162" s="135" t="s">
        <v>345</v>
      </c>
      <c r="L162" s="135" t="s">
        <v>345</v>
      </c>
      <c r="M162" s="135" t="s">
        <v>345</v>
      </c>
      <c r="N162" s="137" t="s">
        <v>345</v>
      </c>
      <c r="O162" s="132" t="s">
        <v>345</v>
      </c>
      <c r="P162" s="132" t="s">
        <v>345</v>
      </c>
    </row>
    <row r="163" spans="1:16" ht="15.75" customHeight="1">
      <c r="A163" s="138" t="s">
        <v>259</v>
      </c>
      <c r="B163" s="52">
        <f t="shared" si="6"/>
        <v>7154</v>
      </c>
      <c r="C163" s="135" t="s">
        <v>345</v>
      </c>
      <c r="D163" s="135" t="s">
        <v>345</v>
      </c>
      <c r="E163" s="135" t="s">
        <v>345</v>
      </c>
      <c r="F163" s="135" t="s">
        <v>345</v>
      </c>
      <c r="G163" s="135" t="s">
        <v>345</v>
      </c>
      <c r="H163" s="135" t="s">
        <v>345</v>
      </c>
      <c r="I163" s="136">
        <v>7154</v>
      </c>
      <c r="J163" s="135" t="s">
        <v>345</v>
      </c>
      <c r="K163" s="135" t="s">
        <v>345</v>
      </c>
      <c r="L163" s="135" t="s">
        <v>345</v>
      </c>
      <c r="M163" s="135" t="s">
        <v>345</v>
      </c>
      <c r="N163" s="137" t="s">
        <v>345</v>
      </c>
      <c r="O163" s="132" t="s">
        <v>345</v>
      </c>
      <c r="P163" s="132" t="s">
        <v>345</v>
      </c>
    </row>
    <row r="164" spans="1:16" ht="15.75" customHeight="1">
      <c r="A164" s="138" t="s">
        <v>229</v>
      </c>
      <c r="B164" s="52">
        <f t="shared" si="6"/>
        <v>1394</v>
      </c>
      <c r="C164" s="135" t="s">
        <v>345</v>
      </c>
      <c r="D164" s="135" t="s">
        <v>345</v>
      </c>
      <c r="E164" s="135" t="s">
        <v>345</v>
      </c>
      <c r="F164" s="135" t="s">
        <v>345</v>
      </c>
      <c r="G164" s="135" t="s">
        <v>345</v>
      </c>
      <c r="H164" s="135" t="s">
        <v>345</v>
      </c>
      <c r="I164" s="136">
        <v>1394</v>
      </c>
      <c r="J164" s="135" t="s">
        <v>345</v>
      </c>
      <c r="K164" s="135" t="s">
        <v>345</v>
      </c>
      <c r="L164" s="135" t="s">
        <v>345</v>
      </c>
      <c r="M164" s="135" t="s">
        <v>345</v>
      </c>
      <c r="N164" s="137" t="s">
        <v>345</v>
      </c>
      <c r="O164" s="132" t="s">
        <v>345</v>
      </c>
      <c r="P164" s="132" t="s">
        <v>345</v>
      </c>
    </row>
    <row r="165" spans="1:16" ht="15.75" customHeight="1">
      <c r="A165" s="138" t="s">
        <v>230</v>
      </c>
      <c r="B165" s="52">
        <f t="shared" si="6"/>
        <v>2060</v>
      </c>
      <c r="C165" s="135" t="s">
        <v>345</v>
      </c>
      <c r="D165" s="135" t="s">
        <v>345</v>
      </c>
      <c r="E165" s="135" t="s">
        <v>345</v>
      </c>
      <c r="F165" s="135" t="s">
        <v>345</v>
      </c>
      <c r="G165" s="135" t="s">
        <v>345</v>
      </c>
      <c r="H165" s="135" t="s">
        <v>345</v>
      </c>
      <c r="I165" s="136">
        <v>2060</v>
      </c>
      <c r="J165" s="135" t="s">
        <v>345</v>
      </c>
      <c r="K165" s="135" t="s">
        <v>345</v>
      </c>
      <c r="L165" s="135" t="s">
        <v>345</v>
      </c>
      <c r="M165" s="135" t="s">
        <v>345</v>
      </c>
      <c r="N165" s="137" t="s">
        <v>345</v>
      </c>
      <c r="O165" s="132" t="s">
        <v>345</v>
      </c>
      <c r="P165" s="132" t="s">
        <v>345</v>
      </c>
    </row>
    <row r="166" spans="1:16" ht="15.75" customHeight="1">
      <c r="A166" s="138" t="s">
        <v>231</v>
      </c>
      <c r="B166" s="52">
        <f t="shared" si="6"/>
        <v>3900</v>
      </c>
      <c r="C166" s="135" t="s">
        <v>345</v>
      </c>
      <c r="D166" s="135" t="s">
        <v>345</v>
      </c>
      <c r="E166" s="135" t="s">
        <v>345</v>
      </c>
      <c r="F166" s="135" t="s">
        <v>345</v>
      </c>
      <c r="G166" s="135" t="s">
        <v>345</v>
      </c>
      <c r="H166" s="135" t="s">
        <v>345</v>
      </c>
      <c r="I166" s="136">
        <v>3900</v>
      </c>
      <c r="J166" s="135" t="s">
        <v>345</v>
      </c>
      <c r="K166" s="135" t="s">
        <v>345</v>
      </c>
      <c r="L166" s="135" t="s">
        <v>345</v>
      </c>
      <c r="M166" s="135" t="s">
        <v>345</v>
      </c>
      <c r="N166" s="137" t="s">
        <v>345</v>
      </c>
      <c r="O166" s="132" t="s">
        <v>345</v>
      </c>
      <c r="P166" s="132" t="s">
        <v>345</v>
      </c>
    </row>
    <row r="167" spans="1:16" ht="15.75" customHeight="1">
      <c r="A167" s="138" t="s">
        <v>232</v>
      </c>
      <c r="B167" s="52">
        <f t="shared" si="6"/>
        <v>1880</v>
      </c>
      <c r="C167" s="135" t="s">
        <v>345</v>
      </c>
      <c r="D167" s="135" t="s">
        <v>345</v>
      </c>
      <c r="E167" s="135" t="s">
        <v>345</v>
      </c>
      <c r="F167" s="135" t="s">
        <v>345</v>
      </c>
      <c r="G167" s="135" t="s">
        <v>345</v>
      </c>
      <c r="H167" s="135" t="s">
        <v>345</v>
      </c>
      <c r="I167" s="136">
        <v>1880</v>
      </c>
      <c r="J167" s="135" t="s">
        <v>345</v>
      </c>
      <c r="K167" s="135" t="s">
        <v>345</v>
      </c>
      <c r="L167" s="135" t="s">
        <v>345</v>
      </c>
      <c r="M167" s="135" t="s">
        <v>345</v>
      </c>
      <c r="N167" s="137" t="s">
        <v>345</v>
      </c>
      <c r="O167" s="132" t="s">
        <v>345</v>
      </c>
      <c r="P167" s="132" t="s">
        <v>345</v>
      </c>
    </row>
    <row r="168" spans="1:16" ht="15.75" customHeight="1">
      <c r="A168" s="138" t="s">
        <v>233</v>
      </c>
      <c r="B168" s="52">
        <f t="shared" si="6"/>
        <v>2667</v>
      </c>
      <c r="C168" s="135" t="s">
        <v>345</v>
      </c>
      <c r="D168" s="135" t="s">
        <v>345</v>
      </c>
      <c r="E168" s="135" t="s">
        <v>345</v>
      </c>
      <c r="F168" s="135" t="s">
        <v>345</v>
      </c>
      <c r="G168" s="135" t="s">
        <v>345</v>
      </c>
      <c r="H168" s="135" t="s">
        <v>345</v>
      </c>
      <c r="I168" s="136">
        <v>2667</v>
      </c>
      <c r="J168" s="135" t="s">
        <v>345</v>
      </c>
      <c r="K168" s="135" t="s">
        <v>345</v>
      </c>
      <c r="L168" s="135" t="s">
        <v>345</v>
      </c>
      <c r="M168" s="135" t="s">
        <v>345</v>
      </c>
      <c r="N168" s="137" t="s">
        <v>345</v>
      </c>
      <c r="O168" s="132" t="s">
        <v>345</v>
      </c>
      <c r="P168" s="132" t="s">
        <v>345</v>
      </c>
    </row>
    <row r="169" spans="1:16" ht="15.75" customHeight="1">
      <c r="A169" s="138" t="s">
        <v>234</v>
      </c>
      <c r="B169" s="52">
        <f t="shared" si="6"/>
        <v>3504</v>
      </c>
      <c r="C169" s="135" t="s">
        <v>345</v>
      </c>
      <c r="D169" s="135" t="s">
        <v>345</v>
      </c>
      <c r="E169" s="135" t="s">
        <v>345</v>
      </c>
      <c r="F169" s="135" t="s">
        <v>345</v>
      </c>
      <c r="G169" s="135" t="s">
        <v>345</v>
      </c>
      <c r="H169" s="135" t="s">
        <v>345</v>
      </c>
      <c r="I169" s="136">
        <v>3504</v>
      </c>
      <c r="J169" s="135" t="s">
        <v>345</v>
      </c>
      <c r="K169" s="135" t="s">
        <v>345</v>
      </c>
      <c r="L169" s="135" t="s">
        <v>345</v>
      </c>
      <c r="M169" s="135" t="s">
        <v>345</v>
      </c>
      <c r="N169" s="137" t="s">
        <v>345</v>
      </c>
      <c r="O169" s="132" t="s">
        <v>345</v>
      </c>
      <c r="P169" s="132" t="s">
        <v>345</v>
      </c>
    </row>
    <row r="170" spans="1:16" ht="15.75" customHeight="1">
      <c r="A170" s="138" t="s">
        <v>235</v>
      </c>
      <c r="B170" s="52">
        <f t="shared" si="6"/>
        <v>4870</v>
      </c>
      <c r="C170" s="135" t="s">
        <v>345</v>
      </c>
      <c r="D170" s="135" t="s">
        <v>345</v>
      </c>
      <c r="E170" s="135" t="s">
        <v>345</v>
      </c>
      <c r="F170" s="135" t="s">
        <v>345</v>
      </c>
      <c r="G170" s="135" t="s">
        <v>345</v>
      </c>
      <c r="H170" s="135" t="s">
        <v>345</v>
      </c>
      <c r="I170" s="136">
        <v>4870</v>
      </c>
      <c r="J170" s="135" t="s">
        <v>345</v>
      </c>
      <c r="K170" s="135" t="s">
        <v>345</v>
      </c>
      <c r="L170" s="135" t="s">
        <v>345</v>
      </c>
      <c r="M170" s="135" t="s">
        <v>345</v>
      </c>
      <c r="N170" s="137" t="s">
        <v>345</v>
      </c>
      <c r="O170" s="132" t="s">
        <v>345</v>
      </c>
      <c r="P170" s="132" t="s">
        <v>345</v>
      </c>
    </row>
    <row r="171" spans="1:16" ht="15.75" customHeight="1">
      <c r="A171" s="138" t="s">
        <v>236</v>
      </c>
      <c r="B171" s="52">
        <f t="shared" si="6"/>
        <v>2078</v>
      </c>
      <c r="C171" s="135" t="s">
        <v>345</v>
      </c>
      <c r="D171" s="135" t="s">
        <v>345</v>
      </c>
      <c r="E171" s="135" t="s">
        <v>345</v>
      </c>
      <c r="F171" s="135" t="s">
        <v>345</v>
      </c>
      <c r="G171" s="135" t="s">
        <v>345</v>
      </c>
      <c r="H171" s="135" t="s">
        <v>345</v>
      </c>
      <c r="I171" s="136">
        <v>2078</v>
      </c>
      <c r="J171" s="135" t="s">
        <v>345</v>
      </c>
      <c r="K171" s="135" t="s">
        <v>345</v>
      </c>
      <c r="L171" s="135" t="s">
        <v>345</v>
      </c>
      <c r="M171" s="135" t="s">
        <v>345</v>
      </c>
      <c r="N171" s="137" t="s">
        <v>345</v>
      </c>
      <c r="O171" s="132" t="s">
        <v>345</v>
      </c>
      <c r="P171" s="132" t="s">
        <v>345</v>
      </c>
    </row>
    <row r="172" spans="1:16" ht="15.75" customHeight="1">
      <c r="A172" s="138" t="s">
        <v>237</v>
      </c>
      <c r="B172" s="52">
        <f t="shared" si="6"/>
        <v>1217</v>
      </c>
      <c r="C172" s="135" t="s">
        <v>345</v>
      </c>
      <c r="D172" s="135" t="s">
        <v>345</v>
      </c>
      <c r="E172" s="135" t="s">
        <v>345</v>
      </c>
      <c r="F172" s="135" t="s">
        <v>345</v>
      </c>
      <c r="G172" s="135" t="s">
        <v>345</v>
      </c>
      <c r="H172" s="135" t="s">
        <v>345</v>
      </c>
      <c r="I172" s="136">
        <v>1217</v>
      </c>
      <c r="J172" s="135" t="s">
        <v>345</v>
      </c>
      <c r="K172" s="135" t="s">
        <v>345</v>
      </c>
      <c r="L172" s="135" t="s">
        <v>345</v>
      </c>
      <c r="M172" s="135" t="s">
        <v>345</v>
      </c>
      <c r="N172" s="137" t="s">
        <v>345</v>
      </c>
      <c r="O172" s="132" t="s">
        <v>345</v>
      </c>
      <c r="P172" s="132" t="s">
        <v>345</v>
      </c>
    </row>
    <row r="173" spans="1:16" ht="15.75" customHeight="1">
      <c r="A173" s="138" t="s">
        <v>295</v>
      </c>
      <c r="B173" s="52">
        <f t="shared" si="6"/>
        <v>2025</v>
      </c>
      <c r="C173" s="135" t="s">
        <v>345</v>
      </c>
      <c r="D173" s="135" t="s">
        <v>345</v>
      </c>
      <c r="E173" s="135" t="s">
        <v>345</v>
      </c>
      <c r="F173" s="135" t="s">
        <v>345</v>
      </c>
      <c r="G173" s="135" t="s">
        <v>345</v>
      </c>
      <c r="H173" s="135" t="s">
        <v>345</v>
      </c>
      <c r="I173" s="136">
        <v>2025</v>
      </c>
      <c r="J173" s="135" t="s">
        <v>345</v>
      </c>
      <c r="K173" s="135" t="s">
        <v>345</v>
      </c>
      <c r="L173" s="135" t="s">
        <v>345</v>
      </c>
      <c r="M173" s="135" t="s">
        <v>345</v>
      </c>
      <c r="N173" s="137" t="s">
        <v>345</v>
      </c>
      <c r="O173" s="132" t="s">
        <v>345</v>
      </c>
      <c r="P173" s="132" t="s">
        <v>345</v>
      </c>
    </row>
    <row r="174" spans="1:16" ht="15.75" customHeight="1">
      <c r="A174" s="138" t="s">
        <v>296</v>
      </c>
      <c r="B174" s="52">
        <f t="shared" si="6"/>
        <v>1851</v>
      </c>
      <c r="C174" s="135" t="s">
        <v>345</v>
      </c>
      <c r="D174" s="135" t="s">
        <v>345</v>
      </c>
      <c r="E174" s="135" t="s">
        <v>345</v>
      </c>
      <c r="F174" s="135" t="s">
        <v>345</v>
      </c>
      <c r="G174" s="135" t="s">
        <v>345</v>
      </c>
      <c r="H174" s="135" t="s">
        <v>345</v>
      </c>
      <c r="I174" s="136">
        <v>1851</v>
      </c>
      <c r="J174" s="135" t="s">
        <v>345</v>
      </c>
      <c r="K174" s="135" t="s">
        <v>345</v>
      </c>
      <c r="L174" s="135" t="s">
        <v>345</v>
      </c>
      <c r="M174" s="135" t="s">
        <v>345</v>
      </c>
      <c r="N174" s="137" t="s">
        <v>345</v>
      </c>
      <c r="O174" s="132" t="s">
        <v>345</v>
      </c>
      <c r="P174" s="132" t="s">
        <v>345</v>
      </c>
    </row>
    <row r="175" spans="1:16" ht="15.75" customHeight="1">
      <c r="A175" s="138" t="s">
        <v>238</v>
      </c>
      <c r="B175" s="52">
        <f t="shared" si="6"/>
        <v>3024</v>
      </c>
      <c r="C175" s="135" t="s">
        <v>345</v>
      </c>
      <c r="D175" s="135" t="s">
        <v>345</v>
      </c>
      <c r="E175" s="135" t="s">
        <v>345</v>
      </c>
      <c r="F175" s="135" t="s">
        <v>345</v>
      </c>
      <c r="G175" s="135" t="s">
        <v>345</v>
      </c>
      <c r="H175" s="135" t="s">
        <v>345</v>
      </c>
      <c r="I175" s="136">
        <v>3024</v>
      </c>
      <c r="J175" s="135" t="s">
        <v>345</v>
      </c>
      <c r="K175" s="135" t="s">
        <v>345</v>
      </c>
      <c r="L175" s="135" t="s">
        <v>345</v>
      </c>
      <c r="M175" s="135" t="s">
        <v>345</v>
      </c>
      <c r="N175" s="137" t="s">
        <v>345</v>
      </c>
      <c r="O175" s="132" t="s">
        <v>345</v>
      </c>
      <c r="P175" s="132" t="s">
        <v>345</v>
      </c>
    </row>
    <row r="176" spans="1:16" ht="15.75" customHeight="1">
      <c r="A176" s="138" t="s">
        <v>239</v>
      </c>
      <c r="B176" s="52">
        <f t="shared" si="6"/>
        <v>1154</v>
      </c>
      <c r="C176" s="135" t="s">
        <v>345</v>
      </c>
      <c r="D176" s="135" t="s">
        <v>345</v>
      </c>
      <c r="E176" s="135" t="s">
        <v>345</v>
      </c>
      <c r="F176" s="135" t="s">
        <v>345</v>
      </c>
      <c r="G176" s="135" t="s">
        <v>345</v>
      </c>
      <c r="H176" s="135" t="s">
        <v>345</v>
      </c>
      <c r="I176" s="136">
        <v>1154</v>
      </c>
      <c r="J176" s="135" t="s">
        <v>345</v>
      </c>
      <c r="K176" s="135" t="s">
        <v>345</v>
      </c>
      <c r="L176" s="135" t="s">
        <v>345</v>
      </c>
      <c r="M176" s="135" t="s">
        <v>345</v>
      </c>
      <c r="N176" s="137" t="s">
        <v>345</v>
      </c>
      <c r="O176" s="132" t="s">
        <v>345</v>
      </c>
      <c r="P176" s="132" t="s">
        <v>345</v>
      </c>
    </row>
    <row r="177" spans="1:16" ht="15.75" customHeight="1">
      <c r="A177" s="134" t="s">
        <v>205</v>
      </c>
      <c r="B177" s="52">
        <f t="shared" si="6"/>
        <v>4184</v>
      </c>
      <c r="C177" s="135" t="s">
        <v>345</v>
      </c>
      <c r="D177" s="135" t="s">
        <v>345</v>
      </c>
      <c r="E177" s="135" t="s">
        <v>345</v>
      </c>
      <c r="F177" s="135" t="s">
        <v>345</v>
      </c>
      <c r="G177" s="135" t="s">
        <v>345</v>
      </c>
      <c r="H177" s="135" t="s">
        <v>345</v>
      </c>
      <c r="I177" s="136">
        <v>4184</v>
      </c>
      <c r="J177" s="135" t="s">
        <v>345</v>
      </c>
      <c r="K177" s="135" t="s">
        <v>345</v>
      </c>
      <c r="L177" s="135" t="s">
        <v>345</v>
      </c>
      <c r="M177" s="135" t="s">
        <v>345</v>
      </c>
      <c r="N177" s="137" t="s">
        <v>345</v>
      </c>
      <c r="O177" s="132" t="s">
        <v>345</v>
      </c>
      <c r="P177" s="132" t="s">
        <v>345</v>
      </c>
    </row>
    <row r="178" spans="1:16" ht="15.75" customHeight="1">
      <c r="A178" s="134" t="s">
        <v>206</v>
      </c>
      <c r="B178" s="52">
        <f t="shared" si="6"/>
        <v>4902</v>
      </c>
      <c r="C178" s="135" t="s">
        <v>345</v>
      </c>
      <c r="D178" s="135" t="s">
        <v>345</v>
      </c>
      <c r="E178" s="135" t="s">
        <v>345</v>
      </c>
      <c r="F178" s="135" t="s">
        <v>345</v>
      </c>
      <c r="G178" s="135" t="s">
        <v>345</v>
      </c>
      <c r="H178" s="135" t="s">
        <v>345</v>
      </c>
      <c r="I178" s="136">
        <v>4902</v>
      </c>
      <c r="J178" s="135" t="s">
        <v>345</v>
      </c>
      <c r="K178" s="135" t="s">
        <v>345</v>
      </c>
      <c r="L178" s="135" t="s">
        <v>345</v>
      </c>
      <c r="M178" s="135" t="s">
        <v>345</v>
      </c>
      <c r="N178" s="137" t="s">
        <v>345</v>
      </c>
      <c r="O178" s="132" t="s">
        <v>345</v>
      </c>
      <c r="P178" s="132" t="s">
        <v>345</v>
      </c>
    </row>
    <row r="179" spans="1:16" ht="15.75" customHeight="1">
      <c r="A179" s="134" t="s">
        <v>207</v>
      </c>
      <c r="B179" s="52">
        <f t="shared" si="6"/>
        <v>790</v>
      </c>
      <c r="C179" s="135" t="s">
        <v>345</v>
      </c>
      <c r="D179" s="135" t="s">
        <v>345</v>
      </c>
      <c r="E179" s="135" t="s">
        <v>345</v>
      </c>
      <c r="F179" s="135" t="s">
        <v>345</v>
      </c>
      <c r="G179" s="135" t="s">
        <v>345</v>
      </c>
      <c r="H179" s="135" t="s">
        <v>345</v>
      </c>
      <c r="I179" s="136">
        <v>790</v>
      </c>
      <c r="J179" s="135" t="s">
        <v>345</v>
      </c>
      <c r="K179" s="135" t="s">
        <v>345</v>
      </c>
      <c r="L179" s="135" t="s">
        <v>345</v>
      </c>
      <c r="M179" s="135" t="s">
        <v>345</v>
      </c>
      <c r="N179" s="137" t="s">
        <v>345</v>
      </c>
      <c r="O179" s="132" t="s">
        <v>345</v>
      </c>
      <c r="P179" s="132" t="s">
        <v>345</v>
      </c>
    </row>
    <row r="180" spans="1:16" ht="15.75" customHeight="1">
      <c r="A180" s="138" t="s">
        <v>208</v>
      </c>
      <c r="B180" s="52">
        <f t="shared" si="6"/>
        <v>1608</v>
      </c>
      <c r="C180" s="135" t="s">
        <v>345</v>
      </c>
      <c r="D180" s="135" t="s">
        <v>345</v>
      </c>
      <c r="E180" s="135" t="s">
        <v>345</v>
      </c>
      <c r="F180" s="135" t="s">
        <v>345</v>
      </c>
      <c r="G180" s="135" t="s">
        <v>345</v>
      </c>
      <c r="H180" s="137" t="s">
        <v>345</v>
      </c>
      <c r="I180" s="136">
        <v>1608</v>
      </c>
      <c r="J180" s="139" t="s">
        <v>345</v>
      </c>
      <c r="K180" s="135" t="s">
        <v>345</v>
      </c>
      <c r="L180" s="135" t="s">
        <v>345</v>
      </c>
      <c r="M180" s="135" t="s">
        <v>345</v>
      </c>
      <c r="N180" s="137" t="s">
        <v>345</v>
      </c>
      <c r="O180" s="132" t="s">
        <v>345</v>
      </c>
      <c r="P180" s="132" t="s">
        <v>345</v>
      </c>
    </row>
    <row r="181" spans="1:16" ht="15.75" customHeight="1">
      <c r="A181" s="130"/>
      <c r="B181" s="52"/>
      <c r="C181" s="53"/>
      <c r="D181" s="53"/>
      <c r="E181" s="53"/>
      <c r="F181" s="53"/>
      <c r="G181" s="53"/>
      <c r="H181" s="53"/>
      <c r="I181" s="135"/>
      <c r="J181" s="53"/>
      <c r="K181" s="53"/>
      <c r="L181" s="135"/>
      <c r="M181" s="53"/>
      <c r="O181" s="132"/>
      <c r="P181" s="132"/>
    </row>
    <row r="182" spans="1:16" s="17" customFormat="1" ht="15.75" customHeight="1">
      <c r="A182" s="119" t="s">
        <v>209</v>
      </c>
      <c r="B182" s="127">
        <f>SUM(B184:B189)</f>
        <v>7285</v>
      </c>
      <c r="C182" s="110" t="s">
        <v>345</v>
      </c>
      <c r="D182" s="110" t="s">
        <v>345</v>
      </c>
      <c r="E182" s="110" t="s">
        <v>345</v>
      </c>
      <c r="F182" s="110" t="s">
        <v>345</v>
      </c>
      <c r="G182" s="110" t="s">
        <v>345</v>
      </c>
      <c r="H182" s="110" t="s">
        <v>345</v>
      </c>
      <c r="I182" s="110" t="s">
        <v>345</v>
      </c>
      <c r="J182" s="110" t="s">
        <v>345</v>
      </c>
      <c r="K182" s="110" t="s">
        <v>345</v>
      </c>
      <c r="L182" s="110" t="s">
        <v>345</v>
      </c>
      <c r="M182" s="127">
        <f>SUM(M184:M189)</f>
        <v>7285</v>
      </c>
      <c r="N182" s="111" t="s">
        <v>345</v>
      </c>
      <c r="O182" s="128" t="s">
        <v>345</v>
      </c>
      <c r="P182" s="128" t="s">
        <v>345</v>
      </c>
    </row>
    <row r="183" spans="1:16" ht="15.75" customHeight="1">
      <c r="A183" s="134"/>
      <c r="B183" s="139"/>
      <c r="C183" s="53"/>
      <c r="D183" s="53"/>
      <c r="E183" s="53"/>
      <c r="F183" s="53"/>
      <c r="G183" s="53"/>
      <c r="H183" s="53"/>
      <c r="I183" s="53"/>
      <c r="J183" s="53"/>
      <c r="K183" s="53"/>
      <c r="L183" s="135"/>
      <c r="M183" s="135"/>
      <c r="O183" s="132"/>
      <c r="P183" s="132"/>
    </row>
    <row r="184" spans="1:16" ht="15.75" customHeight="1">
      <c r="A184" s="134" t="s">
        <v>210</v>
      </c>
      <c r="B184" s="52">
        <f aca="true" t="shared" si="7" ref="B184:B189">SUM(C184:P184)</f>
        <v>3818</v>
      </c>
      <c r="C184" s="135" t="s">
        <v>345</v>
      </c>
      <c r="D184" s="135" t="s">
        <v>345</v>
      </c>
      <c r="E184" s="135" t="s">
        <v>345</v>
      </c>
      <c r="F184" s="135" t="s">
        <v>345</v>
      </c>
      <c r="G184" s="135" t="s">
        <v>345</v>
      </c>
      <c r="H184" s="135" t="s">
        <v>345</v>
      </c>
      <c r="I184" s="135" t="s">
        <v>345</v>
      </c>
      <c r="J184" s="135" t="s">
        <v>345</v>
      </c>
      <c r="K184" s="135" t="s">
        <v>345</v>
      </c>
      <c r="L184" s="135" t="s">
        <v>345</v>
      </c>
      <c r="M184" s="136">
        <v>3818</v>
      </c>
      <c r="N184" s="137" t="s">
        <v>345</v>
      </c>
      <c r="O184" s="132" t="s">
        <v>345</v>
      </c>
      <c r="P184" s="132" t="s">
        <v>345</v>
      </c>
    </row>
    <row r="185" spans="1:16" ht="15.75" customHeight="1">
      <c r="A185" s="134" t="s">
        <v>312</v>
      </c>
      <c r="B185" s="52">
        <f t="shared" si="7"/>
        <v>535</v>
      </c>
      <c r="C185" s="135" t="s">
        <v>345</v>
      </c>
      <c r="D185" s="135" t="s">
        <v>345</v>
      </c>
      <c r="E185" s="135" t="s">
        <v>345</v>
      </c>
      <c r="F185" s="135" t="s">
        <v>345</v>
      </c>
      <c r="G185" s="135" t="s">
        <v>345</v>
      </c>
      <c r="H185" s="135" t="s">
        <v>345</v>
      </c>
      <c r="I185" s="135" t="s">
        <v>345</v>
      </c>
      <c r="J185" s="135" t="s">
        <v>345</v>
      </c>
      <c r="K185" s="135" t="s">
        <v>345</v>
      </c>
      <c r="L185" s="135" t="s">
        <v>345</v>
      </c>
      <c r="M185" s="142">
        <v>535</v>
      </c>
      <c r="N185" s="137" t="s">
        <v>345</v>
      </c>
      <c r="O185" s="132" t="s">
        <v>345</v>
      </c>
      <c r="P185" s="132" t="s">
        <v>345</v>
      </c>
    </row>
    <row r="186" spans="1:16" ht="15.75" customHeight="1">
      <c r="A186" s="134" t="s">
        <v>276</v>
      </c>
      <c r="B186" s="52">
        <f t="shared" si="7"/>
        <v>985</v>
      </c>
      <c r="C186" s="135" t="s">
        <v>345</v>
      </c>
      <c r="D186" s="135" t="s">
        <v>345</v>
      </c>
      <c r="E186" s="135" t="s">
        <v>345</v>
      </c>
      <c r="F186" s="135" t="s">
        <v>345</v>
      </c>
      <c r="G186" s="135" t="s">
        <v>345</v>
      </c>
      <c r="H186" s="135" t="s">
        <v>345</v>
      </c>
      <c r="I186" s="135" t="s">
        <v>345</v>
      </c>
      <c r="J186" s="135" t="s">
        <v>345</v>
      </c>
      <c r="K186" s="135" t="s">
        <v>345</v>
      </c>
      <c r="L186" s="135" t="s">
        <v>345</v>
      </c>
      <c r="M186" s="139">
        <v>985</v>
      </c>
      <c r="N186" s="137" t="s">
        <v>345</v>
      </c>
      <c r="O186" s="132" t="s">
        <v>345</v>
      </c>
      <c r="P186" s="132" t="s">
        <v>345</v>
      </c>
    </row>
    <row r="187" spans="1:16" ht="15.75" customHeight="1">
      <c r="A187" s="134" t="s">
        <v>259</v>
      </c>
      <c r="B187" s="52">
        <f t="shared" si="7"/>
        <v>775</v>
      </c>
      <c r="C187" s="135" t="s">
        <v>345</v>
      </c>
      <c r="D187" s="135" t="s">
        <v>345</v>
      </c>
      <c r="E187" s="135" t="s">
        <v>345</v>
      </c>
      <c r="F187" s="135" t="s">
        <v>345</v>
      </c>
      <c r="G187" s="135" t="s">
        <v>345</v>
      </c>
      <c r="H187" s="135" t="s">
        <v>345</v>
      </c>
      <c r="I187" s="135" t="s">
        <v>345</v>
      </c>
      <c r="J187" s="135" t="s">
        <v>345</v>
      </c>
      <c r="K187" s="135" t="s">
        <v>345</v>
      </c>
      <c r="L187" s="135" t="s">
        <v>345</v>
      </c>
      <c r="M187" s="135">
        <v>775</v>
      </c>
      <c r="N187" s="137" t="s">
        <v>345</v>
      </c>
      <c r="O187" s="132" t="s">
        <v>345</v>
      </c>
      <c r="P187" s="132" t="s">
        <v>345</v>
      </c>
    </row>
    <row r="188" spans="1:16" ht="15.75" customHeight="1">
      <c r="A188" s="134" t="s">
        <v>260</v>
      </c>
      <c r="B188" s="52">
        <f t="shared" si="7"/>
        <v>506</v>
      </c>
      <c r="C188" s="135" t="s">
        <v>345</v>
      </c>
      <c r="D188" s="135" t="s">
        <v>345</v>
      </c>
      <c r="E188" s="135" t="s">
        <v>345</v>
      </c>
      <c r="F188" s="135" t="s">
        <v>345</v>
      </c>
      <c r="G188" s="135" t="s">
        <v>345</v>
      </c>
      <c r="H188" s="135" t="s">
        <v>345</v>
      </c>
      <c r="I188" s="135" t="s">
        <v>345</v>
      </c>
      <c r="J188" s="135" t="s">
        <v>345</v>
      </c>
      <c r="K188" s="135" t="s">
        <v>345</v>
      </c>
      <c r="L188" s="135" t="s">
        <v>345</v>
      </c>
      <c r="M188" s="135">
        <v>506</v>
      </c>
      <c r="N188" s="137" t="s">
        <v>345</v>
      </c>
      <c r="O188" s="132" t="s">
        <v>345</v>
      </c>
      <c r="P188" s="132" t="s">
        <v>345</v>
      </c>
    </row>
    <row r="189" spans="1:16" ht="15.75" customHeight="1">
      <c r="A189" s="134" t="s">
        <v>261</v>
      </c>
      <c r="B189" s="52">
        <f t="shared" si="7"/>
        <v>666</v>
      </c>
      <c r="C189" s="135" t="s">
        <v>345</v>
      </c>
      <c r="D189" s="135" t="s">
        <v>345</v>
      </c>
      <c r="E189" s="135" t="s">
        <v>345</v>
      </c>
      <c r="F189" s="135" t="s">
        <v>345</v>
      </c>
      <c r="G189" s="135" t="s">
        <v>345</v>
      </c>
      <c r="H189" s="135" t="s">
        <v>345</v>
      </c>
      <c r="I189" s="135" t="s">
        <v>345</v>
      </c>
      <c r="J189" s="135" t="s">
        <v>345</v>
      </c>
      <c r="K189" s="135" t="s">
        <v>345</v>
      </c>
      <c r="L189" s="135" t="s">
        <v>345</v>
      </c>
      <c r="M189" s="135">
        <v>666</v>
      </c>
      <c r="N189" s="137" t="s">
        <v>345</v>
      </c>
      <c r="O189" s="132" t="s">
        <v>345</v>
      </c>
      <c r="P189" s="132" t="s">
        <v>345</v>
      </c>
    </row>
    <row r="190" spans="1:16" ht="15.75" customHeight="1">
      <c r="A190" s="130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135"/>
      <c r="M190" s="53"/>
      <c r="O190" s="132"/>
      <c r="P190" s="132"/>
    </row>
    <row r="191" spans="1:16" s="17" customFormat="1" ht="15.75" customHeight="1">
      <c r="A191" s="119" t="s">
        <v>211</v>
      </c>
      <c r="B191" s="110">
        <f>SUM(B193:B209)</f>
        <v>16348</v>
      </c>
      <c r="C191" s="110">
        <f>SUM(C193:C209)</f>
        <v>6339</v>
      </c>
      <c r="D191" s="110" t="s">
        <v>345</v>
      </c>
      <c r="E191" s="110" t="s">
        <v>345</v>
      </c>
      <c r="F191" s="110">
        <f>SUM(F193:F209)</f>
        <v>2077</v>
      </c>
      <c r="G191" s="110">
        <f>SUM(G193:G209)</f>
        <v>295</v>
      </c>
      <c r="H191" s="110">
        <f>SUM(H193:H209)</f>
        <v>4353</v>
      </c>
      <c r="I191" s="110" t="s">
        <v>345</v>
      </c>
      <c r="J191" s="110" t="s">
        <v>345</v>
      </c>
      <c r="K191" s="110" t="s">
        <v>345</v>
      </c>
      <c r="L191" s="111" t="s">
        <v>345</v>
      </c>
      <c r="M191" s="166">
        <f>SUM(M193:M209)</f>
        <v>576</v>
      </c>
      <c r="N191" s="110">
        <f>SUM(N193:N209)</f>
        <v>2708</v>
      </c>
      <c r="O191" s="128" t="s">
        <v>345</v>
      </c>
      <c r="P191" s="128" t="s">
        <v>345</v>
      </c>
    </row>
    <row r="192" spans="1:16" ht="15.75" customHeight="1">
      <c r="A192" s="134"/>
      <c r="B192" s="139"/>
      <c r="C192" s="135"/>
      <c r="D192" s="135"/>
      <c r="E192" s="53"/>
      <c r="F192" s="52"/>
      <c r="G192" s="53"/>
      <c r="H192" s="135"/>
      <c r="I192" s="53"/>
      <c r="J192" s="53"/>
      <c r="K192" s="53"/>
      <c r="L192" s="135"/>
      <c r="M192" s="135"/>
      <c r="N192" s="137"/>
      <c r="O192" s="132"/>
      <c r="P192" s="132"/>
    </row>
    <row r="193" spans="1:16" ht="15.75" customHeight="1">
      <c r="A193" s="134" t="s">
        <v>212</v>
      </c>
      <c r="B193" s="52">
        <f>SUM(C193:P193)</f>
        <v>1241</v>
      </c>
      <c r="C193" s="136">
        <v>204</v>
      </c>
      <c r="D193" s="142" t="s">
        <v>345</v>
      </c>
      <c r="E193" s="135" t="s">
        <v>345</v>
      </c>
      <c r="F193" s="136">
        <v>887</v>
      </c>
      <c r="G193" s="135" t="s">
        <v>345</v>
      </c>
      <c r="H193" s="136">
        <v>150</v>
      </c>
      <c r="I193" s="135" t="s">
        <v>345</v>
      </c>
      <c r="J193" s="135" t="s">
        <v>345</v>
      </c>
      <c r="K193" s="135" t="s">
        <v>345</v>
      </c>
      <c r="L193" s="135" t="s">
        <v>345</v>
      </c>
      <c r="M193" s="135" t="s">
        <v>345</v>
      </c>
      <c r="N193" s="137" t="s">
        <v>345</v>
      </c>
      <c r="O193" s="132" t="s">
        <v>345</v>
      </c>
      <c r="P193" s="132" t="s">
        <v>345</v>
      </c>
    </row>
    <row r="194" spans="1:16" ht="15.75" customHeight="1">
      <c r="A194" s="134" t="s">
        <v>213</v>
      </c>
      <c r="B194" s="52">
        <f aca="true" t="shared" si="8" ref="B194:B209">SUM(C194:P194)</f>
        <v>649</v>
      </c>
      <c r="C194" s="136">
        <v>365</v>
      </c>
      <c r="D194" s="142" t="s">
        <v>345</v>
      </c>
      <c r="E194" s="135" t="s">
        <v>345</v>
      </c>
      <c r="F194" s="139" t="s">
        <v>345</v>
      </c>
      <c r="G194" s="135" t="s">
        <v>345</v>
      </c>
      <c r="H194" s="136">
        <v>284</v>
      </c>
      <c r="I194" s="135" t="s">
        <v>345</v>
      </c>
      <c r="J194" s="135" t="s">
        <v>345</v>
      </c>
      <c r="K194" s="135" t="s">
        <v>345</v>
      </c>
      <c r="L194" s="135" t="s">
        <v>345</v>
      </c>
      <c r="M194" s="135" t="s">
        <v>345</v>
      </c>
      <c r="N194" s="137" t="s">
        <v>345</v>
      </c>
      <c r="O194" s="132" t="s">
        <v>345</v>
      </c>
      <c r="P194" s="132" t="s">
        <v>345</v>
      </c>
    </row>
    <row r="195" spans="1:16" ht="15.75" customHeight="1">
      <c r="A195" s="134" t="s">
        <v>256</v>
      </c>
      <c r="B195" s="52">
        <f t="shared" si="8"/>
        <v>1220</v>
      </c>
      <c r="C195" s="136">
        <v>167</v>
      </c>
      <c r="D195" s="142" t="s">
        <v>345</v>
      </c>
      <c r="E195" s="135" t="s">
        <v>345</v>
      </c>
      <c r="F195" s="136">
        <v>373</v>
      </c>
      <c r="G195" s="135" t="s">
        <v>345</v>
      </c>
      <c r="H195" s="136">
        <v>105</v>
      </c>
      <c r="I195" s="135" t="s">
        <v>345</v>
      </c>
      <c r="J195" s="135" t="s">
        <v>345</v>
      </c>
      <c r="K195" s="135" t="s">
        <v>345</v>
      </c>
      <c r="L195" s="135" t="s">
        <v>345</v>
      </c>
      <c r="M195" s="136">
        <v>95</v>
      </c>
      <c r="N195" s="136">
        <v>480</v>
      </c>
      <c r="O195" s="132" t="s">
        <v>345</v>
      </c>
      <c r="P195" s="132" t="s">
        <v>345</v>
      </c>
    </row>
    <row r="196" spans="1:16" ht="15.75" customHeight="1">
      <c r="A196" s="134" t="s">
        <v>271</v>
      </c>
      <c r="B196" s="52">
        <f t="shared" si="8"/>
        <v>1151</v>
      </c>
      <c r="C196" s="136">
        <v>808</v>
      </c>
      <c r="D196" s="142" t="s">
        <v>345</v>
      </c>
      <c r="E196" s="135" t="s">
        <v>345</v>
      </c>
      <c r="F196" s="139" t="s">
        <v>345</v>
      </c>
      <c r="G196" s="136" t="s">
        <v>345</v>
      </c>
      <c r="H196" s="136">
        <v>343</v>
      </c>
      <c r="I196" s="135" t="s">
        <v>345</v>
      </c>
      <c r="J196" s="135" t="s">
        <v>345</v>
      </c>
      <c r="K196" s="135" t="s">
        <v>345</v>
      </c>
      <c r="L196" s="135" t="s">
        <v>345</v>
      </c>
      <c r="M196" s="135" t="s">
        <v>345</v>
      </c>
      <c r="N196" s="137" t="s">
        <v>345</v>
      </c>
      <c r="O196" s="132" t="s">
        <v>345</v>
      </c>
      <c r="P196" s="132" t="s">
        <v>345</v>
      </c>
    </row>
    <row r="197" spans="1:16" ht="15.75" customHeight="1">
      <c r="A197" s="134" t="s">
        <v>214</v>
      </c>
      <c r="B197" s="52">
        <f t="shared" si="8"/>
        <v>829</v>
      </c>
      <c r="C197" s="136">
        <v>560</v>
      </c>
      <c r="D197" s="142" t="s">
        <v>345</v>
      </c>
      <c r="E197" s="135" t="s">
        <v>345</v>
      </c>
      <c r="F197" s="135" t="s">
        <v>345</v>
      </c>
      <c r="G197" s="135" t="s">
        <v>345</v>
      </c>
      <c r="H197" s="136">
        <v>269</v>
      </c>
      <c r="I197" s="135" t="s">
        <v>345</v>
      </c>
      <c r="J197" s="135" t="s">
        <v>345</v>
      </c>
      <c r="K197" s="135" t="s">
        <v>345</v>
      </c>
      <c r="L197" s="135" t="s">
        <v>345</v>
      </c>
      <c r="M197" s="135" t="s">
        <v>345</v>
      </c>
      <c r="N197" s="137" t="s">
        <v>345</v>
      </c>
      <c r="O197" s="132" t="s">
        <v>345</v>
      </c>
      <c r="P197" s="132" t="s">
        <v>345</v>
      </c>
    </row>
    <row r="198" spans="1:16" ht="15.75" customHeight="1">
      <c r="A198" s="134" t="s">
        <v>215</v>
      </c>
      <c r="B198" s="52">
        <f t="shared" si="8"/>
        <v>1040</v>
      </c>
      <c r="C198" s="136">
        <v>420</v>
      </c>
      <c r="D198" s="142" t="s">
        <v>345</v>
      </c>
      <c r="E198" s="135" t="s">
        <v>345</v>
      </c>
      <c r="F198" s="135" t="s">
        <v>345</v>
      </c>
      <c r="G198" s="135">
        <v>197</v>
      </c>
      <c r="H198" s="136">
        <v>423</v>
      </c>
      <c r="I198" s="135" t="s">
        <v>345</v>
      </c>
      <c r="J198" s="135" t="s">
        <v>345</v>
      </c>
      <c r="K198" s="135" t="s">
        <v>345</v>
      </c>
      <c r="L198" s="135" t="s">
        <v>345</v>
      </c>
      <c r="M198" s="135" t="s">
        <v>345</v>
      </c>
      <c r="N198" s="137" t="s">
        <v>345</v>
      </c>
      <c r="O198" s="132" t="s">
        <v>345</v>
      </c>
      <c r="P198" s="132" t="s">
        <v>345</v>
      </c>
    </row>
    <row r="199" spans="1:16" ht="15.75" customHeight="1">
      <c r="A199" s="134" t="s">
        <v>216</v>
      </c>
      <c r="B199" s="52">
        <f t="shared" si="8"/>
        <v>2006</v>
      </c>
      <c r="C199" s="136">
        <v>1506</v>
      </c>
      <c r="D199" s="142" t="s">
        <v>345</v>
      </c>
      <c r="E199" s="135" t="s">
        <v>345</v>
      </c>
      <c r="F199" s="135" t="s">
        <v>345</v>
      </c>
      <c r="G199" s="135" t="s">
        <v>345</v>
      </c>
      <c r="H199" s="136">
        <v>500</v>
      </c>
      <c r="I199" s="135" t="s">
        <v>345</v>
      </c>
      <c r="J199" s="135" t="s">
        <v>345</v>
      </c>
      <c r="K199" s="135" t="s">
        <v>345</v>
      </c>
      <c r="L199" s="135" t="s">
        <v>345</v>
      </c>
      <c r="M199" s="135" t="s">
        <v>345</v>
      </c>
      <c r="N199" s="137" t="s">
        <v>345</v>
      </c>
      <c r="O199" s="132" t="s">
        <v>345</v>
      </c>
      <c r="P199" s="132" t="s">
        <v>345</v>
      </c>
    </row>
    <row r="200" spans="1:16" ht="15.75" customHeight="1">
      <c r="A200" s="134" t="s">
        <v>217</v>
      </c>
      <c r="B200" s="52">
        <f t="shared" si="8"/>
        <v>777</v>
      </c>
      <c r="C200" s="136">
        <v>147</v>
      </c>
      <c r="D200" s="142" t="s">
        <v>345</v>
      </c>
      <c r="E200" s="135" t="s">
        <v>345</v>
      </c>
      <c r="F200" s="135" t="s">
        <v>345</v>
      </c>
      <c r="G200" s="136">
        <v>98</v>
      </c>
      <c r="H200" s="136">
        <v>532</v>
      </c>
      <c r="I200" s="135" t="s">
        <v>345</v>
      </c>
      <c r="J200" s="135" t="s">
        <v>345</v>
      </c>
      <c r="K200" s="135" t="s">
        <v>345</v>
      </c>
      <c r="L200" s="135" t="s">
        <v>345</v>
      </c>
      <c r="M200" s="135" t="s">
        <v>345</v>
      </c>
      <c r="N200" s="137" t="s">
        <v>345</v>
      </c>
      <c r="O200" s="132" t="s">
        <v>345</v>
      </c>
      <c r="P200" s="132" t="s">
        <v>345</v>
      </c>
    </row>
    <row r="201" spans="1:16" ht="15.75" customHeight="1">
      <c r="A201" s="134" t="s">
        <v>275</v>
      </c>
      <c r="B201" s="52">
        <f t="shared" si="8"/>
        <v>794</v>
      </c>
      <c r="C201" s="136">
        <v>392</v>
      </c>
      <c r="D201" s="142" t="s">
        <v>345</v>
      </c>
      <c r="E201" s="135" t="s">
        <v>345</v>
      </c>
      <c r="F201" s="139" t="s">
        <v>345</v>
      </c>
      <c r="G201" s="135" t="s">
        <v>345</v>
      </c>
      <c r="H201" s="136">
        <v>402</v>
      </c>
      <c r="I201" s="135" t="s">
        <v>345</v>
      </c>
      <c r="J201" s="135" t="s">
        <v>345</v>
      </c>
      <c r="K201" s="135" t="s">
        <v>345</v>
      </c>
      <c r="L201" s="135" t="s">
        <v>345</v>
      </c>
      <c r="M201" s="135" t="s">
        <v>345</v>
      </c>
      <c r="N201" s="137" t="s">
        <v>345</v>
      </c>
      <c r="O201" s="132" t="s">
        <v>345</v>
      </c>
      <c r="P201" s="132" t="s">
        <v>345</v>
      </c>
    </row>
    <row r="202" spans="1:16" ht="15.75" customHeight="1">
      <c r="A202" s="134" t="s">
        <v>232</v>
      </c>
      <c r="B202" s="52">
        <f t="shared" si="8"/>
        <v>382</v>
      </c>
      <c r="C202" s="136">
        <v>206</v>
      </c>
      <c r="D202" s="142" t="s">
        <v>345</v>
      </c>
      <c r="E202" s="135" t="s">
        <v>345</v>
      </c>
      <c r="F202" s="135" t="s">
        <v>345</v>
      </c>
      <c r="G202" s="135" t="s">
        <v>345</v>
      </c>
      <c r="H202" s="136">
        <v>176</v>
      </c>
      <c r="I202" s="135" t="s">
        <v>345</v>
      </c>
      <c r="J202" s="135" t="s">
        <v>345</v>
      </c>
      <c r="K202" s="135" t="s">
        <v>345</v>
      </c>
      <c r="L202" s="135" t="s">
        <v>345</v>
      </c>
      <c r="M202" s="135" t="s">
        <v>345</v>
      </c>
      <c r="N202" s="135" t="s">
        <v>345</v>
      </c>
      <c r="O202" s="132" t="s">
        <v>345</v>
      </c>
      <c r="P202" s="132" t="s">
        <v>345</v>
      </c>
    </row>
    <row r="203" spans="1:16" ht="15.75" customHeight="1">
      <c r="A203" s="134" t="s">
        <v>233</v>
      </c>
      <c r="B203" s="52">
        <f t="shared" si="8"/>
        <v>470</v>
      </c>
      <c r="C203" s="136">
        <v>231</v>
      </c>
      <c r="D203" s="142" t="s">
        <v>345</v>
      </c>
      <c r="E203" s="135" t="s">
        <v>345</v>
      </c>
      <c r="F203" s="135" t="s">
        <v>345</v>
      </c>
      <c r="G203" s="135" t="s">
        <v>345</v>
      </c>
      <c r="H203" s="136">
        <v>239</v>
      </c>
      <c r="I203" s="135" t="s">
        <v>345</v>
      </c>
      <c r="J203" s="135" t="s">
        <v>345</v>
      </c>
      <c r="K203" s="135" t="s">
        <v>345</v>
      </c>
      <c r="L203" s="135" t="s">
        <v>345</v>
      </c>
      <c r="M203" s="135" t="s">
        <v>345</v>
      </c>
      <c r="N203" s="132" t="s">
        <v>345</v>
      </c>
      <c r="O203" s="132" t="s">
        <v>345</v>
      </c>
      <c r="P203" s="132" t="s">
        <v>345</v>
      </c>
    </row>
    <row r="204" spans="1:16" ht="15.75" customHeight="1">
      <c r="A204" s="134" t="s">
        <v>240</v>
      </c>
      <c r="B204" s="52">
        <f t="shared" si="8"/>
        <v>697</v>
      </c>
      <c r="C204" s="136">
        <v>402</v>
      </c>
      <c r="D204" s="142" t="s">
        <v>345</v>
      </c>
      <c r="E204" s="135" t="s">
        <v>345</v>
      </c>
      <c r="F204" s="139" t="s">
        <v>345</v>
      </c>
      <c r="G204" s="135" t="s">
        <v>345</v>
      </c>
      <c r="H204" s="136">
        <v>295</v>
      </c>
      <c r="I204" s="135" t="s">
        <v>345</v>
      </c>
      <c r="J204" s="135" t="s">
        <v>345</v>
      </c>
      <c r="K204" s="135" t="s">
        <v>345</v>
      </c>
      <c r="L204" s="135" t="s">
        <v>345</v>
      </c>
      <c r="M204" s="139" t="s">
        <v>345</v>
      </c>
      <c r="N204" s="137" t="s">
        <v>345</v>
      </c>
      <c r="O204" s="132" t="s">
        <v>345</v>
      </c>
      <c r="P204" s="132" t="s">
        <v>345</v>
      </c>
    </row>
    <row r="205" spans="1:16" ht="15.75" customHeight="1">
      <c r="A205" s="134" t="s">
        <v>218</v>
      </c>
      <c r="B205" s="52">
        <f t="shared" si="8"/>
        <v>1390</v>
      </c>
      <c r="C205" s="136">
        <v>216</v>
      </c>
      <c r="D205" s="142" t="s">
        <v>345</v>
      </c>
      <c r="E205" s="135" t="s">
        <v>345</v>
      </c>
      <c r="F205" s="136">
        <v>198</v>
      </c>
      <c r="G205" s="135" t="s">
        <v>345</v>
      </c>
      <c r="H205" s="136">
        <v>198</v>
      </c>
      <c r="I205" s="135" t="s">
        <v>345</v>
      </c>
      <c r="J205" s="135" t="s">
        <v>345</v>
      </c>
      <c r="K205" s="135" t="s">
        <v>345</v>
      </c>
      <c r="L205" s="135" t="s">
        <v>345</v>
      </c>
      <c r="M205" s="139">
        <v>146</v>
      </c>
      <c r="N205" s="136">
        <v>632</v>
      </c>
      <c r="O205" s="132" t="s">
        <v>345</v>
      </c>
      <c r="P205" s="132" t="s">
        <v>345</v>
      </c>
    </row>
    <row r="206" spans="1:16" ht="15.75" customHeight="1">
      <c r="A206" s="134" t="s">
        <v>219</v>
      </c>
      <c r="B206" s="52">
        <f t="shared" si="8"/>
        <v>1542</v>
      </c>
      <c r="C206" s="136">
        <v>242</v>
      </c>
      <c r="D206" s="142" t="s">
        <v>345</v>
      </c>
      <c r="E206" s="135" t="s">
        <v>345</v>
      </c>
      <c r="F206" s="136">
        <v>242</v>
      </c>
      <c r="G206" s="135" t="s">
        <v>345</v>
      </c>
      <c r="H206" s="136">
        <v>73</v>
      </c>
      <c r="I206" s="135" t="s">
        <v>345</v>
      </c>
      <c r="J206" s="135" t="s">
        <v>345</v>
      </c>
      <c r="K206" s="135" t="s">
        <v>345</v>
      </c>
      <c r="L206" s="135" t="s">
        <v>345</v>
      </c>
      <c r="M206" s="139">
        <v>142</v>
      </c>
      <c r="N206" s="136">
        <v>843</v>
      </c>
      <c r="O206" s="132" t="s">
        <v>345</v>
      </c>
      <c r="P206" s="132" t="s">
        <v>345</v>
      </c>
    </row>
    <row r="207" spans="1:16" ht="15.75" customHeight="1">
      <c r="A207" s="134" t="s">
        <v>220</v>
      </c>
      <c r="B207" s="52">
        <f t="shared" si="8"/>
        <v>875</v>
      </c>
      <c r="C207" s="136">
        <v>129</v>
      </c>
      <c r="D207" s="142" t="s">
        <v>345</v>
      </c>
      <c r="E207" s="135" t="s">
        <v>345</v>
      </c>
      <c r="F207" s="136">
        <v>181</v>
      </c>
      <c r="G207" s="135" t="s">
        <v>345</v>
      </c>
      <c r="H207" s="136">
        <v>107</v>
      </c>
      <c r="I207" s="135" t="s">
        <v>345</v>
      </c>
      <c r="J207" s="135" t="s">
        <v>345</v>
      </c>
      <c r="K207" s="135" t="s">
        <v>345</v>
      </c>
      <c r="L207" s="135" t="s">
        <v>345</v>
      </c>
      <c r="M207" s="139">
        <v>94</v>
      </c>
      <c r="N207" s="136">
        <v>364</v>
      </c>
      <c r="O207" s="132" t="s">
        <v>345</v>
      </c>
      <c r="P207" s="132" t="s">
        <v>345</v>
      </c>
    </row>
    <row r="208" spans="1:16" ht="15.75" customHeight="1">
      <c r="A208" s="134" t="s">
        <v>221</v>
      </c>
      <c r="B208" s="52">
        <f t="shared" si="8"/>
        <v>416</v>
      </c>
      <c r="C208" s="136">
        <v>220</v>
      </c>
      <c r="D208" s="142" t="s">
        <v>345</v>
      </c>
      <c r="E208" s="135" t="s">
        <v>345</v>
      </c>
      <c r="F208" s="135" t="s">
        <v>345</v>
      </c>
      <c r="G208" s="135" t="s">
        <v>345</v>
      </c>
      <c r="H208" s="136">
        <v>196</v>
      </c>
      <c r="I208" s="135" t="s">
        <v>345</v>
      </c>
      <c r="J208" s="135" t="s">
        <v>345</v>
      </c>
      <c r="K208" s="135" t="s">
        <v>345</v>
      </c>
      <c r="L208" s="135" t="s">
        <v>345</v>
      </c>
      <c r="M208" s="139" t="s">
        <v>345</v>
      </c>
      <c r="N208" s="137" t="s">
        <v>345</v>
      </c>
      <c r="O208" s="132" t="s">
        <v>345</v>
      </c>
      <c r="P208" s="132" t="s">
        <v>345</v>
      </c>
    </row>
    <row r="209" spans="1:16" ht="15.75" customHeight="1">
      <c r="A209" s="67" t="s">
        <v>188</v>
      </c>
      <c r="B209" s="52">
        <f t="shared" si="8"/>
        <v>869</v>
      </c>
      <c r="C209" s="135">
        <v>124</v>
      </c>
      <c r="D209" s="142" t="s">
        <v>345</v>
      </c>
      <c r="E209" s="135" t="s">
        <v>345</v>
      </c>
      <c r="F209" s="135">
        <v>196</v>
      </c>
      <c r="G209" s="135" t="s">
        <v>345</v>
      </c>
      <c r="H209" s="135">
        <v>61</v>
      </c>
      <c r="I209" s="135" t="s">
        <v>345</v>
      </c>
      <c r="J209" s="135" t="s">
        <v>345</v>
      </c>
      <c r="K209" s="135" t="s">
        <v>345</v>
      </c>
      <c r="L209" s="135" t="s">
        <v>345</v>
      </c>
      <c r="M209" s="139">
        <v>99</v>
      </c>
      <c r="N209" s="135">
        <v>389</v>
      </c>
      <c r="O209" s="137" t="s">
        <v>345</v>
      </c>
      <c r="P209" s="85" t="s">
        <v>345</v>
      </c>
    </row>
    <row r="210" spans="1:16" ht="15.75" customHeight="1">
      <c r="A210" s="130"/>
      <c r="B210" s="52"/>
      <c r="C210" s="53"/>
      <c r="D210" s="53"/>
      <c r="E210" s="53"/>
      <c r="F210" s="52"/>
      <c r="G210" s="53"/>
      <c r="H210" s="53"/>
      <c r="I210" s="53"/>
      <c r="J210" s="53"/>
      <c r="K210" s="53"/>
      <c r="L210" s="135"/>
      <c r="M210" s="53"/>
      <c r="O210" s="132"/>
      <c r="P210" s="132"/>
    </row>
    <row r="211" spans="1:16" s="17" customFormat="1" ht="15.75" customHeight="1">
      <c r="A211" s="119" t="s">
        <v>189</v>
      </c>
      <c r="B211" s="110">
        <f>SUM(B213:B223)</f>
        <v>17923</v>
      </c>
      <c r="C211" s="110" t="s">
        <v>345</v>
      </c>
      <c r="D211" s="110" t="s">
        <v>345</v>
      </c>
      <c r="E211" s="110" t="s">
        <v>345</v>
      </c>
      <c r="F211" s="110">
        <f>SUM(F213:F223)</f>
        <v>7191</v>
      </c>
      <c r="G211" s="110" t="s">
        <v>345</v>
      </c>
      <c r="H211" s="110" t="s">
        <v>345</v>
      </c>
      <c r="I211" s="110" t="s">
        <v>345</v>
      </c>
      <c r="J211" s="110" t="s">
        <v>345</v>
      </c>
      <c r="K211" s="110" t="s">
        <v>345</v>
      </c>
      <c r="L211" s="110" t="s">
        <v>345</v>
      </c>
      <c r="M211" s="110">
        <f>SUM(M213:M223)</f>
        <v>3557</v>
      </c>
      <c r="N211" s="110">
        <f>SUM(N213:N223)</f>
        <v>7175</v>
      </c>
      <c r="O211" s="128" t="s">
        <v>345</v>
      </c>
      <c r="P211" s="128" t="s">
        <v>345</v>
      </c>
    </row>
    <row r="212" spans="1:16" ht="15.75" customHeight="1">
      <c r="A212" s="134"/>
      <c r="B212" s="139"/>
      <c r="C212" s="135"/>
      <c r="D212" s="135"/>
      <c r="E212" s="135"/>
      <c r="F212" s="139"/>
      <c r="G212" s="53"/>
      <c r="H212" s="53"/>
      <c r="I212" s="53"/>
      <c r="J212" s="53"/>
      <c r="K212" s="53"/>
      <c r="L212" s="135"/>
      <c r="M212" s="135"/>
      <c r="N212" s="137"/>
      <c r="O212" s="132"/>
      <c r="P212" s="132"/>
    </row>
    <row r="213" spans="1:16" ht="15.75" customHeight="1">
      <c r="A213" s="134" t="s">
        <v>190</v>
      </c>
      <c r="B213" s="52">
        <f>SUM(C213:P213)</f>
        <v>1026</v>
      </c>
      <c r="C213" s="135" t="s">
        <v>345</v>
      </c>
      <c r="D213" s="135" t="s">
        <v>345</v>
      </c>
      <c r="E213" s="135" t="s">
        <v>345</v>
      </c>
      <c r="F213" s="136">
        <v>694</v>
      </c>
      <c r="G213" s="135" t="s">
        <v>345</v>
      </c>
      <c r="H213" s="135" t="s">
        <v>345</v>
      </c>
      <c r="I213" s="135" t="s">
        <v>345</v>
      </c>
      <c r="J213" s="135" t="s">
        <v>345</v>
      </c>
      <c r="K213" s="135" t="s">
        <v>345</v>
      </c>
      <c r="L213" s="135" t="s">
        <v>345</v>
      </c>
      <c r="M213" s="139">
        <v>332</v>
      </c>
      <c r="N213" s="167" t="s">
        <v>345</v>
      </c>
      <c r="O213" s="132" t="s">
        <v>345</v>
      </c>
      <c r="P213" s="132" t="s">
        <v>345</v>
      </c>
    </row>
    <row r="214" spans="1:16" ht="15.75" customHeight="1">
      <c r="A214" s="134" t="s">
        <v>222</v>
      </c>
      <c r="B214" s="52">
        <f aca="true" t="shared" si="9" ref="B214:B223">SUM(C214:P214)</f>
        <v>1453</v>
      </c>
      <c r="C214" s="135" t="s">
        <v>345</v>
      </c>
      <c r="D214" s="135" t="s">
        <v>345</v>
      </c>
      <c r="E214" s="135" t="s">
        <v>345</v>
      </c>
      <c r="F214" s="136">
        <v>804</v>
      </c>
      <c r="G214" s="135" t="s">
        <v>345</v>
      </c>
      <c r="H214" s="135" t="s">
        <v>345</v>
      </c>
      <c r="I214" s="135" t="s">
        <v>345</v>
      </c>
      <c r="J214" s="135" t="s">
        <v>345</v>
      </c>
      <c r="K214" s="135" t="s">
        <v>345</v>
      </c>
      <c r="L214" s="135" t="s">
        <v>345</v>
      </c>
      <c r="M214" s="139">
        <v>168</v>
      </c>
      <c r="N214" s="136">
        <v>481</v>
      </c>
      <c r="O214" s="132" t="s">
        <v>345</v>
      </c>
      <c r="P214" s="132" t="s">
        <v>345</v>
      </c>
    </row>
    <row r="215" spans="1:16" ht="15.75" customHeight="1">
      <c r="A215" s="134" t="s">
        <v>191</v>
      </c>
      <c r="B215" s="52">
        <f t="shared" si="9"/>
        <v>1997</v>
      </c>
      <c r="C215" s="135" t="s">
        <v>345</v>
      </c>
      <c r="D215" s="135" t="s">
        <v>345</v>
      </c>
      <c r="E215" s="135" t="s">
        <v>345</v>
      </c>
      <c r="F215" s="136">
        <v>789</v>
      </c>
      <c r="G215" s="135" t="s">
        <v>345</v>
      </c>
      <c r="H215" s="135" t="s">
        <v>345</v>
      </c>
      <c r="I215" s="135" t="s">
        <v>345</v>
      </c>
      <c r="J215" s="135" t="s">
        <v>345</v>
      </c>
      <c r="K215" s="135" t="s">
        <v>345</v>
      </c>
      <c r="L215" s="135" t="s">
        <v>345</v>
      </c>
      <c r="M215" s="139">
        <v>188</v>
      </c>
      <c r="N215" s="136">
        <v>1020</v>
      </c>
      <c r="O215" s="132" t="s">
        <v>345</v>
      </c>
      <c r="P215" s="132" t="s">
        <v>345</v>
      </c>
    </row>
    <row r="216" spans="1:16" ht="15.75" customHeight="1">
      <c r="A216" s="134" t="s">
        <v>192</v>
      </c>
      <c r="B216" s="52">
        <f t="shared" si="9"/>
        <v>1633</v>
      </c>
      <c r="C216" s="135" t="s">
        <v>345</v>
      </c>
      <c r="D216" s="135" t="s">
        <v>345</v>
      </c>
      <c r="E216" s="135" t="s">
        <v>345</v>
      </c>
      <c r="F216" s="136">
        <v>1071</v>
      </c>
      <c r="G216" s="135" t="s">
        <v>345</v>
      </c>
      <c r="H216" s="135" t="s">
        <v>345</v>
      </c>
      <c r="I216" s="135" t="s">
        <v>345</v>
      </c>
      <c r="J216" s="135" t="s">
        <v>345</v>
      </c>
      <c r="K216" s="135" t="s">
        <v>345</v>
      </c>
      <c r="L216" s="135" t="s">
        <v>345</v>
      </c>
      <c r="M216" s="139">
        <v>562</v>
      </c>
      <c r="N216" s="167" t="s">
        <v>345</v>
      </c>
      <c r="O216" s="132" t="s">
        <v>345</v>
      </c>
      <c r="P216" s="132" t="s">
        <v>345</v>
      </c>
    </row>
    <row r="217" spans="1:16" ht="15.75" customHeight="1">
      <c r="A217" s="134" t="s">
        <v>227</v>
      </c>
      <c r="B217" s="52">
        <f t="shared" si="9"/>
        <v>1428</v>
      </c>
      <c r="C217" s="135" t="s">
        <v>345</v>
      </c>
      <c r="D217" s="135" t="s">
        <v>345</v>
      </c>
      <c r="E217" s="135" t="s">
        <v>345</v>
      </c>
      <c r="F217" s="136">
        <v>456</v>
      </c>
      <c r="G217" s="135" t="s">
        <v>345</v>
      </c>
      <c r="H217" s="135" t="s">
        <v>345</v>
      </c>
      <c r="I217" s="135" t="s">
        <v>345</v>
      </c>
      <c r="J217" s="135" t="s">
        <v>345</v>
      </c>
      <c r="K217" s="135" t="s">
        <v>345</v>
      </c>
      <c r="L217" s="135" t="s">
        <v>345</v>
      </c>
      <c r="M217" s="139">
        <v>146</v>
      </c>
      <c r="N217" s="136">
        <v>826</v>
      </c>
      <c r="O217" s="132" t="s">
        <v>345</v>
      </c>
      <c r="P217" s="132" t="s">
        <v>345</v>
      </c>
    </row>
    <row r="218" spans="1:16" ht="15.75" customHeight="1">
      <c r="A218" s="134" t="s">
        <v>231</v>
      </c>
      <c r="B218" s="52">
        <f t="shared" si="9"/>
        <v>2411</v>
      </c>
      <c r="C218" s="135" t="s">
        <v>345</v>
      </c>
      <c r="D218" s="135" t="s">
        <v>345</v>
      </c>
      <c r="E218" s="135" t="s">
        <v>345</v>
      </c>
      <c r="F218" s="136">
        <v>867</v>
      </c>
      <c r="G218" s="135" t="s">
        <v>345</v>
      </c>
      <c r="H218" s="135" t="s">
        <v>345</v>
      </c>
      <c r="I218" s="135" t="s">
        <v>345</v>
      </c>
      <c r="J218" s="135" t="s">
        <v>345</v>
      </c>
      <c r="K218" s="135" t="s">
        <v>345</v>
      </c>
      <c r="L218" s="135" t="s">
        <v>345</v>
      </c>
      <c r="M218" s="139">
        <v>339</v>
      </c>
      <c r="N218" s="136">
        <v>1205</v>
      </c>
      <c r="O218" s="132" t="s">
        <v>345</v>
      </c>
      <c r="P218" s="132" t="s">
        <v>345</v>
      </c>
    </row>
    <row r="219" spans="1:16" ht="15.75" customHeight="1">
      <c r="A219" s="134" t="s">
        <v>232</v>
      </c>
      <c r="B219" s="52">
        <f t="shared" si="9"/>
        <v>1079</v>
      </c>
      <c r="C219" s="135" t="s">
        <v>345</v>
      </c>
      <c r="D219" s="135" t="s">
        <v>345</v>
      </c>
      <c r="E219" s="135" t="s">
        <v>345</v>
      </c>
      <c r="F219" s="136">
        <v>320</v>
      </c>
      <c r="G219" s="135" t="s">
        <v>345</v>
      </c>
      <c r="H219" s="135" t="s">
        <v>345</v>
      </c>
      <c r="I219" s="135" t="s">
        <v>345</v>
      </c>
      <c r="J219" s="135" t="s">
        <v>345</v>
      </c>
      <c r="K219" s="135" t="s">
        <v>345</v>
      </c>
      <c r="L219" s="135" t="s">
        <v>345</v>
      </c>
      <c r="M219" s="136">
        <v>255</v>
      </c>
      <c r="N219" s="136">
        <v>504</v>
      </c>
      <c r="O219" s="132" t="s">
        <v>345</v>
      </c>
      <c r="P219" s="132" t="s">
        <v>345</v>
      </c>
    </row>
    <row r="220" spans="1:16" ht="15.75" customHeight="1">
      <c r="A220" s="134" t="s">
        <v>193</v>
      </c>
      <c r="B220" s="52">
        <f t="shared" si="9"/>
        <v>1509</v>
      </c>
      <c r="C220" s="135" t="s">
        <v>345</v>
      </c>
      <c r="D220" s="135" t="s">
        <v>345</v>
      </c>
      <c r="E220" s="135" t="s">
        <v>345</v>
      </c>
      <c r="F220" s="136">
        <v>345</v>
      </c>
      <c r="G220" s="135" t="s">
        <v>345</v>
      </c>
      <c r="H220" s="135" t="s">
        <v>345</v>
      </c>
      <c r="I220" s="135" t="s">
        <v>345</v>
      </c>
      <c r="J220" s="135" t="s">
        <v>345</v>
      </c>
      <c r="K220" s="135" t="s">
        <v>345</v>
      </c>
      <c r="L220" s="135" t="s">
        <v>345</v>
      </c>
      <c r="M220" s="139">
        <v>206</v>
      </c>
      <c r="N220" s="136">
        <v>958</v>
      </c>
      <c r="O220" s="132" t="s">
        <v>345</v>
      </c>
      <c r="P220" s="132" t="s">
        <v>345</v>
      </c>
    </row>
    <row r="221" spans="1:16" ht="15.75" customHeight="1">
      <c r="A221" s="134" t="s">
        <v>194</v>
      </c>
      <c r="B221" s="52">
        <f t="shared" si="9"/>
        <v>1540</v>
      </c>
      <c r="C221" s="135" t="s">
        <v>345</v>
      </c>
      <c r="D221" s="135" t="s">
        <v>345</v>
      </c>
      <c r="E221" s="135" t="s">
        <v>345</v>
      </c>
      <c r="F221" s="136">
        <v>314</v>
      </c>
      <c r="G221" s="135" t="s">
        <v>345</v>
      </c>
      <c r="H221" s="135" t="s">
        <v>345</v>
      </c>
      <c r="I221" s="135" t="s">
        <v>345</v>
      </c>
      <c r="J221" s="135" t="s">
        <v>345</v>
      </c>
      <c r="K221" s="135" t="s">
        <v>345</v>
      </c>
      <c r="L221" s="135" t="s">
        <v>345</v>
      </c>
      <c r="M221" s="139">
        <v>154</v>
      </c>
      <c r="N221" s="136">
        <v>1072</v>
      </c>
      <c r="O221" s="132" t="s">
        <v>345</v>
      </c>
      <c r="P221" s="132" t="s">
        <v>345</v>
      </c>
    </row>
    <row r="222" spans="1:16" ht="15.75" customHeight="1">
      <c r="A222" s="134" t="s">
        <v>195</v>
      </c>
      <c r="B222" s="52">
        <f t="shared" si="9"/>
        <v>1856</v>
      </c>
      <c r="C222" s="135" t="s">
        <v>345</v>
      </c>
      <c r="D222" s="135" t="s">
        <v>345</v>
      </c>
      <c r="E222" s="135" t="s">
        <v>345</v>
      </c>
      <c r="F222" s="136">
        <v>510</v>
      </c>
      <c r="G222" s="135" t="s">
        <v>345</v>
      </c>
      <c r="H222" s="135" t="s">
        <v>345</v>
      </c>
      <c r="I222" s="135" t="s">
        <v>345</v>
      </c>
      <c r="J222" s="135" t="s">
        <v>345</v>
      </c>
      <c r="K222" s="135" t="s">
        <v>345</v>
      </c>
      <c r="L222" s="135" t="s">
        <v>345</v>
      </c>
      <c r="M222" s="135">
        <v>237</v>
      </c>
      <c r="N222" s="137">
        <v>1109</v>
      </c>
      <c r="O222" s="132" t="s">
        <v>345</v>
      </c>
      <c r="P222" s="132" t="s">
        <v>345</v>
      </c>
    </row>
    <row r="223" spans="1:16" ht="15.75" customHeight="1">
      <c r="A223" s="134" t="s">
        <v>196</v>
      </c>
      <c r="B223" s="52">
        <f t="shared" si="9"/>
        <v>1991</v>
      </c>
      <c r="C223" s="135" t="s">
        <v>345</v>
      </c>
      <c r="D223" s="135" t="s">
        <v>345</v>
      </c>
      <c r="E223" s="135" t="s">
        <v>345</v>
      </c>
      <c r="F223" s="136">
        <v>1021</v>
      </c>
      <c r="G223" s="135" t="s">
        <v>345</v>
      </c>
      <c r="H223" s="135" t="s">
        <v>345</v>
      </c>
      <c r="I223" s="135" t="s">
        <v>345</v>
      </c>
      <c r="J223" s="135" t="s">
        <v>345</v>
      </c>
      <c r="K223" s="135" t="s">
        <v>345</v>
      </c>
      <c r="L223" s="135" t="s">
        <v>345</v>
      </c>
      <c r="M223" s="139">
        <v>970</v>
      </c>
      <c r="N223" s="137" t="s">
        <v>345</v>
      </c>
      <c r="O223" s="132" t="s">
        <v>345</v>
      </c>
      <c r="P223" s="132" t="s">
        <v>345</v>
      </c>
    </row>
    <row r="224" spans="1:16" s="17" customFormat="1" ht="15.75" customHeight="1">
      <c r="A224" s="168"/>
      <c r="B224" s="141"/>
      <c r="C224" s="133"/>
      <c r="D224" s="133"/>
      <c r="E224" s="133"/>
      <c r="F224" s="141"/>
      <c r="G224" s="133"/>
      <c r="H224" s="133"/>
      <c r="I224" s="133"/>
      <c r="J224" s="133"/>
      <c r="K224" s="133"/>
      <c r="L224" s="135"/>
      <c r="M224" s="133"/>
      <c r="N224" s="136"/>
      <c r="O224" s="132"/>
      <c r="P224" s="132"/>
    </row>
    <row r="225" spans="1:16" s="17" customFormat="1" ht="15.75" customHeight="1">
      <c r="A225" s="119" t="s">
        <v>197</v>
      </c>
      <c r="B225" s="127">
        <f>SUM(B227:B236)</f>
        <v>51074</v>
      </c>
      <c r="C225" s="127">
        <f>SUM(C227:C236)</f>
        <v>6336</v>
      </c>
      <c r="D225" s="127">
        <f>SUM(D227:D236)</f>
        <v>44738</v>
      </c>
      <c r="E225" s="110" t="s">
        <v>345</v>
      </c>
      <c r="F225" s="127" t="s">
        <v>345</v>
      </c>
      <c r="G225" s="110" t="s">
        <v>345</v>
      </c>
      <c r="H225" s="110" t="s">
        <v>345</v>
      </c>
      <c r="I225" s="110" t="s">
        <v>345</v>
      </c>
      <c r="J225" s="110" t="s">
        <v>345</v>
      </c>
      <c r="K225" s="110" t="s">
        <v>345</v>
      </c>
      <c r="L225" s="110" t="s">
        <v>345</v>
      </c>
      <c r="M225" s="110" t="s">
        <v>345</v>
      </c>
      <c r="N225" s="111" t="s">
        <v>345</v>
      </c>
      <c r="O225" s="128" t="s">
        <v>345</v>
      </c>
      <c r="P225" s="128" t="s">
        <v>345</v>
      </c>
    </row>
    <row r="226" spans="1:16" ht="15.75" customHeight="1">
      <c r="A226" s="134"/>
      <c r="B226" s="139"/>
      <c r="C226" s="139"/>
      <c r="D226" s="135"/>
      <c r="E226" s="53"/>
      <c r="F226" s="52"/>
      <c r="G226" s="53"/>
      <c r="H226" s="53"/>
      <c r="I226" s="53"/>
      <c r="J226" s="53"/>
      <c r="K226" s="53"/>
      <c r="L226" s="135"/>
      <c r="M226" s="53"/>
      <c r="O226" s="132"/>
      <c r="P226" s="132"/>
    </row>
    <row r="227" spans="1:16" ht="15.75" customHeight="1">
      <c r="A227" s="134" t="s">
        <v>198</v>
      </c>
      <c r="B227" s="52">
        <f>SUM(C227:P227)</f>
        <v>250</v>
      </c>
      <c r="C227" s="136">
        <v>250</v>
      </c>
      <c r="D227" s="142" t="s">
        <v>345</v>
      </c>
      <c r="E227" s="135" t="s">
        <v>345</v>
      </c>
      <c r="F227" s="135" t="s">
        <v>345</v>
      </c>
      <c r="G227" s="135" t="s">
        <v>345</v>
      </c>
      <c r="H227" s="135" t="s">
        <v>345</v>
      </c>
      <c r="I227" s="135" t="s">
        <v>345</v>
      </c>
      <c r="J227" s="135" t="s">
        <v>345</v>
      </c>
      <c r="K227" s="135" t="s">
        <v>345</v>
      </c>
      <c r="L227" s="135" t="s">
        <v>345</v>
      </c>
      <c r="M227" s="135" t="s">
        <v>345</v>
      </c>
      <c r="N227" s="137" t="s">
        <v>345</v>
      </c>
      <c r="O227" s="132" t="s">
        <v>345</v>
      </c>
      <c r="P227" s="132" t="s">
        <v>345</v>
      </c>
    </row>
    <row r="228" spans="1:16" ht="15.75" customHeight="1">
      <c r="A228" s="134" t="s">
        <v>199</v>
      </c>
      <c r="B228" s="52">
        <f aca="true" t="shared" si="10" ref="B228:B236">SUM(C228:P228)</f>
        <v>245</v>
      </c>
      <c r="C228" s="136">
        <v>245</v>
      </c>
      <c r="D228" s="142" t="s">
        <v>345</v>
      </c>
      <c r="E228" s="135" t="s">
        <v>345</v>
      </c>
      <c r="F228" s="135" t="s">
        <v>345</v>
      </c>
      <c r="G228" s="135" t="s">
        <v>345</v>
      </c>
      <c r="H228" s="135" t="s">
        <v>345</v>
      </c>
      <c r="I228" s="135" t="s">
        <v>345</v>
      </c>
      <c r="J228" s="135" t="s">
        <v>345</v>
      </c>
      <c r="K228" s="135" t="s">
        <v>345</v>
      </c>
      <c r="L228" s="135" t="s">
        <v>345</v>
      </c>
      <c r="M228" s="135" t="s">
        <v>345</v>
      </c>
      <c r="N228" s="137" t="s">
        <v>345</v>
      </c>
      <c r="O228" s="132" t="s">
        <v>345</v>
      </c>
      <c r="P228" s="132" t="s">
        <v>345</v>
      </c>
    </row>
    <row r="229" spans="1:16" ht="15.75" customHeight="1">
      <c r="A229" s="134" t="s">
        <v>200</v>
      </c>
      <c r="B229" s="52">
        <f t="shared" si="10"/>
        <v>176</v>
      </c>
      <c r="C229" s="136">
        <v>176</v>
      </c>
      <c r="D229" s="142" t="s">
        <v>345</v>
      </c>
      <c r="E229" s="135" t="s">
        <v>345</v>
      </c>
      <c r="F229" s="135" t="s">
        <v>345</v>
      </c>
      <c r="G229" s="135" t="s">
        <v>345</v>
      </c>
      <c r="H229" s="135" t="s">
        <v>345</v>
      </c>
      <c r="I229" s="135" t="s">
        <v>345</v>
      </c>
      <c r="J229" s="135" t="s">
        <v>345</v>
      </c>
      <c r="K229" s="135" t="s">
        <v>345</v>
      </c>
      <c r="L229" s="135" t="s">
        <v>345</v>
      </c>
      <c r="M229" s="135" t="s">
        <v>345</v>
      </c>
      <c r="N229" s="137" t="s">
        <v>345</v>
      </c>
      <c r="O229" s="132" t="s">
        <v>345</v>
      </c>
      <c r="P229" s="132" t="s">
        <v>345</v>
      </c>
    </row>
    <row r="230" spans="1:16" ht="15.75" customHeight="1">
      <c r="A230" s="134" t="s">
        <v>201</v>
      </c>
      <c r="B230" s="52">
        <f t="shared" si="10"/>
        <v>251</v>
      </c>
      <c r="C230" s="136">
        <v>251</v>
      </c>
      <c r="D230" s="142" t="s">
        <v>345</v>
      </c>
      <c r="E230" s="135" t="s">
        <v>345</v>
      </c>
      <c r="F230" s="135" t="s">
        <v>345</v>
      </c>
      <c r="G230" s="135" t="s">
        <v>345</v>
      </c>
      <c r="H230" s="135" t="s">
        <v>345</v>
      </c>
      <c r="I230" s="135" t="s">
        <v>345</v>
      </c>
      <c r="J230" s="135" t="s">
        <v>345</v>
      </c>
      <c r="K230" s="135" t="s">
        <v>345</v>
      </c>
      <c r="L230" s="135" t="s">
        <v>345</v>
      </c>
      <c r="M230" s="135" t="s">
        <v>345</v>
      </c>
      <c r="N230" s="137" t="s">
        <v>345</v>
      </c>
      <c r="O230" s="132" t="s">
        <v>345</v>
      </c>
      <c r="P230" s="132" t="s">
        <v>345</v>
      </c>
    </row>
    <row r="231" spans="1:16" ht="15.75" customHeight="1">
      <c r="A231" s="134" t="s">
        <v>202</v>
      </c>
      <c r="B231" s="52">
        <f t="shared" si="10"/>
        <v>1102</v>
      </c>
      <c r="C231" s="136">
        <v>1102</v>
      </c>
      <c r="D231" s="142" t="s">
        <v>345</v>
      </c>
      <c r="E231" s="135" t="s">
        <v>345</v>
      </c>
      <c r="F231" s="135" t="s">
        <v>345</v>
      </c>
      <c r="G231" s="135" t="s">
        <v>345</v>
      </c>
      <c r="H231" s="135" t="s">
        <v>345</v>
      </c>
      <c r="I231" s="135" t="s">
        <v>345</v>
      </c>
      <c r="J231" s="135" t="s">
        <v>345</v>
      </c>
      <c r="K231" s="135" t="s">
        <v>345</v>
      </c>
      <c r="L231" s="135" t="s">
        <v>345</v>
      </c>
      <c r="M231" s="135" t="s">
        <v>345</v>
      </c>
      <c r="N231" s="137" t="s">
        <v>345</v>
      </c>
      <c r="O231" s="132" t="s">
        <v>345</v>
      </c>
      <c r="P231" s="132" t="s">
        <v>345</v>
      </c>
    </row>
    <row r="232" spans="1:16" ht="15.75" customHeight="1">
      <c r="A232" s="134" t="s">
        <v>203</v>
      </c>
      <c r="B232" s="52">
        <f t="shared" si="10"/>
        <v>12795</v>
      </c>
      <c r="C232" s="136">
        <v>516</v>
      </c>
      <c r="D232" s="142">
        <v>12279</v>
      </c>
      <c r="E232" s="135" t="s">
        <v>345</v>
      </c>
      <c r="F232" s="135" t="s">
        <v>345</v>
      </c>
      <c r="G232" s="135" t="s">
        <v>345</v>
      </c>
      <c r="H232" s="135" t="s">
        <v>345</v>
      </c>
      <c r="I232" s="135" t="s">
        <v>345</v>
      </c>
      <c r="J232" s="135" t="s">
        <v>345</v>
      </c>
      <c r="K232" s="135" t="s">
        <v>345</v>
      </c>
      <c r="L232" s="135" t="s">
        <v>345</v>
      </c>
      <c r="M232" s="135" t="s">
        <v>345</v>
      </c>
      <c r="N232" s="137" t="s">
        <v>345</v>
      </c>
      <c r="O232" s="132" t="s">
        <v>345</v>
      </c>
      <c r="P232" s="132" t="s">
        <v>345</v>
      </c>
    </row>
    <row r="233" spans="1:16" ht="15.75" customHeight="1">
      <c r="A233" s="134" t="s">
        <v>204</v>
      </c>
      <c r="B233" s="52">
        <f t="shared" si="10"/>
        <v>18353</v>
      </c>
      <c r="C233" s="136">
        <v>410</v>
      </c>
      <c r="D233" s="142">
        <v>17943</v>
      </c>
      <c r="E233" s="135" t="s">
        <v>345</v>
      </c>
      <c r="F233" s="135" t="s">
        <v>345</v>
      </c>
      <c r="G233" s="135" t="s">
        <v>345</v>
      </c>
      <c r="H233" s="135" t="s">
        <v>345</v>
      </c>
      <c r="I233" s="135" t="s">
        <v>345</v>
      </c>
      <c r="J233" s="135" t="s">
        <v>345</v>
      </c>
      <c r="K233" s="135" t="s">
        <v>345</v>
      </c>
      <c r="L233" s="135" t="s">
        <v>345</v>
      </c>
      <c r="M233" s="135" t="s">
        <v>345</v>
      </c>
      <c r="N233" s="137" t="s">
        <v>345</v>
      </c>
      <c r="O233" s="132" t="s">
        <v>345</v>
      </c>
      <c r="P233" s="132" t="s">
        <v>345</v>
      </c>
    </row>
    <row r="234" spans="1:16" ht="15.75" customHeight="1">
      <c r="A234" s="134" t="s">
        <v>167</v>
      </c>
      <c r="B234" s="52">
        <f t="shared" si="10"/>
        <v>8468</v>
      </c>
      <c r="C234" s="136">
        <v>582</v>
      </c>
      <c r="D234" s="142">
        <v>7886</v>
      </c>
      <c r="E234" s="135" t="s">
        <v>345</v>
      </c>
      <c r="F234" s="135" t="s">
        <v>345</v>
      </c>
      <c r="G234" s="135" t="s">
        <v>345</v>
      </c>
      <c r="H234" s="135" t="s">
        <v>345</v>
      </c>
      <c r="I234" s="135" t="s">
        <v>345</v>
      </c>
      <c r="J234" s="135" t="s">
        <v>345</v>
      </c>
      <c r="K234" s="135" t="s">
        <v>345</v>
      </c>
      <c r="L234" s="135" t="s">
        <v>345</v>
      </c>
      <c r="M234" s="135" t="s">
        <v>345</v>
      </c>
      <c r="N234" s="137" t="s">
        <v>345</v>
      </c>
      <c r="O234" s="132" t="s">
        <v>345</v>
      </c>
      <c r="P234" s="132" t="s">
        <v>345</v>
      </c>
    </row>
    <row r="235" spans="1:16" ht="15.75" customHeight="1">
      <c r="A235" s="134" t="s">
        <v>168</v>
      </c>
      <c r="B235" s="52">
        <f t="shared" si="10"/>
        <v>3857</v>
      </c>
      <c r="C235" s="136">
        <v>2580</v>
      </c>
      <c r="D235" s="142">
        <v>1277</v>
      </c>
      <c r="E235" s="135" t="s">
        <v>345</v>
      </c>
      <c r="F235" s="135" t="s">
        <v>345</v>
      </c>
      <c r="G235" s="135" t="s">
        <v>345</v>
      </c>
      <c r="H235" s="135" t="s">
        <v>345</v>
      </c>
      <c r="I235" s="135" t="s">
        <v>345</v>
      </c>
      <c r="J235" s="135" t="s">
        <v>345</v>
      </c>
      <c r="K235" s="135" t="s">
        <v>345</v>
      </c>
      <c r="L235" s="135" t="s">
        <v>345</v>
      </c>
      <c r="M235" s="135" t="s">
        <v>345</v>
      </c>
      <c r="N235" s="137" t="s">
        <v>345</v>
      </c>
      <c r="O235" s="132" t="s">
        <v>345</v>
      </c>
      <c r="P235" s="132" t="s">
        <v>345</v>
      </c>
    </row>
    <row r="236" spans="1:16" ht="15.75" customHeight="1">
      <c r="A236" s="134" t="s">
        <v>169</v>
      </c>
      <c r="B236" s="52">
        <f t="shared" si="10"/>
        <v>5577</v>
      </c>
      <c r="C236" s="136">
        <v>224</v>
      </c>
      <c r="D236" s="142">
        <v>5353</v>
      </c>
      <c r="E236" s="135" t="s">
        <v>345</v>
      </c>
      <c r="F236" s="135" t="s">
        <v>345</v>
      </c>
      <c r="G236" s="135" t="s">
        <v>345</v>
      </c>
      <c r="H236" s="135" t="s">
        <v>345</v>
      </c>
      <c r="I236" s="135" t="s">
        <v>345</v>
      </c>
      <c r="J236" s="135" t="s">
        <v>345</v>
      </c>
      <c r="K236" s="135" t="s">
        <v>345</v>
      </c>
      <c r="L236" s="135" t="s">
        <v>345</v>
      </c>
      <c r="M236" s="135" t="s">
        <v>345</v>
      </c>
      <c r="N236" s="137" t="s">
        <v>345</v>
      </c>
      <c r="O236" s="132" t="s">
        <v>345</v>
      </c>
      <c r="P236" s="132" t="s">
        <v>345</v>
      </c>
    </row>
    <row r="237" spans="1:16" ht="15.75" customHeight="1">
      <c r="A237" s="169"/>
      <c r="B237" s="170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71"/>
      <c r="O237" s="172"/>
      <c r="P237" s="172"/>
    </row>
    <row r="238" spans="1:14" ht="15.75" customHeight="1">
      <c r="A238" s="173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</row>
    <row r="239" spans="1:14" ht="15.75" customHeight="1">
      <c r="A239" s="173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</row>
    <row r="240" spans="1:15" ht="15.75" customHeight="1">
      <c r="A240" s="157" t="s">
        <v>244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137"/>
      <c r="M240" s="48"/>
      <c r="O240" s="48"/>
    </row>
    <row r="241" spans="1:16" ht="15.75" customHeight="1">
      <c r="A241" s="158"/>
      <c r="B241" s="159"/>
      <c r="C241" s="108" t="s">
        <v>405</v>
      </c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1:16" ht="15.75" customHeight="1">
      <c r="A242" s="72" t="s">
        <v>329</v>
      </c>
      <c r="B242" s="110" t="s">
        <v>404</v>
      </c>
      <c r="C242" s="110" t="s">
        <v>366</v>
      </c>
      <c r="D242" s="110"/>
      <c r="E242" s="110" t="s">
        <v>331</v>
      </c>
      <c r="F242" s="110" t="s">
        <v>407</v>
      </c>
      <c r="G242" s="110" t="s">
        <v>332</v>
      </c>
      <c r="H242" s="110" t="s">
        <v>410</v>
      </c>
      <c r="I242" s="110" t="s">
        <v>409</v>
      </c>
      <c r="J242" s="110" t="s">
        <v>333</v>
      </c>
      <c r="K242" s="110" t="s">
        <v>411</v>
      </c>
      <c r="L242" s="110" t="s">
        <v>334</v>
      </c>
      <c r="M242" s="110" t="s">
        <v>335</v>
      </c>
      <c r="N242" s="111" t="s">
        <v>336</v>
      </c>
      <c r="O242" s="112" t="s">
        <v>337</v>
      </c>
      <c r="P242" s="129" t="s">
        <v>338</v>
      </c>
    </row>
    <row r="243" spans="1:16" ht="15.75" customHeight="1">
      <c r="A243" s="160"/>
      <c r="B243" s="161"/>
      <c r="C243" s="161"/>
      <c r="D243" s="161"/>
      <c r="E243" s="162" t="s">
        <v>339</v>
      </c>
      <c r="F243" s="162"/>
      <c r="G243" s="162"/>
      <c r="H243" s="161"/>
      <c r="I243" s="162"/>
      <c r="J243" s="162" t="s">
        <v>340</v>
      </c>
      <c r="K243" s="161"/>
      <c r="L243" s="162" t="s">
        <v>341</v>
      </c>
      <c r="M243" s="162" t="s">
        <v>342</v>
      </c>
      <c r="N243" s="163" t="s">
        <v>343</v>
      </c>
      <c r="O243" s="164" t="s">
        <v>340</v>
      </c>
      <c r="P243" s="165"/>
    </row>
    <row r="244" spans="1:16" ht="15.75" customHeight="1">
      <c r="A244" s="134"/>
      <c r="B244" s="139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7"/>
      <c r="O244" s="49"/>
      <c r="P244" s="49"/>
    </row>
    <row r="245" spans="1:16" s="17" customFormat="1" ht="15.75" customHeight="1">
      <c r="A245" s="119" t="s">
        <v>170</v>
      </c>
      <c r="B245" s="127">
        <f>SUM(B247:B253)</f>
        <v>6570</v>
      </c>
      <c r="C245" s="110" t="s">
        <v>345</v>
      </c>
      <c r="D245" s="110" t="s">
        <v>345</v>
      </c>
      <c r="E245" s="110" t="s">
        <v>345</v>
      </c>
      <c r="F245" s="110" t="s">
        <v>345</v>
      </c>
      <c r="G245" s="110" t="s">
        <v>345</v>
      </c>
      <c r="H245" s="127">
        <f>SUM(H247:H253)</f>
        <v>6570</v>
      </c>
      <c r="I245" s="110" t="s">
        <v>345</v>
      </c>
      <c r="J245" s="110" t="s">
        <v>345</v>
      </c>
      <c r="K245" s="110" t="s">
        <v>345</v>
      </c>
      <c r="L245" s="110" t="s">
        <v>345</v>
      </c>
      <c r="M245" s="110" t="s">
        <v>345</v>
      </c>
      <c r="N245" s="111" t="s">
        <v>345</v>
      </c>
      <c r="O245" s="128" t="s">
        <v>345</v>
      </c>
      <c r="P245" s="128" t="s">
        <v>345</v>
      </c>
    </row>
    <row r="246" spans="1:16" ht="15.75" customHeight="1">
      <c r="A246" s="134"/>
      <c r="B246" s="139"/>
      <c r="C246" s="53"/>
      <c r="D246" s="53"/>
      <c r="E246" s="53"/>
      <c r="F246" s="53"/>
      <c r="G246" s="53"/>
      <c r="H246" s="135"/>
      <c r="I246" s="53"/>
      <c r="J246" s="53"/>
      <c r="K246" s="53"/>
      <c r="L246" s="135"/>
      <c r="M246" s="53"/>
      <c r="O246" s="132"/>
      <c r="P246" s="132"/>
    </row>
    <row r="247" spans="1:16" ht="15.75" customHeight="1">
      <c r="A247" s="134" t="s">
        <v>171</v>
      </c>
      <c r="B247" s="52">
        <f>SUM(C247:P247)</f>
        <v>2673</v>
      </c>
      <c r="C247" s="135" t="s">
        <v>345</v>
      </c>
      <c r="D247" s="135" t="s">
        <v>345</v>
      </c>
      <c r="E247" s="135" t="s">
        <v>345</v>
      </c>
      <c r="F247" s="135" t="s">
        <v>345</v>
      </c>
      <c r="G247" s="135" t="s">
        <v>345</v>
      </c>
      <c r="H247" s="136">
        <v>2673</v>
      </c>
      <c r="I247" s="135" t="s">
        <v>345</v>
      </c>
      <c r="J247" s="135" t="s">
        <v>345</v>
      </c>
      <c r="K247" s="135" t="s">
        <v>345</v>
      </c>
      <c r="L247" s="135" t="s">
        <v>345</v>
      </c>
      <c r="M247" s="135" t="s">
        <v>345</v>
      </c>
      <c r="N247" s="137" t="s">
        <v>345</v>
      </c>
      <c r="O247" s="132" t="s">
        <v>345</v>
      </c>
      <c r="P247" s="132" t="s">
        <v>345</v>
      </c>
    </row>
    <row r="248" spans="1:16" ht="15.75" customHeight="1">
      <c r="A248" s="134" t="s">
        <v>172</v>
      </c>
      <c r="B248" s="52">
        <f aca="true" t="shared" si="11" ref="B248:B253">SUM(C248:P248)</f>
        <v>863</v>
      </c>
      <c r="C248" s="135" t="s">
        <v>345</v>
      </c>
      <c r="D248" s="135" t="s">
        <v>345</v>
      </c>
      <c r="E248" s="135" t="s">
        <v>345</v>
      </c>
      <c r="F248" s="135" t="s">
        <v>345</v>
      </c>
      <c r="G248" s="135" t="s">
        <v>345</v>
      </c>
      <c r="H248" s="136">
        <v>863</v>
      </c>
      <c r="I248" s="135" t="s">
        <v>345</v>
      </c>
      <c r="J248" s="135" t="s">
        <v>345</v>
      </c>
      <c r="K248" s="135" t="s">
        <v>345</v>
      </c>
      <c r="L248" s="135" t="s">
        <v>345</v>
      </c>
      <c r="M248" s="135" t="s">
        <v>345</v>
      </c>
      <c r="N248" s="137" t="s">
        <v>345</v>
      </c>
      <c r="O248" s="132" t="s">
        <v>345</v>
      </c>
      <c r="P248" s="132" t="s">
        <v>345</v>
      </c>
    </row>
    <row r="249" spans="1:16" ht="15.75" customHeight="1">
      <c r="A249" s="134" t="s">
        <v>173</v>
      </c>
      <c r="B249" s="52">
        <f t="shared" si="11"/>
        <v>777</v>
      </c>
      <c r="C249" s="135" t="s">
        <v>345</v>
      </c>
      <c r="D249" s="135" t="s">
        <v>345</v>
      </c>
      <c r="E249" s="135" t="s">
        <v>345</v>
      </c>
      <c r="F249" s="135" t="s">
        <v>345</v>
      </c>
      <c r="G249" s="135" t="s">
        <v>345</v>
      </c>
      <c r="H249" s="136">
        <v>777</v>
      </c>
      <c r="I249" s="135" t="s">
        <v>345</v>
      </c>
      <c r="J249" s="135" t="s">
        <v>345</v>
      </c>
      <c r="K249" s="135" t="s">
        <v>345</v>
      </c>
      <c r="L249" s="135" t="s">
        <v>345</v>
      </c>
      <c r="M249" s="135" t="s">
        <v>345</v>
      </c>
      <c r="N249" s="137" t="s">
        <v>345</v>
      </c>
      <c r="O249" s="132" t="s">
        <v>345</v>
      </c>
      <c r="P249" s="132" t="s">
        <v>345</v>
      </c>
    </row>
    <row r="250" spans="1:16" ht="15.75" customHeight="1">
      <c r="A250" s="134" t="s">
        <v>174</v>
      </c>
      <c r="B250" s="52">
        <f t="shared" si="11"/>
        <v>1066</v>
      </c>
      <c r="C250" s="135" t="s">
        <v>345</v>
      </c>
      <c r="D250" s="135" t="s">
        <v>345</v>
      </c>
      <c r="E250" s="135" t="s">
        <v>345</v>
      </c>
      <c r="F250" s="135" t="s">
        <v>345</v>
      </c>
      <c r="G250" s="135" t="s">
        <v>345</v>
      </c>
      <c r="H250" s="136">
        <v>1066</v>
      </c>
      <c r="I250" s="135" t="s">
        <v>345</v>
      </c>
      <c r="J250" s="135" t="s">
        <v>345</v>
      </c>
      <c r="K250" s="135" t="s">
        <v>345</v>
      </c>
      <c r="L250" s="135" t="s">
        <v>345</v>
      </c>
      <c r="M250" s="135" t="s">
        <v>345</v>
      </c>
      <c r="N250" s="137" t="s">
        <v>345</v>
      </c>
      <c r="O250" s="132" t="s">
        <v>345</v>
      </c>
      <c r="P250" s="132" t="s">
        <v>345</v>
      </c>
    </row>
    <row r="251" spans="1:16" ht="15.75" customHeight="1">
      <c r="A251" s="134" t="s">
        <v>175</v>
      </c>
      <c r="B251" s="52">
        <f t="shared" si="11"/>
        <v>189</v>
      </c>
      <c r="C251" s="135" t="s">
        <v>345</v>
      </c>
      <c r="D251" s="135" t="s">
        <v>345</v>
      </c>
      <c r="E251" s="135" t="s">
        <v>345</v>
      </c>
      <c r="F251" s="135" t="s">
        <v>345</v>
      </c>
      <c r="G251" s="135" t="s">
        <v>345</v>
      </c>
      <c r="H251" s="135">
        <v>189</v>
      </c>
      <c r="I251" s="135" t="s">
        <v>345</v>
      </c>
      <c r="J251" s="136" t="s">
        <v>345</v>
      </c>
      <c r="K251" s="135" t="s">
        <v>345</v>
      </c>
      <c r="L251" s="135" t="s">
        <v>345</v>
      </c>
      <c r="M251" s="135" t="s">
        <v>345</v>
      </c>
      <c r="N251" s="137" t="s">
        <v>345</v>
      </c>
      <c r="O251" s="132" t="s">
        <v>345</v>
      </c>
      <c r="P251" s="132" t="s">
        <v>345</v>
      </c>
    </row>
    <row r="252" spans="1:16" ht="15.75" customHeight="1">
      <c r="A252" s="134" t="s">
        <v>176</v>
      </c>
      <c r="B252" s="52">
        <f t="shared" si="11"/>
        <v>544</v>
      </c>
      <c r="C252" s="135" t="s">
        <v>345</v>
      </c>
      <c r="D252" s="135" t="s">
        <v>345</v>
      </c>
      <c r="E252" s="135" t="s">
        <v>345</v>
      </c>
      <c r="F252" s="135" t="s">
        <v>345</v>
      </c>
      <c r="G252" s="135" t="s">
        <v>345</v>
      </c>
      <c r="H252" s="135">
        <v>544</v>
      </c>
      <c r="I252" s="135" t="s">
        <v>345</v>
      </c>
      <c r="J252" s="136" t="s">
        <v>345</v>
      </c>
      <c r="K252" s="135" t="s">
        <v>345</v>
      </c>
      <c r="L252" s="135" t="s">
        <v>345</v>
      </c>
      <c r="M252" s="135" t="s">
        <v>345</v>
      </c>
      <c r="N252" s="137" t="s">
        <v>345</v>
      </c>
      <c r="O252" s="132" t="s">
        <v>345</v>
      </c>
      <c r="P252" s="132" t="s">
        <v>345</v>
      </c>
    </row>
    <row r="253" spans="1:16" ht="15.75" customHeight="1">
      <c r="A253" s="134" t="s">
        <v>177</v>
      </c>
      <c r="B253" s="52">
        <f t="shared" si="11"/>
        <v>458</v>
      </c>
      <c r="C253" s="135" t="s">
        <v>345</v>
      </c>
      <c r="D253" s="135" t="s">
        <v>345</v>
      </c>
      <c r="E253" s="135" t="s">
        <v>345</v>
      </c>
      <c r="F253" s="135" t="s">
        <v>345</v>
      </c>
      <c r="G253" s="135" t="s">
        <v>345</v>
      </c>
      <c r="H253" s="135">
        <v>458</v>
      </c>
      <c r="I253" s="135" t="s">
        <v>345</v>
      </c>
      <c r="J253" s="136" t="s">
        <v>345</v>
      </c>
      <c r="K253" s="135" t="s">
        <v>345</v>
      </c>
      <c r="L253" s="135" t="s">
        <v>345</v>
      </c>
      <c r="M253" s="135" t="s">
        <v>345</v>
      </c>
      <c r="N253" s="137" t="s">
        <v>345</v>
      </c>
      <c r="O253" s="132" t="s">
        <v>345</v>
      </c>
      <c r="P253" s="88" t="s">
        <v>345</v>
      </c>
    </row>
    <row r="254" spans="1:16" ht="15.75" customHeight="1">
      <c r="A254" s="130"/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135"/>
      <c r="M254" s="53"/>
      <c r="O254" s="132"/>
      <c r="P254" s="55"/>
    </row>
    <row r="255" spans="1:16" s="17" customFormat="1" ht="15.75" customHeight="1">
      <c r="A255" s="119" t="s">
        <v>178</v>
      </c>
      <c r="B255" s="127">
        <f>SUM(B257:B271)</f>
        <v>29306</v>
      </c>
      <c r="C255" s="110" t="s">
        <v>345</v>
      </c>
      <c r="D255" s="110" t="s">
        <v>345</v>
      </c>
      <c r="E255" s="110" t="s">
        <v>345</v>
      </c>
      <c r="F255" s="110" t="s">
        <v>345</v>
      </c>
      <c r="G255" s="110" t="s">
        <v>345</v>
      </c>
      <c r="H255" s="110" t="s">
        <v>345</v>
      </c>
      <c r="I255" s="110" t="s">
        <v>345</v>
      </c>
      <c r="J255" s="127">
        <f>SUM(J257:J271)</f>
        <v>24343</v>
      </c>
      <c r="K255" s="110" t="s">
        <v>345</v>
      </c>
      <c r="L255" s="127">
        <f>SUM(L257:L271)</f>
        <v>4963</v>
      </c>
      <c r="M255" s="110" t="s">
        <v>345</v>
      </c>
      <c r="N255" s="111" t="s">
        <v>345</v>
      </c>
      <c r="O255" s="128" t="s">
        <v>345</v>
      </c>
      <c r="P255" s="128" t="s">
        <v>345</v>
      </c>
    </row>
    <row r="256" spans="1:16" ht="15.75" customHeight="1">
      <c r="A256" s="134"/>
      <c r="B256" s="139"/>
      <c r="C256" s="53"/>
      <c r="D256" s="53"/>
      <c r="E256" s="53"/>
      <c r="F256" s="53"/>
      <c r="G256" s="53"/>
      <c r="H256" s="53"/>
      <c r="I256" s="53"/>
      <c r="J256" s="135"/>
      <c r="K256" s="135"/>
      <c r="L256" s="135"/>
      <c r="M256" s="53"/>
      <c r="O256" s="132"/>
      <c r="P256" s="132"/>
    </row>
    <row r="257" spans="1:16" ht="15.75" customHeight="1">
      <c r="A257" s="134" t="s">
        <v>348</v>
      </c>
      <c r="B257" s="52">
        <f aca="true" t="shared" si="12" ref="B257:B271">SUM(C257:P257)</f>
        <v>4790</v>
      </c>
      <c r="C257" s="135" t="s">
        <v>345</v>
      </c>
      <c r="D257" s="135" t="s">
        <v>345</v>
      </c>
      <c r="E257" s="135" t="s">
        <v>345</v>
      </c>
      <c r="F257" s="135" t="s">
        <v>345</v>
      </c>
      <c r="G257" s="135" t="s">
        <v>345</v>
      </c>
      <c r="H257" s="135" t="s">
        <v>345</v>
      </c>
      <c r="I257" s="135" t="s">
        <v>345</v>
      </c>
      <c r="J257" s="136">
        <v>4790</v>
      </c>
      <c r="K257" s="135" t="s">
        <v>345</v>
      </c>
      <c r="L257" s="135" t="s">
        <v>345</v>
      </c>
      <c r="M257" s="135" t="s">
        <v>345</v>
      </c>
      <c r="N257" s="137" t="s">
        <v>345</v>
      </c>
      <c r="O257" s="132" t="s">
        <v>345</v>
      </c>
      <c r="P257" s="132" t="s">
        <v>345</v>
      </c>
    </row>
    <row r="258" spans="1:16" ht="15.75" customHeight="1">
      <c r="A258" s="134" t="s">
        <v>263</v>
      </c>
      <c r="B258" s="52">
        <f t="shared" si="12"/>
        <v>1692</v>
      </c>
      <c r="C258" s="135" t="s">
        <v>345</v>
      </c>
      <c r="D258" s="135" t="s">
        <v>345</v>
      </c>
      <c r="E258" s="135" t="s">
        <v>345</v>
      </c>
      <c r="F258" s="135" t="s">
        <v>345</v>
      </c>
      <c r="G258" s="135" t="s">
        <v>345</v>
      </c>
      <c r="H258" s="135" t="s">
        <v>345</v>
      </c>
      <c r="I258" s="135" t="s">
        <v>345</v>
      </c>
      <c r="J258" s="136">
        <v>1692</v>
      </c>
      <c r="K258" s="135" t="s">
        <v>345</v>
      </c>
      <c r="L258" s="135" t="s">
        <v>345</v>
      </c>
      <c r="M258" s="135" t="s">
        <v>345</v>
      </c>
      <c r="N258" s="137" t="s">
        <v>345</v>
      </c>
      <c r="O258" s="132" t="s">
        <v>345</v>
      </c>
      <c r="P258" s="132" t="s">
        <v>345</v>
      </c>
    </row>
    <row r="259" spans="1:16" ht="15.75" customHeight="1">
      <c r="A259" s="134" t="s">
        <v>179</v>
      </c>
      <c r="B259" s="52">
        <f t="shared" si="12"/>
        <v>2059</v>
      </c>
      <c r="C259" s="135" t="s">
        <v>345</v>
      </c>
      <c r="D259" s="135" t="s">
        <v>345</v>
      </c>
      <c r="E259" s="135" t="s">
        <v>345</v>
      </c>
      <c r="F259" s="135" t="s">
        <v>345</v>
      </c>
      <c r="G259" s="135" t="s">
        <v>345</v>
      </c>
      <c r="H259" s="135" t="s">
        <v>345</v>
      </c>
      <c r="I259" s="135" t="s">
        <v>345</v>
      </c>
      <c r="J259" s="136">
        <v>2059</v>
      </c>
      <c r="K259" s="135" t="s">
        <v>345</v>
      </c>
      <c r="L259" s="135" t="s">
        <v>345</v>
      </c>
      <c r="M259" s="135" t="s">
        <v>345</v>
      </c>
      <c r="N259" s="137" t="s">
        <v>345</v>
      </c>
      <c r="O259" s="132" t="s">
        <v>345</v>
      </c>
      <c r="P259" s="132" t="s">
        <v>345</v>
      </c>
    </row>
    <row r="260" spans="1:16" ht="15.75" customHeight="1">
      <c r="A260" s="134" t="s">
        <v>180</v>
      </c>
      <c r="B260" s="52">
        <f t="shared" si="12"/>
        <v>1825</v>
      </c>
      <c r="C260" s="135" t="s">
        <v>345</v>
      </c>
      <c r="D260" s="135" t="s">
        <v>345</v>
      </c>
      <c r="E260" s="135" t="s">
        <v>345</v>
      </c>
      <c r="F260" s="135" t="s">
        <v>345</v>
      </c>
      <c r="G260" s="135" t="s">
        <v>345</v>
      </c>
      <c r="H260" s="135" t="s">
        <v>345</v>
      </c>
      <c r="I260" s="135" t="s">
        <v>345</v>
      </c>
      <c r="J260" s="136">
        <v>880</v>
      </c>
      <c r="K260" s="135" t="s">
        <v>345</v>
      </c>
      <c r="L260" s="136">
        <v>945</v>
      </c>
      <c r="M260" s="135" t="s">
        <v>345</v>
      </c>
      <c r="N260" s="137" t="s">
        <v>345</v>
      </c>
      <c r="O260" s="132" t="s">
        <v>345</v>
      </c>
      <c r="P260" s="132" t="s">
        <v>345</v>
      </c>
    </row>
    <row r="261" spans="1:16" ht="15.75" customHeight="1">
      <c r="A261" s="134" t="s">
        <v>181</v>
      </c>
      <c r="B261" s="52">
        <f t="shared" si="12"/>
        <v>2180</v>
      </c>
      <c r="C261" s="135" t="s">
        <v>345</v>
      </c>
      <c r="D261" s="135" t="s">
        <v>345</v>
      </c>
      <c r="E261" s="135" t="s">
        <v>345</v>
      </c>
      <c r="F261" s="135" t="s">
        <v>345</v>
      </c>
      <c r="G261" s="135" t="s">
        <v>345</v>
      </c>
      <c r="H261" s="135" t="s">
        <v>345</v>
      </c>
      <c r="I261" s="135" t="s">
        <v>345</v>
      </c>
      <c r="J261" s="136">
        <v>2180</v>
      </c>
      <c r="K261" s="135" t="s">
        <v>345</v>
      </c>
      <c r="L261" s="135" t="s">
        <v>345</v>
      </c>
      <c r="M261" s="135" t="s">
        <v>345</v>
      </c>
      <c r="N261" s="137" t="s">
        <v>345</v>
      </c>
      <c r="O261" s="132" t="s">
        <v>345</v>
      </c>
      <c r="P261" s="132" t="s">
        <v>345</v>
      </c>
    </row>
    <row r="262" spans="1:16" ht="15.75" customHeight="1">
      <c r="A262" s="134" t="s">
        <v>182</v>
      </c>
      <c r="B262" s="52">
        <f t="shared" si="12"/>
        <v>936</v>
      </c>
      <c r="C262" s="135" t="s">
        <v>345</v>
      </c>
      <c r="D262" s="135" t="s">
        <v>345</v>
      </c>
      <c r="E262" s="135" t="s">
        <v>345</v>
      </c>
      <c r="F262" s="135" t="s">
        <v>345</v>
      </c>
      <c r="G262" s="135" t="s">
        <v>345</v>
      </c>
      <c r="H262" s="135" t="s">
        <v>345</v>
      </c>
      <c r="I262" s="135" t="s">
        <v>345</v>
      </c>
      <c r="J262" s="136">
        <v>446</v>
      </c>
      <c r="K262" s="135" t="s">
        <v>345</v>
      </c>
      <c r="L262" s="136">
        <v>490</v>
      </c>
      <c r="M262" s="135" t="s">
        <v>345</v>
      </c>
      <c r="N262" s="137" t="s">
        <v>345</v>
      </c>
      <c r="O262" s="132" t="s">
        <v>345</v>
      </c>
      <c r="P262" s="132" t="s">
        <v>345</v>
      </c>
    </row>
    <row r="263" spans="1:16" ht="15.75" customHeight="1">
      <c r="A263" s="134" t="s">
        <v>183</v>
      </c>
      <c r="B263" s="52">
        <f t="shared" si="12"/>
        <v>2045</v>
      </c>
      <c r="C263" s="135" t="s">
        <v>345</v>
      </c>
      <c r="D263" s="135" t="s">
        <v>345</v>
      </c>
      <c r="E263" s="135" t="s">
        <v>345</v>
      </c>
      <c r="F263" s="135" t="s">
        <v>345</v>
      </c>
      <c r="G263" s="135" t="s">
        <v>345</v>
      </c>
      <c r="H263" s="135" t="s">
        <v>345</v>
      </c>
      <c r="I263" s="135" t="s">
        <v>345</v>
      </c>
      <c r="J263" s="136">
        <v>1033</v>
      </c>
      <c r="K263" s="135" t="s">
        <v>345</v>
      </c>
      <c r="L263" s="136">
        <v>1012</v>
      </c>
      <c r="M263" s="135" t="s">
        <v>345</v>
      </c>
      <c r="N263" s="137" t="s">
        <v>345</v>
      </c>
      <c r="O263" s="132" t="s">
        <v>345</v>
      </c>
      <c r="P263" s="132" t="s">
        <v>345</v>
      </c>
    </row>
    <row r="264" spans="1:16" ht="15.75" customHeight="1">
      <c r="A264" s="134" t="s">
        <v>184</v>
      </c>
      <c r="B264" s="52">
        <f t="shared" si="12"/>
        <v>3500</v>
      </c>
      <c r="C264" s="135" t="s">
        <v>345</v>
      </c>
      <c r="D264" s="135" t="s">
        <v>345</v>
      </c>
      <c r="E264" s="135" t="s">
        <v>345</v>
      </c>
      <c r="F264" s="135" t="s">
        <v>345</v>
      </c>
      <c r="G264" s="135" t="s">
        <v>345</v>
      </c>
      <c r="H264" s="135" t="s">
        <v>345</v>
      </c>
      <c r="I264" s="135" t="s">
        <v>345</v>
      </c>
      <c r="J264" s="136">
        <v>3500</v>
      </c>
      <c r="K264" s="135" t="s">
        <v>345</v>
      </c>
      <c r="L264" s="139" t="s">
        <v>345</v>
      </c>
      <c r="M264" s="135" t="s">
        <v>345</v>
      </c>
      <c r="N264" s="137" t="s">
        <v>345</v>
      </c>
      <c r="O264" s="132" t="s">
        <v>345</v>
      </c>
      <c r="P264" s="132" t="s">
        <v>345</v>
      </c>
    </row>
    <row r="265" spans="1:16" ht="15.75" customHeight="1">
      <c r="A265" s="134" t="s">
        <v>259</v>
      </c>
      <c r="B265" s="52">
        <f t="shared" si="12"/>
        <v>1807</v>
      </c>
      <c r="C265" s="135" t="s">
        <v>345</v>
      </c>
      <c r="D265" s="135" t="s">
        <v>345</v>
      </c>
      <c r="E265" s="135" t="s">
        <v>345</v>
      </c>
      <c r="F265" s="135" t="s">
        <v>345</v>
      </c>
      <c r="G265" s="135" t="s">
        <v>345</v>
      </c>
      <c r="H265" s="135" t="s">
        <v>345</v>
      </c>
      <c r="I265" s="135" t="s">
        <v>345</v>
      </c>
      <c r="J265" s="136">
        <v>1807</v>
      </c>
      <c r="K265" s="135" t="s">
        <v>345</v>
      </c>
      <c r="L265" s="139" t="s">
        <v>345</v>
      </c>
      <c r="M265" s="135" t="s">
        <v>345</v>
      </c>
      <c r="N265" s="137" t="s">
        <v>345</v>
      </c>
      <c r="O265" s="132" t="s">
        <v>345</v>
      </c>
      <c r="P265" s="132" t="s">
        <v>345</v>
      </c>
    </row>
    <row r="266" spans="1:16" ht="15.75" customHeight="1">
      <c r="A266" s="134" t="s">
        <v>185</v>
      </c>
      <c r="B266" s="52">
        <f t="shared" si="12"/>
        <v>1246</v>
      </c>
      <c r="C266" s="135" t="s">
        <v>345</v>
      </c>
      <c r="D266" s="135" t="s">
        <v>345</v>
      </c>
      <c r="E266" s="135" t="s">
        <v>345</v>
      </c>
      <c r="F266" s="135" t="s">
        <v>345</v>
      </c>
      <c r="G266" s="135" t="s">
        <v>345</v>
      </c>
      <c r="H266" s="135" t="s">
        <v>345</v>
      </c>
      <c r="I266" s="135" t="s">
        <v>345</v>
      </c>
      <c r="J266" s="136">
        <v>663</v>
      </c>
      <c r="K266" s="135" t="s">
        <v>345</v>
      </c>
      <c r="L266" s="139">
        <v>583</v>
      </c>
      <c r="M266" s="135" t="s">
        <v>345</v>
      </c>
      <c r="N266" s="137" t="s">
        <v>345</v>
      </c>
      <c r="O266" s="132" t="s">
        <v>345</v>
      </c>
      <c r="P266" s="132" t="s">
        <v>345</v>
      </c>
    </row>
    <row r="267" spans="1:16" ht="15.75" customHeight="1">
      <c r="A267" s="134" t="s">
        <v>186</v>
      </c>
      <c r="B267" s="52">
        <f t="shared" si="12"/>
        <v>1120</v>
      </c>
      <c r="C267" s="135" t="s">
        <v>345</v>
      </c>
      <c r="D267" s="135" t="s">
        <v>345</v>
      </c>
      <c r="E267" s="135" t="s">
        <v>345</v>
      </c>
      <c r="F267" s="135" t="s">
        <v>345</v>
      </c>
      <c r="G267" s="135" t="s">
        <v>345</v>
      </c>
      <c r="H267" s="135" t="s">
        <v>345</v>
      </c>
      <c r="I267" s="135" t="s">
        <v>345</v>
      </c>
      <c r="J267" s="136">
        <v>704</v>
      </c>
      <c r="K267" s="135" t="s">
        <v>345</v>
      </c>
      <c r="L267" s="136">
        <v>416</v>
      </c>
      <c r="M267" s="135" t="s">
        <v>345</v>
      </c>
      <c r="N267" s="137" t="s">
        <v>345</v>
      </c>
      <c r="O267" s="132" t="s">
        <v>345</v>
      </c>
      <c r="P267" s="132" t="s">
        <v>345</v>
      </c>
    </row>
    <row r="268" spans="1:16" ht="15.75" customHeight="1">
      <c r="A268" s="134" t="s">
        <v>187</v>
      </c>
      <c r="B268" s="52">
        <f t="shared" si="12"/>
        <v>1133</v>
      </c>
      <c r="C268" s="135" t="s">
        <v>345</v>
      </c>
      <c r="D268" s="135" t="s">
        <v>345</v>
      </c>
      <c r="E268" s="135" t="s">
        <v>345</v>
      </c>
      <c r="F268" s="135" t="s">
        <v>345</v>
      </c>
      <c r="G268" s="135" t="s">
        <v>345</v>
      </c>
      <c r="H268" s="135" t="s">
        <v>345</v>
      </c>
      <c r="I268" s="135" t="s">
        <v>345</v>
      </c>
      <c r="J268" s="136">
        <v>767</v>
      </c>
      <c r="K268" s="135" t="s">
        <v>345</v>
      </c>
      <c r="L268" s="136">
        <v>366</v>
      </c>
      <c r="M268" s="135" t="s">
        <v>345</v>
      </c>
      <c r="N268" s="137" t="s">
        <v>345</v>
      </c>
      <c r="O268" s="132" t="s">
        <v>345</v>
      </c>
      <c r="P268" s="132" t="s">
        <v>345</v>
      </c>
    </row>
    <row r="269" spans="1:16" ht="15.75" customHeight="1">
      <c r="A269" s="134" t="s">
        <v>151</v>
      </c>
      <c r="B269" s="52">
        <f t="shared" si="12"/>
        <v>1209</v>
      </c>
      <c r="C269" s="135" t="s">
        <v>345</v>
      </c>
      <c r="D269" s="135" t="s">
        <v>345</v>
      </c>
      <c r="E269" s="135" t="s">
        <v>345</v>
      </c>
      <c r="F269" s="135" t="s">
        <v>345</v>
      </c>
      <c r="G269" s="135" t="s">
        <v>345</v>
      </c>
      <c r="H269" s="135" t="s">
        <v>345</v>
      </c>
      <c r="I269" s="135" t="s">
        <v>345</v>
      </c>
      <c r="J269" s="136">
        <v>1209</v>
      </c>
      <c r="K269" s="135" t="s">
        <v>345</v>
      </c>
      <c r="L269" s="135" t="s">
        <v>345</v>
      </c>
      <c r="M269" s="135" t="s">
        <v>345</v>
      </c>
      <c r="N269" s="137" t="s">
        <v>345</v>
      </c>
      <c r="O269" s="132" t="s">
        <v>345</v>
      </c>
      <c r="P269" s="132" t="s">
        <v>345</v>
      </c>
    </row>
    <row r="270" spans="1:16" ht="15.75" customHeight="1">
      <c r="A270" s="134" t="s">
        <v>169</v>
      </c>
      <c r="B270" s="52">
        <f t="shared" si="12"/>
        <v>1428</v>
      </c>
      <c r="C270" s="135" t="s">
        <v>345</v>
      </c>
      <c r="D270" s="135" t="s">
        <v>345</v>
      </c>
      <c r="E270" s="135" t="s">
        <v>345</v>
      </c>
      <c r="F270" s="135" t="s">
        <v>345</v>
      </c>
      <c r="G270" s="135" t="s">
        <v>345</v>
      </c>
      <c r="H270" s="135" t="s">
        <v>345</v>
      </c>
      <c r="I270" s="135" t="s">
        <v>345</v>
      </c>
      <c r="J270" s="136">
        <v>1428</v>
      </c>
      <c r="K270" s="135" t="s">
        <v>345</v>
      </c>
      <c r="L270" s="135" t="s">
        <v>345</v>
      </c>
      <c r="M270" s="135" t="s">
        <v>345</v>
      </c>
      <c r="N270" s="137" t="s">
        <v>345</v>
      </c>
      <c r="O270" s="132" t="s">
        <v>345</v>
      </c>
      <c r="P270" s="132" t="s">
        <v>345</v>
      </c>
    </row>
    <row r="271" spans="1:16" ht="15.75" customHeight="1">
      <c r="A271" s="130" t="s">
        <v>152</v>
      </c>
      <c r="B271" s="52">
        <f t="shared" si="12"/>
        <v>2336</v>
      </c>
      <c r="C271" s="135" t="s">
        <v>345</v>
      </c>
      <c r="D271" s="135" t="s">
        <v>345</v>
      </c>
      <c r="E271" s="135" t="s">
        <v>345</v>
      </c>
      <c r="F271" s="135" t="s">
        <v>345</v>
      </c>
      <c r="G271" s="135" t="s">
        <v>345</v>
      </c>
      <c r="H271" s="135" t="s">
        <v>345</v>
      </c>
      <c r="I271" s="135" t="s">
        <v>345</v>
      </c>
      <c r="J271" s="136">
        <v>1185</v>
      </c>
      <c r="K271" s="135" t="s">
        <v>345</v>
      </c>
      <c r="L271" s="136">
        <v>1151</v>
      </c>
      <c r="M271" s="135" t="s">
        <v>345</v>
      </c>
      <c r="N271" s="137" t="s">
        <v>345</v>
      </c>
      <c r="O271" s="132" t="s">
        <v>345</v>
      </c>
      <c r="P271" s="132" t="s">
        <v>345</v>
      </c>
    </row>
    <row r="272" spans="1:16" ht="15.75" customHeight="1">
      <c r="A272" s="130"/>
      <c r="B272" s="52"/>
      <c r="C272" s="135"/>
      <c r="D272" s="135"/>
      <c r="E272" s="135"/>
      <c r="F272" s="135"/>
      <c r="G272" s="135"/>
      <c r="H272" s="135"/>
      <c r="I272" s="53"/>
      <c r="J272" s="53"/>
      <c r="K272" s="53"/>
      <c r="L272" s="135"/>
      <c r="M272" s="53"/>
      <c r="O272" s="132"/>
      <c r="P272" s="132"/>
    </row>
    <row r="273" spans="1:16" s="17" customFormat="1" ht="15.75" customHeight="1">
      <c r="A273" s="119" t="s">
        <v>411</v>
      </c>
      <c r="B273" s="127">
        <f>SUM(B275:B289)</f>
        <v>49484</v>
      </c>
      <c r="C273" s="110" t="s">
        <v>345</v>
      </c>
      <c r="D273" s="110" t="s">
        <v>345</v>
      </c>
      <c r="E273" s="110" t="s">
        <v>345</v>
      </c>
      <c r="F273" s="110" t="s">
        <v>345</v>
      </c>
      <c r="G273" s="110" t="s">
        <v>345</v>
      </c>
      <c r="H273" s="110" t="s">
        <v>345</v>
      </c>
      <c r="I273" s="110" t="s">
        <v>345</v>
      </c>
      <c r="J273" s="110" t="s">
        <v>345</v>
      </c>
      <c r="K273" s="127">
        <f>SUM(K275:K289)</f>
        <v>49484</v>
      </c>
      <c r="L273" s="110" t="s">
        <v>345</v>
      </c>
      <c r="M273" s="110" t="s">
        <v>345</v>
      </c>
      <c r="N273" s="111" t="s">
        <v>345</v>
      </c>
      <c r="O273" s="128" t="s">
        <v>345</v>
      </c>
      <c r="P273" s="128" t="s">
        <v>345</v>
      </c>
    </row>
    <row r="274" spans="1:16" ht="15.75" customHeight="1">
      <c r="A274" s="134"/>
      <c r="B274" s="139"/>
      <c r="C274" s="135"/>
      <c r="D274" s="135"/>
      <c r="E274" s="135"/>
      <c r="F274" s="135"/>
      <c r="G274" s="135"/>
      <c r="H274" s="135"/>
      <c r="I274" s="135"/>
      <c r="J274" s="135"/>
      <c r="K274" s="139"/>
      <c r="L274" s="135"/>
      <c r="M274" s="135"/>
      <c r="N274" s="137"/>
      <c r="O274" s="132"/>
      <c r="P274" s="132"/>
    </row>
    <row r="275" spans="1:16" ht="15.75" customHeight="1">
      <c r="A275" s="134" t="s">
        <v>348</v>
      </c>
      <c r="B275" s="52">
        <f>SUM(C275:P275)</f>
        <v>9757</v>
      </c>
      <c r="C275" s="135" t="s">
        <v>345</v>
      </c>
      <c r="D275" s="135" t="s">
        <v>345</v>
      </c>
      <c r="E275" s="135" t="s">
        <v>345</v>
      </c>
      <c r="F275" s="135" t="s">
        <v>345</v>
      </c>
      <c r="G275" s="135" t="s">
        <v>345</v>
      </c>
      <c r="H275" s="135" t="s">
        <v>345</v>
      </c>
      <c r="I275" s="135" t="s">
        <v>345</v>
      </c>
      <c r="J275" s="135" t="s">
        <v>345</v>
      </c>
      <c r="K275" s="136">
        <v>9757</v>
      </c>
      <c r="L275" s="135" t="s">
        <v>345</v>
      </c>
      <c r="M275" s="135" t="s">
        <v>345</v>
      </c>
      <c r="N275" s="137" t="s">
        <v>345</v>
      </c>
      <c r="O275" s="132" t="s">
        <v>345</v>
      </c>
      <c r="P275" s="132" t="s">
        <v>345</v>
      </c>
    </row>
    <row r="276" spans="1:16" ht="15.75" customHeight="1">
      <c r="A276" s="134" t="s">
        <v>179</v>
      </c>
      <c r="B276" s="52">
        <f aca="true" t="shared" si="13" ref="B276:B289">SUM(C276:P276)</f>
        <v>8717</v>
      </c>
      <c r="C276" s="135" t="s">
        <v>345</v>
      </c>
      <c r="D276" s="135" t="s">
        <v>345</v>
      </c>
      <c r="E276" s="135" t="s">
        <v>345</v>
      </c>
      <c r="F276" s="135" t="s">
        <v>345</v>
      </c>
      <c r="G276" s="135" t="s">
        <v>345</v>
      </c>
      <c r="H276" s="135" t="s">
        <v>345</v>
      </c>
      <c r="I276" s="135" t="s">
        <v>345</v>
      </c>
      <c r="J276" s="135" t="s">
        <v>345</v>
      </c>
      <c r="K276" s="136">
        <v>8717</v>
      </c>
      <c r="L276" s="135" t="s">
        <v>345</v>
      </c>
      <c r="M276" s="135" t="s">
        <v>345</v>
      </c>
      <c r="N276" s="137" t="s">
        <v>345</v>
      </c>
      <c r="O276" s="132" t="s">
        <v>345</v>
      </c>
      <c r="P276" s="132" t="s">
        <v>345</v>
      </c>
    </row>
    <row r="277" spans="1:16" ht="15.75" customHeight="1">
      <c r="A277" s="134" t="s">
        <v>264</v>
      </c>
      <c r="B277" s="52">
        <f t="shared" si="13"/>
        <v>2378</v>
      </c>
      <c r="C277" s="135" t="s">
        <v>345</v>
      </c>
      <c r="D277" s="135" t="s">
        <v>345</v>
      </c>
      <c r="E277" s="135" t="s">
        <v>345</v>
      </c>
      <c r="F277" s="135" t="s">
        <v>345</v>
      </c>
      <c r="G277" s="135" t="s">
        <v>345</v>
      </c>
      <c r="H277" s="135" t="s">
        <v>345</v>
      </c>
      <c r="I277" s="135" t="s">
        <v>345</v>
      </c>
      <c r="J277" s="135" t="s">
        <v>345</v>
      </c>
      <c r="K277" s="136">
        <v>2378</v>
      </c>
      <c r="L277" s="135" t="s">
        <v>345</v>
      </c>
      <c r="M277" s="135" t="s">
        <v>345</v>
      </c>
      <c r="N277" s="137" t="s">
        <v>345</v>
      </c>
      <c r="O277" s="132" t="s">
        <v>345</v>
      </c>
      <c r="P277" s="132" t="s">
        <v>345</v>
      </c>
    </row>
    <row r="278" spans="1:16" ht="15.75" customHeight="1">
      <c r="A278" s="134" t="s">
        <v>263</v>
      </c>
      <c r="B278" s="52">
        <f t="shared" si="13"/>
        <v>2459</v>
      </c>
      <c r="C278" s="135" t="s">
        <v>345</v>
      </c>
      <c r="D278" s="135" t="s">
        <v>345</v>
      </c>
      <c r="E278" s="135" t="s">
        <v>345</v>
      </c>
      <c r="F278" s="135" t="s">
        <v>345</v>
      </c>
      <c r="G278" s="135" t="s">
        <v>345</v>
      </c>
      <c r="H278" s="135" t="s">
        <v>345</v>
      </c>
      <c r="I278" s="135" t="s">
        <v>345</v>
      </c>
      <c r="J278" s="135" t="s">
        <v>345</v>
      </c>
      <c r="K278" s="136">
        <v>2459</v>
      </c>
      <c r="L278" s="135" t="s">
        <v>345</v>
      </c>
      <c r="M278" s="135" t="s">
        <v>345</v>
      </c>
      <c r="N278" s="137" t="s">
        <v>345</v>
      </c>
      <c r="O278" s="132" t="s">
        <v>345</v>
      </c>
      <c r="P278" s="132" t="s">
        <v>345</v>
      </c>
    </row>
    <row r="279" spans="1:16" ht="15.75" customHeight="1">
      <c r="A279" s="134" t="s">
        <v>153</v>
      </c>
      <c r="B279" s="52">
        <f t="shared" si="13"/>
        <v>3305</v>
      </c>
      <c r="C279" s="135" t="s">
        <v>345</v>
      </c>
      <c r="D279" s="135" t="s">
        <v>345</v>
      </c>
      <c r="E279" s="135" t="s">
        <v>345</v>
      </c>
      <c r="F279" s="135" t="s">
        <v>345</v>
      </c>
      <c r="G279" s="135" t="s">
        <v>345</v>
      </c>
      <c r="H279" s="135" t="s">
        <v>345</v>
      </c>
      <c r="I279" s="135" t="s">
        <v>345</v>
      </c>
      <c r="J279" s="135" t="s">
        <v>345</v>
      </c>
      <c r="K279" s="136">
        <v>3305</v>
      </c>
      <c r="L279" s="135" t="s">
        <v>345</v>
      </c>
      <c r="M279" s="135" t="s">
        <v>345</v>
      </c>
      <c r="N279" s="137" t="s">
        <v>345</v>
      </c>
      <c r="O279" s="132" t="s">
        <v>345</v>
      </c>
      <c r="P279" s="132" t="s">
        <v>345</v>
      </c>
    </row>
    <row r="280" spans="1:16" ht="15.75" customHeight="1">
      <c r="A280" s="134" t="s">
        <v>257</v>
      </c>
      <c r="B280" s="52">
        <f t="shared" si="13"/>
        <v>1132</v>
      </c>
      <c r="C280" s="135" t="s">
        <v>345</v>
      </c>
      <c r="D280" s="135" t="s">
        <v>345</v>
      </c>
      <c r="E280" s="135" t="s">
        <v>345</v>
      </c>
      <c r="F280" s="135" t="s">
        <v>345</v>
      </c>
      <c r="G280" s="135" t="s">
        <v>345</v>
      </c>
      <c r="H280" s="135" t="s">
        <v>345</v>
      </c>
      <c r="I280" s="135" t="s">
        <v>345</v>
      </c>
      <c r="J280" s="135" t="s">
        <v>345</v>
      </c>
      <c r="K280" s="136">
        <v>1132</v>
      </c>
      <c r="L280" s="135" t="s">
        <v>345</v>
      </c>
      <c r="M280" s="135" t="s">
        <v>345</v>
      </c>
      <c r="N280" s="137" t="s">
        <v>345</v>
      </c>
      <c r="O280" s="132" t="s">
        <v>345</v>
      </c>
      <c r="P280" s="132" t="s">
        <v>345</v>
      </c>
    </row>
    <row r="281" spans="1:16" ht="15.75" customHeight="1">
      <c r="A281" s="134" t="s">
        <v>181</v>
      </c>
      <c r="B281" s="52">
        <f t="shared" si="13"/>
        <v>4346</v>
      </c>
      <c r="C281" s="135" t="s">
        <v>345</v>
      </c>
      <c r="D281" s="135" t="s">
        <v>345</v>
      </c>
      <c r="E281" s="135" t="s">
        <v>345</v>
      </c>
      <c r="F281" s="135" t="s">
        <v>345</v>
      </c>
      <c r="G281" s="135" t="s">
        <v>345</v>
      </c>
      <c r="H281" s="135" t="s">
        <v>345</v>
      </c>
      <c r="I281" s="135" t="s">
        <v>345</v>
      </c>
      <c r="J281" s="135" t="s">
        <v>345</v>
      </c>
      <c r="K281" s="136">
        <v>4346</v>
      </c>
      <c r="L281" s="135" t="s">
        <v>345</v>
      </c>
      <c r="M281" s="135" t="s">
        <v>345</v>
      </c>
      <c r="N281" s="137" t="s">
        <v>345</v>
      </c>
      <c r="O281" s="132" t="s">
        <v>345</v>
      </c>
      <c r="P281" s="132" t="s">
        <v>345</v>
      </c>
    </row>
    <row r="282" spans="1:16" ht="15.75" customHeight="1">
      <c r="A282" s="134" t="s">
        <v>154</v>
      </c>
      <c r="B282" s="52">
        <f t="shared" si="13"/>
        <v>853</v>
      </c>
      <c r="C282" s="135" t="s">
        <v>345</v>
      </c>
      <c r="D282" s="135" t="s">
        <v>345</v>
      </c>
      <c r="E282" s="135" t="s">
        <v>345</v>
      </c>
      <c r="F282" s="135" t="s">
        <v>345</v>
      </c>
      <c r="G282" s="135" t="s">
        <v>345</v>
      </c>
      <c r="H282" s="135" t="s">
        <v>345</v>
      </c>
      <c r="I282" s="135" t="s">
        <v>345</v>
      </c>
      <c r="J282" s="135" t="s">
        <v>345</v>
      </c>
      <c r="K282" s="136">
        <v>853</v>
      </c>
      <c r="L282" s="135" t="s">
        <v>345</v>
      </c>
      <c r="M282" s="135" t="s">
        <v>345</v>
      </c>
      <c r="N282" s="137" t="s">
        <v>345</v>
      </c>
      <c r="O282" s="132" t="s">
        <v>345</v>
      </c>
      <c r="P282" s="132" t="s">
        <v>345</v>
      </c>
    </row>
    <row r="283" spans="1:16" ht="15.75" customHeight="1">
      <c r="A283" s="134" t="s">
        <v>155</v>
      </c>
      <c r="B283" s="52">
        <f t="shared" si="13"/>
        <v>1670</v>
      </c>
      <c r="C283" s="135" t="s">
        <v>345</v>
      </c>
      <c r="D283" s="135" t="s">
        <v>345</v>
      </c>
      <c r="E283" s="135" t="s">
        <v>345</v>
      </c>
      <c r="F283" s="135" t="s">
        <v>345</v>
      </c>
      <c r="G283" s="135" t="s">
        <v>345</v>
      </c>
      <c r="H283" s="135" t="s">
        <v>345</v>
      </c>
      <c r="I283" s="135" t="s">
        <v>345</v>
      </c>
      <c r="J283" s="135" t="s">
        <v>345</v>
      </c>
      <c r="K283" s="136">
        <v>1670</v>
      </c>
      <c r="L283" s="135" t="s">
        <v>345</v>
      </c>
      <c r="M283" s="135" t="s">
        <v>345</v>
      </c>
      <c r="N283" s="137" t="s">
        <v>345</v>
      </c>
      <c r="O283" s="132" t="s">
        <v>345</v>
      </c>
      <c r="P283" s="132" t="s">
        <v>345</v>
      </c>
    </row>
    <row r="284" spans="1:16" ht="15.75" customHeight="1">
      <c r="A284" s="134" t="s">
        <v>156</v>
      </c>
      <c r="B284" s="52">
        <f t="shared" si="13"/>
        <v>946</v>
      </c>
      <c r="C284" s="135" t="s">
        <v>345</v>
      </c>
      <c r="D284" s="135" t="s">
        <v>345</v>
      </c>
      <c r="E284" s="135" t="s">
        <v>345</v>
      </c>
      <c r="F284" s="135" t="s">
        <v>345</v>
      </c>
      <c r="G284" s="135" t="s">
        <v>345</v>
      </c>
      <c r="H284" s="135" t="s">
        <v>345</v>
      </c>
      <c r="I284" s="135" t="s">
        <v>345</v>
      </c>
      <c r="J284" s="135" t="s">
        <v>345</v>
      </c>
      <c r="K284" s="136">
        <v>946</v>
      </c>
      <c r="L284" s="135" t="s">
        <v>345</v>
      </c>
      <c r="M284" s="135" t="s">
        <v>345</v>
      </c>
      <c r="N284" s="137" t="s">
        <v>345</v>
      </c>
      <c r="O284" s="132" t="s">
        <v>345</v>
      </c>
      <c r="P284" s="132" t="s">
        <v>345</v>
      </c>
    </row>
    <row r="285" spans="1:16" ht="15.75" customHeight="1">
      <c r="A285" s="138" t="s">
        <v>157</v>
      </c>
      <c r="B285" s="52">
        <f t="shared" si="13"/>
        <v>4471</v>
      </c>
      <c r="C285" s="135" t="s">
        <v>345</v>
      </c>
      <c r="D285" s="135" t="s">
        <v>345</v>
      </c>
      <c r="E285" s="135" t="s">
        <v>345</v>
      </c>
      <c r="F285" s="135" t="s">
        <v>345</v>
      </c>
      <c r="G285" s="135" t="s">
        <v>345</v>
      </c>
      <c r="H285" s="135" t="s">
        <v>345</v>
      </c>
      <c r="I285" s="135" t="s">
        <v>345</v>
      </c>
      <c r="J285" s="135" t="s">
        <v>345</v>
      </c>
      <c r="K285" s="136">
        <v>4471</v>
      </c>
      <c r="L285" s="135" t="s">
        <v>345</v>
      </c>
      <c r="M285" s="135" t="s">
        <v>345</v>
      </c>
      <c r="N285" s="137" t="s">
        <v>345</v>
      </c>
      <c r="O285" s="132" t="s">
        <v>345</v>
      </c>
      <c r="P285" s="132" t="s">
        <v>345</v>
      </c>
    </row>
    <row r="286" spans="1:16" ht="15.75" customHeight="1">
      <c r="A286" s="134" t="s">
        <v>158</v>
      </c>
      <c r="B286" s="52">
        <f t="shared" si="13"/>
        <v>5563</v>
      </c>
      <c r="C286" s="135" t="s">
        <v>345</v>
      </c>
      <c r="D286" s="135" t="s">
        <v>345</v>
      </c>
      <c r="E286" s="135" t="s">
        <v>345</v>
      </c>
      <c r="F286" s="135" t="s">
        <v>345</v>
      </c>
      <c r="G286" s="135" t="s">
        <v>345</v>
      </c>
      <c r="H286" s="135" t="s">
        <v>345</v>
      </c>
      <c r="I286" s="135" t="s">
        <v>345</v>
      </c>
      <c r="J286" s="135" t="s">
        <v>345</v>
      </c>
      <c r="K286" s="136">
        <v>5563</v>
      </c>
      <c r="L286" s="135" t="s">
        <v>345</v>
      </c>
      <c r="M286" s="135" t="s">
        <v>345</v>
      </c>
      <c r="N286" s="137" t="s">
        <v>345</v>
      </c>
      <c r="O286" s="132" t="s">
        <v>345</v>
      </c>
      <c r="P286" s="132" t="s">
        <v>345</v>
      </c>
    </row>
    <row r="287" spans="1:16" ht="15.75" customHeight="1">
      <c r="A287" s="134" t="s">
        <v>159</v>
      </c>
      <c r="B287" s="52">
        <f t="shared" si="13"/>
        <v>1629</v>
      </c>
      <c r="C287" s="135" t="s">
        <v>345</v>
      </c>
      <c r="D287" s="135" t="s">
        <v>345</v>
      </c>
      <c r="E287" s="135" t="s">
        <v>345</v>
      </c>
      <c r="F287" s="135" t="s">
        <v>345</v>
      </c>
      <c r="G287" s="135" t="s">
        <v>345</v>
      </c>
      <c r="H287" s="135" t="s">
        <v>345</v>
      </c>
      <c r="I287" s="135" t="s">
        <v>345</v>
      </c>
      <c r="J287" s="135" t="s">
        <v>345</v>
      </c>
      <c r="K287" s="136">
        <v>1629</v>
      </c>
      <c r="L287" s="135" t="s">
        <v>345</v>
      </c>
      <c r="M287" s="135" t="s">
        <v>345</v>
      </c>
      <c r="N287" s="137" t="s">
        <v>345</v>
      </c>
      <c r="O287" s="132" t="s">
        <v>345</v>
      </c>
      <c r="P287" s="132" t="s">
        <v>345</v>
      </c>
    </row>
    <row r="288" spans="1:16" ht="15.75" customHeight="1">
      <c r="A288" s="134" t="s">
        <v>169</v>
      </c>
      <c r="B288" s="52">
        <f t="shared" si="13"/>
        <v>1009</v>
      </c>
      <c r="C288" s="135" t="s">
        <v>345</v>
      </c>
      <c r="D288" s="135" t="s">
        <v>345</v>
      </c>
      <c r="E288" s="135" t="s">
        <v>345</v>
      </c>
      <c r="F288" s="135" t="s">
        <v>345</v>
      </c>
      <c r="G288" s="135" t="s">
        <v>345</v>
      </c>
      <c r="H288" s="135" t="s">
        <v>345</v>
      </c>
      <c r="I288" s="135" t="s">
        <v>345</v>
      </c>
      <c r="J288" s="135" t="s">
        <v>345</v>
      </c>
      <c r="K288" s="136">
        <v>1009</v>
      </c>
      <c r="L288" s="135" t="s">
        <v>345</v>
      </c>
      <c r="M288" s="135" t="s">
        <v>345</v>
      </c>
      <c r="N288" s="137" t="s">
        <v>345</v>
      </c>
      <c r="O288" s="132" t="s">
        <v>345</v>
      </c>
      <c r="P288" s="132" t="s">
        <v>345</v>
      </c>
    </row>
    <row r="289" spans="1:16" ht="15.75" customHeight="1">
      <c r="A289" s="134" t="s">
        <v>160</v>
      </c>
      <c r="B289" s="52">
        <f t="shared" si="13"/>
        <v>1249</v>
      </c>
      <c r="C289" s="135" t="s">
        <v>345</v>
      </c>
      <c r="D289" s="135" t="s">
        <v>345</v>
      </c>
      <c r="E289" s="135" t="s">
        <v>345</v>
      </c>
      <c r="F289" s="135" t="s">
        <v>345</v>
      </c>
      <c r="G289" s="135" t="s">
        <v>345</v>
      </c>
      <c r="H289" s="135" t="s">
        <v>345</v>
      </c>
      <c r="I289" s="135" t="s">
        <v>345</v>
      </c>
      <c r="J289" s="135" t="s">
        <v>345</v>
      </c>
      <c r="K289" s="136">
        <v>1249</v>
      </c>
      <c r="L289" s="135" t="s">
        <v>345</v>
      </c>
      <c r="M289" s="135" t="s">
        <v>345</v>
      </c>
      <c r="N289" s="137" t="s">
        <v>345</v>
      </c>
      <c r="O289" s="132" t="s">
        <v>345</v>
      </c>
      <c r="P289" s="132" t="s">
        <v>345</v>
      </c>
    </row>
    <row r="290" spans="1:16" ht="15.75" customHeight="1">
      <c r="A290" s="130"/>
      <c r="B290" s="52"/>
      <c r="C290" s="53"/>
      <c r="D290" s="53"/>
      <c r="E290" s="53"/>
      <c r="F290" s="53"/>
      <c r="G290" s="53"/>
      <c r="H290" s="53"/>
      <c r="I290" s="53"/>
      <c r="J290" s="53"/>
      <c r="K290" s="52"/>
      <c r="L290" s="135"/>
      <c r="M290" s="53"/>
      <c r="O290" s="132"/>
      <c r="P290" s="132"/>
    </row>
    <row r="291" spans="1:16" s="17" customFormat="1" ht="15.75" customHeight="1">
      <c r="A291" s="119" t="s">
        <v>412</v>
      </c>
      <c r="B291" s="127">
        <f>SUM(B293:B301)</f>
        <v>13215</v>
      </c>
      <c r="C291" s="110" t="s">
        <v>345</v>
      </c>
      <c r="D291" s="110" t="s">
        <v>345</v>
      </c>
      <c r="E291" s="110" t="s">
        <v>345</v>
      </c>
      <c r="F291" s="110" t="s">
        <v>345</v>
      </c>
      <c r="G291" s="110" t="s">
        <v>345</v>
      </c>
      <c r="H291" s="110" t="s">
        <v>345</v>
      </c>
      <c r="I291" s="110" t="s">
        <v>345</v>
      </c>
      <c r="J291" s="110" t="s">
        <v>345</v>
      </c>
      <c r="K291" s="110" t="s">
        <v>345</v>
      </c>
      <c r="L291" s="127">
        <f>SUM(L293:L301)</f>
        <v>13215</v>
      </c>
      <c r="M291" s="110" t="s">
        <v>345</v>
      </c>
      <c r="N291" s="111" t="s">
        <v>345</v>
      </c>
      <c r="O291" s="128" t="s">
        <v>345</v>
      </c>
      <c r="P291" s="128" t="s">
        <v>345</v>
      </c>
    </row>
    <row r="292" spans="1:16" ht="15.75" customHeight="1">
      <c r="A292" s="134"/>
      <c r="B292" s="139"/>
      <c r="C292" s="53"/>
      <c r="D292" s="53"/>
      <c r="E292" s="53"/>
      <c r="F292" s="53"/>
      <c r="G292" s="53"/>
      <c r="H292" s="53"/>
      <c r="I292" s="53"/>
      <c r="J292" s="53"/>
      <c r="K292" s="53"/>
      <c r="L292" s="139"/>
      <c r="M292" s="135"/>
      <c r="N292" s="137"/>
      <c r="O292" s="132"/>
      <c r="P292" s="132"/>
    </row>
    <row r="293" spans="1:16" ht="15.75" customHeight="1">
      <c r="A293" s="134" t="s">
        <v>161</v>
      </c>
      <c r="B293" s="52">
        <f>SUM(C293:P293)</f>
        <v>1094</v>
      </c>
      <c r="C293" s="135" t="s">
        <v>345</v>
      </c>
      <c r="D293" s="135" t="s">
        <v>345</v>
      </c>
      <c r="E293" s="135" t="s">
        <v>345</v>
      </c>
      <c r="F293" s="135" t="s">
        <v>345</v>
      </c>
      <c r="G293" s="135" t="s">
        <v>345</v>
      </c>
      <c r="H293" s="135" t="s">
        <v>345</v>
      </c>
      <c r="I293" s="135" t="s">
        <v>345</v>
      </c>
      <c r="J293" s="135" t="s">
        <v>345</v>
      </c>
      <c r="K293" s="135" t="s">
        <v>345</v>
      </c>
      <c r="L293" s="136">
        <v>1094</v>
      </c>
      <c r="M293" s="135" t="s">
        <v>345</v>
      </c>
      <c r="N293" s="137" t="s">
        <v>345</v>
      </c>
      <c r="O293" s="132" t="s">
        <v>345</v>
      </c>
      <c r="P293" s="132" t="s">
        <v>345</v>
      </c>
    </row>
    <row r="294" spans="1:16" ht="15.75" customHeight="1">
      <c r="A294" s="134" t="s">
        <v>309</v>
      </c>
      <c r="B294" s="52">
        <f aca="true" t="shared" si="14" ref="B294:B301">SUM(C294:P294)</f>
        <v>3294</v>
      </c>
      <c r="C294" s="135" t="s">
        <v>345</v>
      </c>
      <c r="D294" s="135" t="s">
        <v>345</v>
      </c>
      <c r="E294" s="135" t="s">
        <v>345</v>
      </c>
      <c r="F294" s="135" t="s">
        <v>345</v>
      </c>
      <c r="G294" s="135" t="s">
        <v>345</v>
      </c>
      <c r="H294" s="135" t="s">
        <v>345</v>
      </c>
      <c r="I294" s="135" t="s">
        <v>345</v>
      </c>
      <c r="J294" s="135" t="s">
        <v>345</v>
      </c>
      <c r="K294" s="135" t="s">
        <v>345</v>
      </c>
      <c r="L294" s="136">
        <v>3294</v>
      </c>
      <c r="M294" s="135" t="s">
        <v>345</v>
      </c>
      <c r="N294" s="137" t="s">
        <v>345</v>
      </c>
      <c r="O294" s="132" t="s">
        <v>345</v>
      </c>
      <c r="P294" s="132" t="s">
        <v>345</v>
      </c>
    </row>
    <row r="295" spans="1:16" ht="15.75" customHeight="1">
      <c r="A295" s="130" t="s">
        <v>162</v>
      </c>
      <c r="B295" s="52">
        <f t="shared" si="14"/>
        <v>2021</v>
      </c>
      <c r="C295" s="135" t="s">
        <v>345</v>
      </c>
      <c r="D295" s="135" t="s">
        <v>345</v>
      </c>
      <c r="E295" s="135" t="s">
        <v>345</v>
      </c>
      <c r="F295" s="135" t="s">
        <v>345</v>
      </c>
      <c r="G295" s="135" t="s">
        <v>345</v>
      </c>
      <c r="H295" s="135" t="s">
        <v>345</v>
      </c>
      <c r="I295" s="135" t="s">
        <v>345</v>
      </c>
      <c r="J295" s="135" t="s">
        <v>345</v>
      </c>
      <c r="K295" s="135" t="s">
        <v>345</v>
      </c>
      <c r="L295" s="136">
        <v>2021</v>
      </c>
      <c r="M295" s="135" t="s">
        <v>345</v>
      </c>
      <c r="N295" s="137" t="s">
        <v>345</v>
      </c>
      <c r="O295" s="132" t="s">
        <v>345</v>
      </c>
      <c r="P295" s="132" t="s">
        <v>345</v>
      </c>
    </row>
    <row r="296" spans="1:16" ht="15.75" customHeight="1">
      <c r="A296" s="130" t="s">
        <v>163</v>
      </c>
      <c r="B296" s="52">
        <f t="shared" si="14"/>
        <v>19</v>
      </c>
      <c r="C296" s="135" t="s">
        <v>345</v>
      </c>
      <c r="D296" s="135" t="s">
        <v>345</v>
      </c>
      <c r="E296" s="135" t="s">
        <v>345</v>
      </c>
      <c r="F296" s="135" t="s">
        <v>345</v>
      </c>
      <c r="G296" s="135" t="s">
        <v>345</v>
      </c>
      <c r="H296" s="135" t="s">
        <v>345</v>
      </c>
      <c r="I296" s="135" t="s">
        <v>345</v>
      </c>
      <c r="J296" s="135" t="s">
        <v>345</v>
      </c>
      <c r="K296" s="135" t="s">
        <v>345</v>
      </c>
      <c r="L296" s="136">
        <v>19</v>
      </c>
      <c r="M296" s="135" t="s">
        <v>345</v>
      </c>
      <c r="N296" s="137" t="s">
        <v>345</v>
      </c>
      <c r="O296" s="132" t="s">
        <v>345</v>
      </c>
      <c r="P296" s="132" t="s">
        <v>345</v>
      </c>
    </row>
    <row r="297" spans="1:16" ht="15.75" customHeight="1">
      <c r="A297" s="130" t="s">
        <v>164</v>
      </c>
      <c r="B297" s="52">
        <f t="shared" si="14"/>
        <v>1898</v>
      </c>
      <c r="C297" s="135" t="s">
        <v>345</v>
      </c>
      <c r="D297" s="135" t="s">
        <v>345</v>
      </c>
      <c r="E297" s="135" t="s">
        <v>345</v>
      </c>
      <c r="F297" s="135" t="s">
        <v>345</v>
      </c>
      <c r="G297" s="135" t="s">
        <v>345</v>
      </c>
      <c r="H297" s="135" t="s">
        <v>345</v>
      </c>
      <c r="I297" s="135" t="s">
        <v>345</v>
      </c>
      <c r="J297" s="135" t="s">
        <v>345</v>
      </c>
      <c r="K297" s="135" t="s">
        <v>345</v>
      </c>
      <c r="L297" s="136">
        <v>1898</v>
      </c>
      <c r="M297" s="135" t="s">
        <v>345</v>
      </c>
      <c r="N297" s="135" t="s">
        <v>345</v>
      </c>
      <c r="O297" s="135" t="s">
        <v>345</v>
      </c>
      <c r="P297" s="137" t="s">
        <v>345</v>
      </c>
    </row>
    <row r="298" spans="1:16" ht="15.75" customHeight="1">
      <c r="A298" s="130" t="s">
        <v>165</v>
      </c>
      <c r="B298" s="52">
        <f t="shared" si="14"/>
        <v>1376</v>
      </c>
      <c r="C298" s="135" t="s">
        <v>345</v>
      </c>
      <c r="D298" s="135" t="s">
        <v>345</v>
      </c>
      <c r="E298" s="135" t="s">
        <v>345</v>
      </c>
      <c r="F298" s="135" t="s">
        <v>345</v>
      </c>
      <c r="G298" s="135" t="s">
        <v>345</v>
      </c>
      <c r="H298" s="135" t="s">
        <v>345</v>
      </c>
      <c r="I298" s="135" t="s">
        <v>345</v>
      </c>
      <c r="J298" s="135" t="s">
        <v>345</v>
      </c>
      <c r="K298" s="135" t="s">
        <v>345</v>
      </c>
      <c r="L298" s="136">
        <v>1376</v>
      </c>
      <c r="M298" s="135" t="s">
        <v>345</v>
      </c>
      <c r="N298" s="137" t="s">
        <v>345</v>
      </c>
      <c r="O298" s="132" t="s">
        <v>345</v>
      </c>
      <c r="P298" s="132" t="s">
        <v>345</v>
      </c>
    </row>
    <row r="299" spans="1:16" ht="15.75" customHeight="1">
      <c r="A299" s="130" t="s">
        <v>166</v>
      </c>
      <c r="B299" s="52">
        <f t="shared" si="14"/>
        <v>1677</v>
      </c>
      <c r="C299" s="135" t="s">
        <v>345</v>
      </c>
      <c r="D299" s="135" t="s">
        <v>345</v>
      </c>
      <c r="E299" s="135" t="s">
        <v>345</v>
      </c>
      <c r="F299" s="135" t="s">
        <v>345</v>
      </c>
      <c r="G299" s="135" t="s">
        <v>345</v>
      </c>
      <c r="H299" s="135" t="s">
        <v>345</v>
      </c>
      <c r="I299" s="135" t="s">
        <v>345</v>
      </c>
      <c r="J299" s="135" t="s">
        <v>345</v>
      </c>
      <c r="K299" s="135" t="s">
        <v>345</v>
      </c>
      <c r="L299" s="136">
        <v>1677</v>
      </c>
      <c r="M299" s="135" t="s">
        <v>345</v>
      </c>
      <c r="N299" s="137" t="s">
        <v>345</v>
      </c>
      <c r="O299" s="132" t="s">
        <v>345</v>
      </c>
      <c r="P299" s="132" t="s">
        <v>345</v>
      </c>
    </row>
    <row r="300" spans="1:16" ht="15.75" customHeight="1">
      <c r="A300" s="134" t="s">
        <v>151</v>
      </c>
      <c r="B300" s="52">
        <f t="shared" si="14"/>
        <v>1009</v>
      </c>
      <c r="C300" s="135" t="s">
        <v>345</v>
      </c>
      <c r="D300" s="135" t="s">
        <v>345</v>
      </c>
      <c r="E300" s="135" t="s">
        <v>345</v>
      </c>
      <c r="F300" s="135" t="s">
        <v>345</v>
      </c>
      <c r="G300" s="135" t="s">
        <v>345</v>
      </c>
      <c r="H300" s="135" t="s">
        <v>345</v>
      </c>
      <c r="I300" s="135" t="s">
        <v>345</v>
      </c>
      <c r="J300" s="135" t="s">
        <v>345</v>
      </c>
      <c r="K300" s="135" t="s">
        <v>345</v>
      </c>
      <c r="L300" s="52">
        <v>1009</v>
      </c>
      <c r="M300" s="135" t="s">
        <v>345</v>
      </c>
      <c r="N300" s="137" t="s">
        <v>345</v>
      </c>
      <c r="O300" s="132" t="s">
        <v>345</v>
      </c>
      <c r="P300" s="132" t="s">
        <v>345</v>
      </c>
    </row>
    <row r="301" spans="1:16" ht="15.75" customHeight="1">
      <c r="A301" s="130" t="s">
        <v>130</v>
      </c>
      <c r="B301" s="52">
        <f t="shared" si="14"/>
        <v>827</v>
      </c>
      <c r="C301" s="135" t="s">
        <v>345</v>
      </c>
      <c r="D301" s="135" t="s">
        <v>345</v>
      </c>
      <c r="E301" s="135" t="s">
        <v>345</v>
      </c>
      <c r="F301" s="135" t="s">
        <v>345</v>
      </c>
      <c r="G301" s="135" t="s">
        <v>345</v>
      </c>
      <c r="H301" s="135" t="s">
        <v>345</v>
      </c>
      <c r="I301" s="135" t="s">
        <v>345</v>
      </c>
      <c r="J301" s="135" t="s">
        <v>345</v>
      </c>
      <c r="K301" s="135" t="s">
        <v>345</v>
      </c>
      <c r="L301" s="136">
        <v>827</v>
      </c>
      <c r="M301" s="135" t="s">
        <v>345</v>
      </c>
      <c r="N301" s="137" t="s">
        <v>345</v>
      </c>
      <c r="O301" s="132" t="s">
        <v>345</v>
      </c>
      <c r="P301" s="132" t="s">
        <v>345</v>
      </c>
    </row>
    <row r="302" spans="1:16" ht="15.75" customHeight="1">
      <c r="A302" s="130"/>
      <c r="B302" s="139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7"/>
      <c r="O302" s="132"/>
      <c r="P302" s="132"/>
    </row>
    <row r="303" spans="1:16" ht="15.75" customHeight="1">
      <c r="A303" s="119" t="s">
        <v>131</v>
      </c>
      <c r="B303" s="127">
        <f>SUM(B305:B310)</f>
        <v>6863</v>
      </c>
      <c r="C303" s="110" t="s">
        <v>345</v>
      </c>
      <c r="D303" s="110" t="s">
        <v>345</v>
      </c>
      <c r="E303" s="110" t="s">
        <v>345</v>
      </c>
      <c r="F303" s="110" t="s">
        <v>345</v>
      </c>
      <c r="G303" s="110" t="s">
        <v>345</v>
      </c>
      <c r="H303" s="110" t="s">
        <v>345</v>
      </c>
      <c r="I303" s="110" t="s">
        <v>345</v>
      </c>
      <c r="J303" s="110" t="s">
        <v>345</v>
      </c>
      <c r="K303" s="110" t="s">
        <v>345</v>
      </c>
      <c r="L303" s="127">
        <f>SUM(L305:L310)</f>
        <v>3080</v>
      </c>
      <c r="M303" s="110" t="s">
        <v>345</v>
      </c>
      <c r="N303" s="127">
        <f>SUM(N305:N310)</f>
        <v>3783</v>
      </c>
      <c r="O303" s="128" t="s">
        <v>345</v>
      </c>
      <c r="P303" s="128" t="s">
        <v>345</v>
      </c>
    </row>
    <row r="304" spans="1:16" ht="15.75" customHeight="1">
      <c r="A304" s="134"/>
      <c r="B304" s="139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7"/>
      <c r="O304" s="132"/>
      <c r="P304" s="132"/>
    </row>
    <row r="305" spans="1:16" ht="15.75" customHeight="1">
      <c r="A305" s="134" t="s">
        <v>132</v>
      </c>
      <c r="B305" s="52">
        <f aca="true" t="shared" si="15" ref="B305:B310">SUM(C305:P305)</f>
        <v>282</v>
      </c>
      <c r="C305" s="135" t="s">
        <v>345</v>
      </c>
      <c r="D305" s="135" t="s">
        <v>345</v>
      </c>
      <c r="E305" s="135" t="s">
        <v>345</v>
      </c>
      <c r="F305" s="135" t="s">
        <v>345</v>
      </c>
      <c r="G305" s="135" t="s">
        <v>345</v>
      </c>
      <c r="H305" s="135" t="s">
        <v>345</v>
      </c>
      <c r="I305" s="135" t="s">
        <v>345</v>
      </c>
      <c r="J305" s="135" t="s">
        <v>345</v>
      </c>
      <c r="K305" s="135" t="s">
        <v>345</v>
      </c>
      <c r="L305" s="136">
        <v>263</v>
      </c>
      <c r="M305" s="135" t="s">
        <v>345</v>
      </c>
      <c r="N305" s="136">
        <v>19</v>
      </c>
      <c r="O305" s="132" t="s">
        <v>345</v>
      </c>
      <c r="P305" s="132" t="s">
        <v>345</v>
      </c>
    </row>
    <row r="306" spans="1:16" ht="15.75" customHeight="1">
      <c r="A306" s="134" t="s">
        <v>133</v>
      </c>
      <c r="B306" s="52">
        <f t="shared" si="15"/>
        <v>1502</v>
      </c>
      <c r="C306" s="135" t="s">
        <v>345</v>
      </c>
      <c r="D306" s="135" t="s">
        <v>345</v>
      </c>
      <c r="E306" s="135" t="s">
        <v>345</v>
      </c>
      <c r="F306" s="135" t="s">
        <v>345</v>
      </c>
      <c r="G306" s="135" t="s">
        <v>345</v>
      </c>
      <c r="H306" s="135" t="s">
        <v>345</v>
      </c>
      <c r="I306" s="135" t="s">
        <v>345</v>
      </c>
      <c r="J306" s="135" t="s">
        <v>345</v>
      </c>
      <c r="K306" s="135" t="s">
        <v>345</v>
      </c>
      <c r="L306" s="136">
        <v>646</v>
      </c>
      <c r="M306" s="135" t="s">
        <v>345</v>
      </c>
      <c r="N306" s="136">
        <v>856</v>
      </c>
      <c r="O306" s="135" t="s">
        <v>345</v>
      </c>
      <c r="P306" s="137" t="s">
        <v>345</v>
      </c>
    </row>
    <row r="307" spans="1:16" ht="15.75" customHeight="1">
      <c r="A307" s="134" t="s">
        <v>134</v>
      </c>
      <c r="B307" s="52">
        <f t="shared" si="15"/>
        <v>1022</v>
      </c>
      <c r="C307" s="135" t="s">
        <v>345</v>
      </c>
      <c r="D307" s="135" t="s">
        <v>345</v>
      </c>
      <c r="E307" s="135" t="s">
        <v>345</v>
      </c>
      <c r="F307" s="135" t="s">
        <v>345</v>
      </c>
      <c r="G307" s="135" t="s">
        <v>345</v>
      </c>
      <c r="H307" s="135" t="s">
        <v>345</v>
      </c>
      <c r="I307" s="135" t="s">
        <v>345</v>
      </c>
      <c r="J307" s="135" t="s">
        <v>345</v>
      </c>
      <c r="K307" s="135" t="s">
        <v>345</v>
      </c>
      <c r="L307" s="136">
        <v>444</v>
      </c>
      <c r="M307" s="135" t="s">
        <v>345</v>
      </c>
      <c r="N307" s="136">
        <v>578</v>
      </c>
      <c r="O307" s="132" t="s">
        <v>345</v>
      </c>
      <c r="P307" s="132" t="s">
        <v>345</v>
      </c>
    </row>
    <row r="308" spans="1:16" ht="15.75" customHeight="1">
      <c r="A308" s="134" t="s">
        <v>135</v>
      </c>
      <c r="B308" s="52">
        <f t="shared" si="15"/>
        <v>1282</v>
      </c>
      <c r="C308" s="135" t="s">
        <v>345</v>
      </c>
      <c r="D308" s="135" t="s">
        <v>345</v>
      </c>
      <c r="E308" s="135" t="s">
        <v>345</v>
      </c>
      <c r="F308" s="135" t="s">
        <v>345</v>
      </c>
      <c r="G308" s="135" t="s">
        <v>345</v>
      </c>
      <c r="H308" s="135" t="s">
        <v>345</v>
      </c>
      <c r="I308" s="135" t="s">
        <v>345</v>
      </c>
      <c r="J308" s="135" t="s">
        <v>345</v>
      </c>
      <c r="K308" s="135" t="s">
        <v>345</v>
      </c>
      <c r="L308" s="136">
        <v>599</v>
      </c>
      <c r="M308" s="135" t="s">
        <v>345</v>
      </c>
      <c r="N308" s="136">
        <v>683</v>
      </c>
      <c r="O308" s="132" t="s">
        <v>345</v>
      </c>
      <c r="P308" s="132" t="s">
        <v>345</v>
      </c>
    </row>
    <row r="309" spans="1:16" ht="15.75" customHeight="1">
      <c r="A309" s="134" t="s">
        <v>136</v>
      </c>
      <c r="B309" s="52">
        <f t="shared" si="15"/>
        <v>1307</v>
      </c>
      <c r="C309" s="135" t="s">
        <v>345</v>
      </c>
      <c r="D309" s="135" t="s">
        <v>345</v>
      </c>
      <c r="E309" s="135" t="s">
        <v>345</v>
      </c>
      <c r="F309" s="135" t="s">
        <v>345</v>
      </c>
      <c r="G309" s="135" t="s">
        <v>345</v>
      </c>
      <c r="H309" s="135" t="s">
        <v>345</v>
      </c>
      <c r="I309" s="135" t="s">
        <v>345</v>
      </c>
      <c r="J309" s="135" t="s">
        <v>345</v>
      </c>
      <c r="K309" s="135" t="s">
        <v>345</v>
      </c>
      <c r="L309" s="136">
        <v>454</v>
      </c>
      <c r="M309" s="135" t="s">
        <v>345</v>
      </c>
      <c r="N309" s="136">
        <v>853</v>
      </c>
      <c r="O309" s="132" t="s">
        <v>345</v>
      </c>
      <c r="P309" s="132" t="s">
        <v>345</v>
      </c>
    </row>
    <row r="310" spans="1:16" ht="15.75" customHeight="1">
      <c r="A310" s="134" t="s">
        <v>137</v>
      </c>
      <c r="B310" s="52">
        <f t="shared" si="15"/>
        <v>1468</v>
      </c>
      <c r="C310" s="135" t="s">
        <v>345</v>
      </c>
      <c r="D310" s="135" t="s">
        <v>345</v>
      </c>
      <c r="E310" s="135" t="s">
        <v>345</v>
      </c>
      <c r="F310" s="135" t="s">
        <v>345</v>
      </c>
      <c r="G310" s="135" t="s">
        <v>345</v>
      </c>
      <c r="H310" s="135" t="s">
        <v>345</v>
      </c>
      <c r="I310" s="135" t="s">
        <v>345</v>
      </c>
      <c r="J310" s="135" t="s">
        <v>345</v>
      </c>
      <c r="K310" s="135" t="s">
        <v>345</v>
      </c>
      <c r="L310" s="136">
        <v>674</v>
      </c>
      <c r="M310" s="135" t="s">
        <v>345</v>
      </c>
      <c r="N310" s="136">
        <v>794</v>
      </c>
      <c r="O310" s="132" t="s">
        <v>345</v>
      </c>
      <c r="P310" s="132" t="s">
        <v>345</v>
      </c>
    </row>
    <row r="311" spans="1:16" ht="15.75" customHeight="1">
      <c r="A311" s="130"/>
      <c r="B311" s="139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7"/>
      <c r="O311" s="132"/>
      <c r="P311" s="132"/>
    </row>
    <row r="312" spans="1:16" s="17" customFormat="1" ht="15.75" customHeight="1">
      <c r="A312" s="119" t="s">
        <v>138</v>
      </c>
      <c r="B312" s="127">
        <f>SUM(B314:B318)</f>
        <v>23396</v>
      </c>
      <c r="C312" s="127">
        <f>SUM(C314:C318)</f>
        <v>9781</v>
      </c>
      <c r="D312" s="127">
        <f>SUM(D314:D318)</f>
        <v>12097</v>
      </c>
      <c r="E312" s="110" t="s">
        <v>345</v>
      </c>
      <c r="F312" s="110" t="s">
        <v>345</v>
      </c>
      <c r="G312" s="110" t="s">
        <v>345</v>
      </c>
      <c r="H312" s="127">
        <f>SUM(H314:H318)</f>
        <v>1518</v>
      </c>
      <c r="I312" s="110" t="s">
        <v>345</v>
      </c>
      <c r="J312" s="110" t="s">
        <v>345</v>
      </c>
      <c r="K312" s="110" t="s">
        <v>345</v>
      </c>
      <c r="L312" s="110" t="s">
        <v>345</v>
      </c>
      <c r="M312" s="110" t="s">
        <v>345</v>
      </c>
      <c r="N312" s="111" t="s">
        <v>345</v>
      </c>
      <c r="O312" s="128" t="s">
        <v>345</v>
      </c>
      <c r="P312" s="128" t="s">
        <v>345</v>
      </c>
    </row>
    <row r="313" spans="1:16" ht="15.75" customHeight="1">
      <c r="A313" s="134"/>
      <c r="B313" s="139"/>
      <c r="C313" s="139"/>
      <c r="D313" s="135"/>
      <c r="E313" s="53"/>
      <c r="F313" s="53"/>
      <c r="G313" s="53"/>
      <c r="H313" s="135"/>
      <c r="I313" s="53"/>
      <c r="J313" s="53"/>
      <c r="K313" s="53"/>
      <c r="L313" s="135"/>
      <c r="M313" s="53"/>
      <c r="O313" s="132"/>
      <c r="P313" s="132"/>
    </row>
    <row r="314" spans="1:16" ht="15.75" customHeight="1">
      <c r="A314" s="134" t="s">
        <v>263</v>
      </c>
      <c r="B314" s="52">
        <f>SUM(C314:P314)</f>
        <v>854</v>
      </c>
      <c r="C314" s="136">
        <v>526</v>
      </c>
      <c r="D314" s="142" t="s">
        <v>345</v>
      </c>
      <c r="E314" s="135" t="s">
        <v>345</v>
      </c>
      <c r="F314" s="135" t="s">
        <v>345</v>
      </c>
      <c r="G314" s="135" t="s">
        <v>345</v>
      </c>
      <c r="H314" s="136">
        <v>328</v>
      </c>
      <c r="I314" s="135" t="s">
        <v>345</v>
      </c>
      <c r="J314" s="135" t="s">
        <v>345</v>
      </c>
      <c r="K314" s="135" t="s">
        <v>345</v>
      </c>
      <c r="L314" s="135" t="s">
        <v>345</v>
      </c>
      <c r="M314" s="135" t="s">
        <v>345</v>
      </c>
      <c r="N314" s="137" t="s">
        <v>345</v>
      </c>
      <c r="O314" s="132" t="s">
        <v>345</v>
      </c>
      <c r="P314" s="132" t="s">
        <v>345</v>
      </c>
    </row>
    <row r="315" spans="1:16" ht="15.75" customHeight="1">
      <c r="A315" s="134" t="s">
        <v>139</v>
      </c>
      <c r="B315" s="52">
        <f>SUM(C315:P315)</f>
        <v>10432</v>
      </c>
      <c r="C315" s="136">
        <v>3426</v>
      </c>
      <c r="D315" s="142">
        <v>6701</v>
      </c>
      <c r="E315" s="135" t="s">
        <v>345</v>
      </c>
      <c r="F315" s="135" t="s">
        <v>345</v>
      </c>
      <c r="G315" s="135" t="s">
        <v>345</v>
      </c>
      <c r="H315" s="135">
        <v>305</v>
      </c>
      <c r="I315" s="135" t="s">
        <v>345</v>
      </c>
      <c r="J315" s="135" t="s">
        <v>345</v>
      </c>
      <c r="K315" s="135" t="s">
        <v>345</v>
      </c>
      <c r="L315" s="135" t="s">
        <v>345</v>
      </c>
      <c r="M315" s="135" t="s">
        <v>345</v>
      </c>
      <c r="N315" s="137" t="s">
        <v>345</v>
      </c>
      <c r="O315" s="132" t="s">
        <v>345</v>
      </c>
      <c r="P315" s="132" t="s">
        <v>345</v>
      </c>
    </row>
    <row r="316" spans="1:16" ht="15.75" customHeight="1">
      <c r="A316" s="134" t="s">
        <v>183</v>
      </c>
      <c r="B316" s="52">
        <f>SUM(C316:P316)</f>
        <v>3831</v>
      </c>
      <c r="C316" s="136">
        <v>3541</v>
      </c>
      <c r="D316" s="142" t="s">
        <v>345</v>
      </c>
      <c r="E316" s="135" t="s">
        <v>345</v>
      </c>
      <c r="F316" s="135" t="s">
        <v>345</v>
      </c>
      <c r="G316" s="135" t="s">
        <v>345</v>
      </c>
      <c r="H316" s="135">
        <v>290</v>
      </c>
      <c r="I316" s="135" t="s">
        <v>345</v>
      </c>
      <c r="J316" s="135" t="s">
        <v>345</v>
      </c>
      <c r="K316" s="135" t="s">
        <v>345</v>
      </c>
      <c r="L316" s="135" t="s">
        <v>345</v>
      </c>
      <c r="M316" s="135" t="s">
        <v>345</v>
      </c>
      <c r="N316" s="137" t="s">
        <v>345</v>
      </c>
      <c r="O316" s="132" t="s">
        <v>345</v>
      </c>
      <c r="P316" s="132" t="s">
        <v>345</v>
      </c>
    </row>
    <row r="317" spans="1:16" ht="15.75" customHeight="1">
      <c r="A317" s="173" t="s">
        <v>140</v>
      </c>
      <c r="B317" s="52">
        <f>SUM(C317:P317)</f>
        <v>3655</v>
      </c>
      <c r="C317" s="174">
        <v>829</v>
      </c>
      <c r="D317" s="174">
        <v>2629</v>
      </c>
      <c r="E317" s="85" t="s">
        <v>345</v>
      </c>
      <c r="F317" s="85" t="s">
        <v>345</v>
      </c>
      <c r="G317" s="85" t="s">
        <v>345</v>
      </c>
      <c r="H317" s="85">
        <v>197</v>
      </c>
      <c r="I317" s="85" t="s">
        <v>345</v>
      </c>
      <c r="J317" s="85" t="s">
        <v>345</v>
      </c>
      <c r="K317" s="85" t="s">
        <v>345</v>
      </c>
      <c r="L317" s="85" t="s">
        <v>345</v>
      </c>
      <c r="M317" s="85" t="s">
        <v>345</v>
      </c>
      <c r="N317" s="85" t="s">
        <v>345</v>
      </c>
      <c r="O317" s="88" t="s">
        <v>345</v>
      </c>
      <c r="P317" s="88" t="s">
        <v>345</v>
      </c>
    </row>
    <row r="318" spans="1:16" ht="15.75" customHeight="1">
      <c r="A318" s="173" t="s">
        <v>141</v>
      </c>
      <c r="B318" s="52">
        <f>SUM(C318:P318)</f>
        <v>4624</v>
      </c>
      <c r="C318" s="174">
        <v>1459</v>
      </c>
      <c r="D318" s="174">
        <v>2767</v>
      </c>
      <c r="E318" s="85" t="s">
        <v>345</v>
      </c>
      <c r="F318" s="85" t="s">
        <v>345</v>
      </c>
      <c r="G318" s="85" t="s">
        <v>345</v>
      </c>
      <c r="H318" s="85">
        <v>398</v>
      </c>
      <c r="I318" s="85" t="s">
        <v>345</v>
      </c>
      <c r="J318" s="85" t="s">
        <v>345</v>
      </c>
      <c r="K318" s="85" t="s">
        <v>345</v>
      </c>
      <c r="L318" s="85" t="s">
        <v>345</v>
      </c>
      <c r="M318" s="85" t="s">
        <v>345</v>
      </c>
      <c r="N318" s="85" t="s">
        <v>345</v>
      </c>
      <c r="O318" s="88" t="s">
        <v>345</v>
      </c>
      <c r="P318" s="88" t="s">
        <v>345</v>
      </c>
    </row>
    <row r="319" spans="1:16" ht="15.75" customHeight="1">
      <c r="A319" s="173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8"/>
      <c r="P319" s="55"/>
    </row>
    <row r="320" spans="1:16" s="17" customFormat="1" ht="15.75" customHeight="1">
      <c r="A320" s="175" t="s">
        <v>142</v>
      </c>
      <c r="B320" s="86">
        <f>SUM(B322:B338,B347:B387)</f>
        <v>70318</v>
      </c>
      <c r="C320" s="86">
        <f>SUM(C322:C338,C347:C387)</f>
        <v>6226</v>
      </c>
      <c r="D320" s="86">
        <f>SUM(D322:D338,D347:D387)</f>
        <v>3811</v>
      </c>
      <c r="E320" s="86" t="s">
        <v>345</v>
      </c>
      <c r="F320" s="86" t="s">
        <v>345</v>
      </c>
      <c r="G320" s="86" t="s">
        <v>345</v>
      </c>
      <c r="H320" s="86">
        <f>SUM(H322:H338,H347:H387)</f>
        <v>3399</v>
      </c>
      <c r="I320" s="86" t="s">
        <v>345</v>
      </c>
      <c r="J320" s="86">
        <f>SUM(J322:J338,J347:J387)</f>
        <v>24413</v>
      </c>
      <c r="K320" s="86">
        <f>SUM(K322:K338,K347:K387)</f>
        <v>8223</v>
      </c>
      <c r="L320" s="86">
        <f>SUM(L322:L338,L347:L387)</f>
        <v>12926</v>
      </c>
      <c r="M320" s="86" t="s">
        <v>345</v>
      </c>
      <c r="N320" s="86">
        <f>SUM(N322:N338,N347:N387)</f>
        <v>11320</v>
      </c>
      <c r="O320" s="86" t="s">
        <v>345</v>
      </c>
      <c r="P320" s="86" t="s">
        <v>345</v>
      </c>
    </row>
    <row r="321" spans="1:16" ht="15.75" customHeight="1">
      <c r="A321" s="173"/>
      <c r="B321" s="85"/>
      <c r="C321" s="85"/>
      <c r="D321" s="85"/>
      <c r="E321" s="88"/>
      <c r="F321" s="88"/>
      <c r="G321" s="85"/>
      <c r="H321" s="85"/>
      <c r="I321" s="88"/>
      <c r="J321" s="85"/>
      <c r="K321" s="85"/>
      <c r="L321" s="85"/>
      <c r="M321" s="88"/>
      <c r="N321" s="85"/>
      <c r="O321" s="88"/>
      <c r="P321" s="88"/>
    </row>
    <row r="322" spans="1:16" ht="15.75" customHeight="1">
      <c r="A322" s="134" t="s">
        <v>264</v>
      </c>
      <c r="B322" s="52">
        <f>SUM(C322:P322)</f>
        <v>1272</v>
      </c>
      <c r="C322" s="136">
        <v>154</v>
      </c>
      <c r="D322" s="142" t="s">
        <v>345</v>
      </c>
      <c r="E322" s="135" t="s">
        <v>345</v>
      </c>
      <c r="F322" s="135" t="s">
        <v>345</v>
      </c>
      <c r="G322" s="135" t="s">
        <v>345</v>
      </c>
      <c r="H322" s="136">
        <v>83</v>
      </c>
      <c r="I322" s="135" t="s">
        <v>345</v>
      </c>
      <c r="J322" s="136">
        <v>613</v>
      </c>
      <c r="K322" s="135" t="s">
        <v>345</v>
      </c>
      <c r="L322" s="136">
        <v>422</v>
      </c>
      <c r="M322" s="135" t="s">
        <v>345</v>
      </c>
      <c r="N322" s="137" t="s">
        <v>345</v>
      </c>
      <c r="O322" s="132" t="s">
        <v>345</v>
      </c>
      <c r="P322" s="88" t="s">
        <v>345</v>
      </c>
    </row>
    <row r="323" spans="1:16" ht="15.75" customHeight="1">
      <c r="A323" s="134" t="s">
        <v>143</v>
      </c>
      <c r="B323" s="52">
        <f aca="true" t="shared" si="16" ref="B323:B338">SUM(C323:P323)</f>
        <v>744</v>
      </c>
      <c r="C323" s="136">
        <v>95</v>
      </c>
      <c r="D323" s="142" t="s">
        <v>345</v>
      </c>
      <c r="E323" s="135" t="s">
        <v>345</v>
      </c>
      <c r="F323" s="135" t="s">
        <v>345</v>
      </c>
      <c r="G323" s="135" t="s">
        <v>345</v>
      </c>
      <c r="H323" s="136">
        <v>21</v>
      </c>
      <c r="I323" s="135" t="s">
        <v>345</v>
      </c>
      <c r="J323" s="136">
        <v>336</v>
      </c>
      <c r="K323" s="135" t="s">
        <v>345</v>
      </c>
      <c r="L323" s="136">
        <v>292</v>
      </c>
      <c r="M323" s="135" t="s">
        <v>345</v>
      </c>
      <c r="N323" s="137" t="s">
        <v>345</v>
      </c>
      <c r="O323" s="132" t="s">
        <v>345</v>
      </c>
      <c r="P323" s="88" t="s">
        <v>345</v>
      </c>
    </row>
    <row r="324" spans="1:16" ht="15.75" customHeight="1">
      <c r="A324" s="134" t="s">
        <v>144</v>
      </c>
      <c r="B324" s="52">
        <f t="shared" si="16"/>
        <v>1404</v>
      </c>
      <c r="C324" s="136">
        <v>160</v>
      </c>
      <c r="D324" s="142" t="s">
        <v>345</v>
      </c>
      <c r="E324" s="135" t="s">
        <v>345</v>
      </c>
      <c r="F324" s="135" t="s">
        <v>345</v>
      </c>
      <c r="G324" s="135" t="s">
        <v>345</v>
      </c>
      <c r="H324" s="136">
        <v>54</v>
      </c>
      <c r="I324" s="135" t="s">
        <v>345</v>
      </c>
      <c r="J324" s="136">
        <v>598</v>
      </c>
      <c r="K324" s="135" t="s">
        <v>345</v>
      </c>
      <c r="L324" s="136">
        <v>592</v>
      </c>
      <c r="M324" s="135" t="s">
        <v>345</v>
      </c>
      <c r="N324" s="137" t="s">
        <v>345</v>
      </c>
      <c r="O324" s="132" t="s">
        <v>345</v>
      </c>
      <c r="P324" s="88" t="s">
        <v>345</v>
      </c>
    </row>
    <row r="325" spans="1:16" ht="15.75" customHeight="1">
      <c r="A325" s="134" t="s">
        <v>145</v>
      </c>
      <c r="B325" s="52">
        <f t="shared" si="16"/>
        <v>1870</v>
      </c>
      <c r="C325" s="136">
        <v>88</v>
      </c>
      <c r="D325" s="142" t="s">
        <v>345</v>
      </c>
      <c r="E325" s="135" t="s">
        <v>345</v>
      </c>
      <c r="F325" s="135" t="s">
        <v>345</v>
      </c>
      <c r="G325" s="135" t="s">
        <v>345</v>
      </c>
      <c r="H325" s="136">
        <v>23</v>
      </c>
      <c r="I325" s="135" t="s">
        <v>345</v>
      </c>
      <c r="J325" s="136">
        <v>592</v>
      </c>
      <c r="K325" s="135" t="s">
        <v>345</v>
      </c>
      <c r="L325" s="136">
        <v>482</v>
      </c>
      <c r="M325" s="135" t="s">
        <v>345</v>
      </c>
      <c r="N325" s="136">
        <v>685</v>
      </c>
      <c r="O325" s="132" t="s">
        <v>345</v>
      </c>
      <c r="P325" s="88" t="s">
        <v>345</v>
      </c>
    </row>
    <row r="326" spans="1:16" ht="15.75" customHeight="1">
      <c r="A326" s="134" t="s">
        <v>146</v>
      </c>
      <c r="B326" s="52">
        <f t="shared" si="16"/>
        <v>664</v>
      </c>
      <c r="C326" s="136">
        <v>32</v>
      </c>
      <c r="D326" s="142" t="s">
        <v>345</v>
      </c>
      <c r="E326" s="135" t="s">
        <v>345</v>
      </c>
      <c r="F326" s="135" t="s">
        <v>345</v>
      </c>
      <c r="G326" s="135" t="s">
        <v>345</v>
      </c>
      <c r="H326" s="136">
        <v>30</v>
      </c>
      <c r="I326" s="135" t="s">
        <v>345</v>
      </c>
      <c r="J326" s="136">
        <v>276</v>
      </c>
      <c r="K326" s="136">
        <v>55</v>
      </c>
      <c r="L326" s="136">
        <v>121</v>
      </c>
      <c r="M326" s="135" t="s">
        <v>345</v>
      </c>
      <c r="N326" s="136">
        <v>150</v>
      </c>
      <c r="O326" s="132" t="s">
        <v>345</v>
      </c>
      <c r="P326" s="88" t="s">
        <v>345</v>
      </c>
    </row>
    <row r="327" spans="1:16" ht="15.75" customHeight="1">
      <c r="A327" s="134" t="s">
        <v>147</v>
      </c>
      <c r="B327" s="52">
        <f t="shared" si="16"/>
        <v>1028</v>
      </c>
      <c r="C327" s="136">
        <v>134</v>
      </c>
      <c r="D327" s="142" t="s">
        <v>345</v>
      </c>
      <c r="E327" s="135" t="s">
        <v>345</v>
      </c>
      <c r="F327" s="135" t="s">
        <v>345</v>
      </c>
      <c r="G327" s="135" t="s">
        <v>345</v>
      </c>
      <c r="H327" s="136">
        <v>80</v>
      </c>
      <c r="I327" s="135" t="s">
        <v>345</v>
      </c>
      <c r="J327" s="136">
        <v>814</v>
      </c>
      <c r="K327" s="135" t="s">
        <v>345</v>
      </c>
      <c r="L327" s="135" t="s">
        <v>345</v>
      </c>
      <c r="M327" s="135" t="s">
        <v>345</v>
      </c>
      <c r="N327" s="137" t="s">
        <v>345</v>
      </c>
      <c r="O327" s="132" t="s">
        <v>345</v>
      </c>
      <c r="P327" s="88" t="s">
        <v>345</v>
      </c>
    </row>
    <row r="328" spans="1:16" ht="15.75" customHeight="1">
      <c r="A328" s="134" t="s">
        <v>148</v>
      </c>
      <c r="B328" s="52">
        <f t="shared" si="16"/>
        <v>998</v>
      </c>
      <c r="C328" s="136">
        <v>154</v>
      </c>
      <c r="D328" s="142" t="s">
        <v>345</v>
      </c>
      <c r="E328" s="135" t="s">
        <v>345</v>
      </c>
      <c r="F328" s="135" t="s">
        <v>345</v>
      </c>
      <c r="G328" s="135" t="s">
        <v>345</v>
      </c>
      <c r="H328" s="136">
        <v>132</v>
      </c>
      <c r="I328" s="135" t="s">
        <v>345</v>
      </c>
      <c r="J328" s="136">
        <v>712</v>
      </c>
      <c r="K328" s="139" t="s">
        <v>345</v>
      </c>
      <c r="L328" s="135" t="s">
        <v>345</v>
      </c>
      <c r="M328" s="135" t="s">
        <v>345</v>
      </c>
      <c r="N328" s="137" t="s">
        <v>345</v>
      </c>
      <c r="O328" s="132" t="s">
        <v>345</v>
      </c>
      <c r="P328" s="88" t="s">
        <v>345</v>
      </c>
    </row>
    <row r="329" spans="1:16" ht="15.75" customHeight="1">
      <c r="A329" s="134" t="s">
        <v>149</v>
      </c>
      <c r="B329" s="52">
        <f t="shared" si="16"/>
        <v>2674</v>
      </c>
      <c r="C329" s="136">
        <v>96</v>
      </c>
      <c r="D329" s="142" t="s">
        <v>345</v>
      </c>
      <c r="E329" s="139" t="s">
        <v>345</v>
      </c>
      <c r="F329" s="135" t="s">
        <v>345</v>
      </c>
      <c r="G329" s="135" t="s">
        <v>345</v>
      </c>
      <c r="H329" s="136">
        <v>96</v>
      </c>
      <c r="I329" s="135" t="s">
        <v>345</v>
      </c>
      <c r="J329" s="136">
        <v>566</v>
      </c>
      <c r="K329" s="136">
        <v>1315</v>
      </c>
      <c r="L329" s="136">
        <v>253</v>
      </c>
      <c r="M329" s="135" t="s">
        <v>345</v>
      </c>
      <c r="N329" s="136">
        <v>348</v>
      </c>
      <c r="O329" s="132" t="s">
        <v>345</v>
      </c>
      <c r="P329" s="88" t="s">
        <v>345</v>
      </c>
    </row>
    <row r="330" spans="1:16" ht="15.75" customHeight="1">
      <c r="A330" s="134" t="s">
        <v>150</v>
      </c>
      <c r="B330" s="52">
        <f t="shared" si="16"/>
        <v>620</v>
      </c>
      <c r="C330" s="136">
        <v>30</v>
      </c>
      <c r="D330" s="142" t="s">
        <v>345</v>
      </c>
      <c r="E330" s="139" t="s">
        <v>345</v>
      </c>
      <c r="F330" s="135" t="s">
        <v>345</v>
      </c>
      <c r="G330" s="135" t="s">
        <v>345</v>
      </c>
      <c r="H330" s="136">
        <v>39</v>
      </c>
      <c r="I330" s="135" t="s">
        <v>345</v>
      </c>
      <c r="J330" s="136">
        <v>180</v>
      </c>
      <c r="K330" s="136">
        <v>146</v>
      </c>
      <c r="L330" s="136">
        <v>100</v>
      </c>
      <c r="M330" s="135" t="s">
        <v>345</v>
      </c>
      <c r="N330" s="136">
        <v>125</v>
      </c>
      <c r="O330" s="132" t="s">
        <v>345</v>
      </c>
      <c r="P330" s="88" t="s">
        <v>345</v>
      </c>
    </row>
    <row r="331" spans="1:16" ht="15.75" customHeight="1">
      <c r="A331" s="134" t="s">
        <v>116</v>
      </c>
      <c r="B331" s="52">
        <f t="shared" si="16"/>
        <v>1435</v>
      </c>
      <c r="C331" s="136">
        <v>72</v>
      </c>
      <c r="D331" s="142" t="s">
        <v>345</v>
      </c>
      <c r="E331" s="139" t="s">
        <v>345</v>
      </c>
      <c r="F331" s="135" t="s">
        <v>345</v>
      </c>
      <c r="G331" s="135" t="s">
        <v>345</v>
      </c>
      <c r="H331" s="136">
        <v>97</v>
      </c>
      <c r="I331" s="135" t="s">
        <v>345</v>
      </c>
      <c r="J331" s="136">
        <v>697</v>
      </c>
      <c r="K331" s="136">
        <v>259</v>
      </c>
      <c r="L331" s="136">
        <v>310</v>
      </c>
      <c r="M331" s="135" t="s">
        <v>345</v>
      </c>
      <c r="N331" s="167" t="s">
        <v>345</v>
      </c>
      <c r="O331" s="132" t="s">
        <v>345</v>
      </c>
      <c r="P331" s="88" t="s">
        <v>345</v>
      </c>
    </row>
    <row r="332" spans="1:16" ht="15.75" customHeight="1">
      <c r="A332" s="134" t="s">
        <v>117</v>
      </c>
      <c r="B332" s="52">
        <f t="shared" si="16"/>
        <v>278</v>
      </c>
      <c r="C332" s="136">
        <v>20</v>
      </c>
      <c r="D332" s="142" t="s">
        <v>345</v>
      </c>
      <c r="E332" s="139" t="s">
        <v>345</v>
      </c>
      <c r="F332" s="135" t="s">
        <v>345</v>
      </c>
      <c r="G332" s="135" t="s">
        <v>345</v>
      </c>
      <c r="H332" s="136">
        <v>7</v>
      </c>
      <c r="I332" s="135" t="s">
        <v>345</v>
      </c>
      <c r="J332" s="136">
        <v>143</v>
      </c>
      <c r="K332" s="136">
        <v>12</v>
      </c>
      <c r="L332" s="136">
        <v>23</v>
      </c>
      <c r="M332" s="135" t="s">
        <v>345</v>
      </c>
      <c r="N332" s="136">
        <v>73</v>
      </c>
      <c r="O332" s="132" t="s">
        <v>345</v>
      </c>
      <c r="P332" s="88" t="s">
        <v>345</v>
      </c>
    </row>
    <row r="333" spans="1:16" ht="15.75" customHeight="1">
      <c r="A333" s="134" t="s">
        <v>118</v>
      </c>
      <c r="B333" s="52">
        <f t="shared" si="16"/>
        <v>1474</v>
      </c>
      <c r="C333" s="136">
        <v>267</v>
      </c>
      <c r="D333" s="142" t="s">
        <v>345</v>
      </c>
      <c r="E333" s="139" t="s">
        <v>345</v>
      </c>
      <c r="F333" s="135" t="s">
        <v>345</v>
      </c>
      <c r="G333" s="135" t="s">
        <v>345</v>
      </c>
      <c r="H333" s="136">
        <v>47</v>
      </c>
      <c r="I333" s="135" t="s">
        <v>345</v>
      </c>
      <c r="J333" s="136">
        <v>656</v>
      </c>
      <c r="K333" s="136">
        <v>151</v>
      </c>
      <c r="L333" s="136">
        <v>199</v>
      </c>
      <c r="M333" s="135" t="s">
        <v>345</v>
      </c>
      <c r="N333" s="136">
        <v>154</v>
      </c>
      <c r="O333" s="132" t="s">
        <v>345</v>
      </c>
      <c r="P333" s="88" t="s">
        <v>345</v>
      </c>
    </row>
    <row r="334" spans="1:16" ht="15.75" customHeight="1">
      <c r="A334" s="134" t="s">
        <v>119</v>
      </c>
      <c r="B334" s="52">
        <f t="shared" si="16"/>
        <v>6105</v>
      </c>
      <c r="C334" s="136">
        <v>1255</v>
      </c>
      <c r="D334" s="142">
        <v>3582</v>
      </c>
      <c r="E334" s="139" t="s">
        <v>345</v>
      </c>
      <c r="F334" s="135" t="s">
        <v>345</v>
      </c>
      <c r="G334" s="135" t="s">
        <v>345</v>
      </c>
      <c r="H334" s="136">
        <v>187</v>
      </c>
      <c r="I334" s="135" t="s">
        <v>345</v>
      </c>
      <c r="J334" s="136">
        <v>600</v>
      </c>
      <c r="K334" s="135" t="s">
        <v>345</v>
      </c>
      <c r="L334" s="136">
        <v>481</v>
      </c>
      <c r="M334" s="135" t="s">
        <v>345</v>
      </c>
      <c r="N334" s="167" t="s">
        <v>345</v>
      </c>
      <c r="O334" s="132" t="s">
        <v>345</v>
      </c>
      <c r="P334" s="88" t="s">
        <v>345</v>
      </c>
    </row>
    <row r="335" spans="1:16" ht="15.75" customHeight="1">
      <c r="A335" s="134" t="s">
        <v>120</v>
      </c>
      <c r="B335" s="52">
        <f t="shared" si="16"/>
        <v>490</v>
      </c>
      <c r="C335" s="136">
        <v>28</v>
      </c>
      <c r="D335" s="142" t="s">
        <v>345</v>
      </c>
      <c r="E335" s="139" t="s">
        <v>345</v>
      </c>
      <c r="F335" s="135" t="s">
        <v>345</v>
      </c>
      <c r="G335" s="135" t="s">
        <v>345</v>
      </c>
      <c r="H335" s="136">
        <v>15</v>
      </c>
      <c r="I335" s="135" t="s">
        <v>345</v>
      </c>
      <c r="J335" s="136">
        <v>113</v>
      </c>
      <c r="K335" s="136">
        <v>188</v>
      </c>
      <c r="L335" s="136">
        <v>55</v>
      </c>
      <c r="M335" s="135" t="s">
        <v>345</v>
      </c>
      <c r="N335" s="136">
        <v>91</v>
      </c>
      <c r="O335" s="132" t="s">
        <v>345</v>
      </c>
      <c r="P335" s="88" t="s">
        <v>345</v>
      </c>
    </row>
    <row r="336" spans="1:16" ht="15.75" customHeight="1">
      <c r="A336" s="134" t="s">
        <v>121</v>
      </c>
      <c r="B336" s="52">
        <f t="shared" si="16"/>
        <v>854</v>
      </c>
      <c r="C336" s="136">
        <v>19</v>
      </c>
      <c r="D336" s="142" t="s">
        <v>345</v>
      </c>
      <c r="E336" s="139" t="s">
        <v>345</v>
      </c>
      <c r="F336" s="135" t="s">
        <v>345</v>
      </c>
      <c r="G336" s="135" t="s">
        <v>345</v>
      </c>
      <c r="H336" s="136">
        <v>32</v>
      </c>
      <c r="I336" s="135" t="s">
        <v>345</v>
      </c>
      <c r="J336" s="136">
        <v>199</v>
      </c>
      <c r="K336" s="136">
        <v>155</v>
      </c>
      <c r="L336" s="136">
        <v>186</v>
      </c>
      <c r="M336" s="135" t="s">
        <v>345</v>
      </c>
      <c r="N336" s="136">
        <v>263</v>
      </c>
      <c r="O336" s="132" t="s">
        <v>345</v>
      </c>
      <c r="P336" s="88" t="s">
        <v>345</v>
      </c>
    </row>
    <row r="337" spans="1:16" ht="15.75" customHeight="1">
      <c r="A337" s="134" t="s">
        <v>122</v>
      </c>
      <c r="B337" s="52">
        <f t="shared" si="16"/>
        <v>556</v>
      </c>
      <c r="C337" s="136">
        <v>32</v>
      </c>
      <c r="D337" s="142" t="s">
        <v>345</v>
      </c>
      <c r="E337" s="135" t="s">
        <v>345</v>
      </c>
      <c r="F337" s="135" t="s">
        <v>345</v>
      </c>
      <c r="G337" s="135" t="s">
        <v>345</v>
      </c>
      <c r="H337" s="136">
        <v>19</v>
      </c>
      <c r="I337" s="135" t="s">
        <v>345</v>
      </c>
      <c r="J337" s="136">
        <v>244</v>
      </c>
      <c r="K337" s="167" t="s">
        <v>345</v>
      </c>
      <c r="L337" s="136">
        <v>132</v>
      </c>
      <c r="M337" s="135" t="s">
        <v>345</v>
      </c>
      <c r="N337" s="136">
        <v>129</v>
      </c>
      <c r="O337" s="132" t="s">
        <v>345</v>
      </c>
      <c r="P337" s="88" t="s">
        <v>345</v>
      </c>
    </row>
    <row r="338" spans="1:16" ht="15.75" customHeight="1">
      <c r="A338" s="134" t="s">
        <v>123</v>
      </c>
      <c r="B338" s="52">
        <f t="shared" si="16"/>
        <v>1955</v>
      </c>
      <c r="C338" s="136">
        <v>769</v>
      </c>
      <c r="D338" s="142" t="s">
        <v>345</v>
      </c>
      <c r="E338" s="135" t="s">
        <v>345</v>
      </c>
      <c r="F338" s="135" t="s">
        <v>345</v>
      </c>
      <c r="G338" s="135" t="s">
        <v>345</v>
      </c>
      <c r="H338" s="136">
        <v>73</v>
      </c>
      <c r="I338" s="135" t="s">
        <v>345</v>
      </c>
      <c r="J338" s="136">
        <v>475</v>
      </c>
      <c r="K338" s="167" t="s">
        <v>345</v>
      </c>
      <c r="L338" s="136">
        <v>294</v>
      </c>
      <c r="M338" s="135" t="s">
        <v>345</v>
      </c>
      <c r="N338" s="136">
        <v>344</v>
      </c>
      <c r="O338" s="132" t="s">
        <v>345</v>
      </c>
      <c r="P338" s="88" t="s">
        <v>345</v>
      </c>
    </row>
    <row r="339" spans="1:16" ht="15.75" customHeight="1">
      <c r="A339" s="169"/>
      <c r="B339" s="151"/>
      <c r="C339" s="176"/>
      <c r="D339" s="177"/>
      <c r="E339" s="153"/>
      <c r="F339" s="153"/>
      <c r="G339" s="153"/>
      <c r="H339" s="176"/>
      <c r="I339" s="153"/>
      <c r="J339" s="176"/>
      <c r="K339" s="176"/>
      <c r="L339" s="177"/>
      <c r="M339" s="153"/>
      <c r="N339" s="176"/>
      <c r="O339" s="155"/>
      <c r="P339" s="90"/>
    </row>
    <row r="340" spans="1:16" ht="15.75" customHeight="1">
      <c r="A340" s="173"/>
      <c r="B340" s="48"/>
      <c r="C340" s="178"/>
      <c r="D340" s="178"/>
      <c r="E340" s="137"/>
      <c r="F340" s="137"/>
      <c r="G340" s="137"/>
      <c r="H340" s="178"/>
      <c r="I340" s="137"/>
      <c r="J340" s="178"/>
      <c r="K340" s="178"/>
      <c r="L340" s="178"/>
      <c r="M340" s="137"/>
      <c r="N340" s="178"/>
      <c r="O340" s="48"/>
      <c r="P340" s="48"/>
    </row>
    <row r="341" spans="1:16" ht="15.75" customHeight="1">
      <c r="A341" s="173"/>
      <c r="B341" s="48"/>
      <c r="C341" s="178"/>
      <c r="D341" s="178"/>
      <c r="E341" s="137"/>
      <c r="F341" s="137"/>
      <c r="G341" s="137"/>
      <c r="H341" s="178"/>
      <c r="I341" s="137"/>
      <c r="J341" s="178"/>
      <c r="K341" s="178"/>
      <c r="L341" s="178"/>
      <c r="M341" s="137"/>
      <c r="N341" s="178"/>
      <c r="O341" s="48"/>
      <c r="P341" s="48"/>
    </row>
    <row r="342" spans="1:15" ht="15.75" customHeight="1">
      <c r="A342" s="157" t="s">
        <v>244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137"/>
      <c r="M342" s="48"/>
      <c r="O342" s="48"/>
    </row>
    <row r="343" spans="1:16" ht="15.75" customHeight="1">
      <c r="A343" s="179"/>
      <c r="B343" s="180"/>
      <c r="C343" s="181" t="s">
        <v>405</v>
      </c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1:16" ht="15.75" customHeight="1">
      <c r="A344" s="18" t="s">
        <v>329</v>
      </c>
      <c r="B344" s="60" t="s">
        <v>404</v>
      </c>
      <c r="C344" s="110" t="s">
        <v>366</v>
      </c>
      <c r="D344" s="110"/>
      <c r="E344" s="110" t="s">
        <v>331</v>
      </c>
      <c r="F344" s="110" t="s">
        <v>407</v>
      </c>
      <c r="G344" s="110" t="s">
        <v>332</v>
      </c>
      <c r="H344" s="110" t="s">
        <v>410</v>
      </c>
      <c r="I344" s="110" t="s">
        <v>409</v>
      </c>
      <c r="J344" s="110" t="s">
        <v>333</v>
      </c>
      <c r="K344" s="110" t="s">
        <v>411</v>
      </c>
      <c r="L344" s="110" t="s">
        <v>334</v>
      </c>
      <c r="M344" s="110" t="s">
        <v>335</v>
      </c>
      <c r="N344" s="111" t="s">
        <v>336</v>
      </c>
      <c r="O344" s="112" t="s">
        <v>337</v>
      </c>
      <c r="P344" s="182" t="s">
        <v>338</v>
      </c>
    </row>
    <row r="345" spans="1:16" ht="15.75" customHeight="1">
      <c r="A345" s="183"/>
      <c r="B345" s="184"/>
      <c r="C345" s="161"/>
      <c r="D345" s="161"/>
      <c r="E345" s="162" t="s">
        <v>339</v>
      </c>
      <c r="F345" s="162"/>
      <c r="G345" s="162"/>
      <c r="H345" s="161"/>
      <c r="I345" s="162"/>
      <c r="J345" s="162" t="s">
        <v>340</v>
      </c>
      <c r="K345" s="161"/>
      <c r="L345" s="162" t="s">
        <v>341</v>
      </c>
      <c r="M345" s="162" t="s">
        <v>342</v>
      </c>
      <c r="N345" s="163" t="s">
        <v>343</v>
      </c>
      <c r="O345" s="164" t="s">
        <v>340</v>
      </c>
      <c r="P345" s="165"/>
    </row>
    <row r="346" spans="1:16" ht="15.75" customHeight="1">
      <c r="A346" s="134"/>
      <c r="B346" s="52"/>
      <c r="C346" s="136"/>
      <c r="D346" s="142"/>
      <c r="E346" s="135"/>
      <c r="F346" s="135"/>
      <c r="G346" s="135"/>
      <c r="H346" s="136"/>
      <c r="I346" s="135"/>
      <c r="J346" s="136"/>
      <c r="K346" s="139"/>
      <c r="L346" s="139"/>
      <c r="M346" s="135"/>
      <c r="N346" s="137"/>
      <c r="O346" s="132"/>
      <c r="P346" s="88"/>
    </row>
    <row r="347" spans="1:16" ht="15.75" customHeight="1">
      <c r="A347" s="134" t="s">
        <v>124</v>
      </c>
      <c r="B347" s="52">
        <f>SUM(C347:P347)</f>
        <v>1011</v>
      </c>
      <c r="C347" s="136">
        <v>110</v>
      </c>
      <c r="D347" s="142" t="s">
        <v>345</v>
      </c>
      <c r="E347" s="135" t="s">
        <v>345</v>
      </c>
      <c r="F347" s="135" t="s">
        <v>345</v>
      </c>
      <c r="G347" s="135" t="s">
        <v>345</v>
      </c>
      <c r="H347" s="136">
        <v>44</v>
      </c>
      <c r="I347" s="135" t="s">
        <v>345</v>
      </c>
      <c r="J347" s="136">
        <v>305</v>
      </c>
      <c r="K347" s="167" t="s">
        <v>345</v>
      </c>
      <c r="L347" s="136">
        <v>258</v>
      </c>
      <c r="M347" s="135" t="s">
        <v>345</v>
      </c>
      <c r="N347" s="136">
        <v>294</v>
      </c>
      <c r="O347" s="132" t="s">
        <v>345</v>
      </c>
      <c r="P347" s="88" t="s">
        <v>345</v>
      </c>
    </row>
    <row r="348" spans="1:16" ht="15.75" customHeight="1">
      <c r="A348" s="134" t="s">
        <v>125</v>
      </c>
      <c r="B348" s="52">
        <f aca="true" t="shared" si="17" ref="B348:B383">SUM(C348:P348)</f>
        <v>1148</v>
      </c>
      <c r="C348" s="136">
        <v>37</v>
      </c>
      <c r="D348" s="142" t="s">
        <v>345</v>
      </c>
      <c r="E348" s="135" t="s">
        <v>345</v>
      </c>
      <c r="F348" s="135" t="s">
        <v>345</v>
      </c>
      <c r="G348" s="135" t="s">
        <v>345</v>
      </c>
      <c r="H348" s="136">
        <v>44</v>
      </c>
      <c r="I348" s="135" t="s">
        <v>345</v>
      </c>
      <c r="J348" s="136">
        <v>357</v>
      </c>
      <c r="K348" s="136">
        <v>326</v>
      </c>
      <c r="L348" s="136">
        <v>161</v>
      </c>
      <c r="M348" s="135" t="s">
        <v>345</v>
      </c>
      <c r="N348" s="136">
        <v>223</v>
      </c>
      <c r="O348" s="132" t="s">
        <v>345</v>
      </c>
      <c r="P348" s="88" t="s">
        <v>345</v>
      </c>
    </row>
    <row r="349" spans="1:16" ht="15.75" customHeight="1">
      <c r="A349" s="134" t="s">
        <v>126</v>
      </c>
      <c r="B349" s="52">
        <f t="shared" si="17"/>
        <v>658</v>
      </c>
      <c r="C349" s="136">
        <v>6</v>
      </c>
      <c r="D349" s="142" t="s">
        <v>345</v>
      </c>
      <c r="E349" s="135" t="s">
        <v>345</v>
      </c>
      <c r="F349" s="135" t="s">
        <v>345</v>
      </c>
      <c r="G349" s="135" t="s">
        <v>345</v>
      </c>
      <c r="H349" s="136">
        <v>5</v>
      </c>
      <c r="I349" s="135" t="s">
        <v>345</v>
      </c>
      <c r="J349" s="136">
        <v>120</v>
      </c>
      <c r="K349" s="136">
        <v>435</v>
      </c>
      <c r="L349" s="136">
        <v>34</v>
      </c>
      <c r="M349" s="135" t="s">
        <v>345</v>
      </c>
      <c r="N349" s="136">
        <v>58</v>
      </c>
      <c r="O349" s="132" t="s">
        <v>345</v>
      </c>
      <c r="P349" s="88" t="s">
        <v>345</v>
      </c>
    </row>
    <row r="350" spans="1:16" ht="15.75" customHeight="1">
      <c r="A350" s="134" t="s">
        <v>127</v>
      </c>
      <c r="B350" s="52">
        <f t="shared" si="17"/>
        <v>833</v>
      </c>
      <c r="C350" s="136">
        <v>45</v>
      </c>
      <c r="D350" s="142" t="s">
        <v>345</v>
      </c>
      <c r="E350" s="135" t="s">
        <v>345</v>
      </c>
      <c r="F350" s="135" t="s">
        <v>345</v>
      </c>
      <c r="G350" s="135" t="s">
        <v>345</v>
      </c>
      <c r="H350" s="136">
        <v>50</v>
      </c>
      <c r="I350" s="135" t="s">
        <v>345</v>
      </c>
      <c r="J350" s="136">
        <v>275</v>
      </c>
      <c r="K350" s="136" t="s">
        <v>345</v>
      </c>
      <c r="L350" s="136">
        <v>256</v>
      </c>
      <c r="M350" s="135" t="s">
        <v>345</v>
      </c>
      <c r="N350" s="136">
        <v>207</v>
      </c>
      <c r="O350" s="132" t="s">
        <v>345</v>
      </c>
      <c r="P350" s="88" t="s">
        <v>345</v>
      </c>
    </row>
    <row r="351" spans="1:16" ht="15.75" customHeight="1">
      <c r="A351" s="134" t="s">
        <v>128</v>
      </c>
      <c r="B351" s="52">
        <f t="shared" si="17"/>
        <v>1527</v>
      </c>
      <c r="C351" s="136">
        <v>47</v>
      </c>
      <c r="D351" s="142" t="s">
        <v>345</v>
      </c>
      <c r="E351" s="135" t="s">
        <v>345</v>
      </c>
      <c r="F351" s="135" t="s">
        <v>345</v>
      </c>
      <c r="G351" s="135" t="s">
        <v>345</v>
      </c>
      <c r="H351" s="136">
        <v>82</v>
      </c>
      <c r="I351" s="135" t="s">
        <v>345</v>
      </c>
      <c r="J351" s="136">
        <v>629</v>
      </c>
      <c r="K351" s="136">
        <v>77</v>
      </c>
      <c r="L351" s="136">
        <v>236</v>
      </c>
      <c r="M351" s="135" t="s">
        <v>345</v>
      </c>
      <c r="N351" s="136">
        <v>456</v>
      </c>
      <c r="O351" s="132" t="s">
        <v>345</v>
      </c>
      <c r="P351" s="88" t="s">
        <v>345</v>
      </c>
    </row>
    <row r="352" spans="1:16" ht="15.75" customHeight="1">
      <c r="A352" s="134" t="s">
        <v>129</v>
      </c>
      <c r="B352" s="52">
        <f t="shared" si="17"/>
        <v>779</v>
      </c>
      <c r="C352" s="136">
        <v>27</v>
      </c>
      <c r="D352" s="142" t="s">
        <v>345</v>
      </c>
      <c r="E352" s="135" t="s">
        <v>345</v>
      </c>
      <c r="F352" s="135" t="s">
        <v>345</v>
      </c>
      <c r="G352" s="135" t="s">
        <v>345</v>
      </c>
      <c r="H352" s="136">
        <v>32</v>
      </c>
      <c r="I352" s="135" t="s">
        <v>345</v>
      </c>
      <c r="J352" s="136">
        <v>334</v>
      </c>
      <c r="K352" s="136">
        <v>56</v>
      </c>
      <c r="L352" s="136">
        <v>133</v>
      </c>
      <c r="M352" s="139" t="s">
        <v>345</v>
      </c>
      <c r="N352" s="136">
        <v>197</v>
      </c>
      <c r="O352" s="132" t="s">
        <v>345</v>
      </c>
      <c r="P352" s="88" t="s">
        <v>345</v>
      </c>
    </row>
    <row r="353" spans="1:16" ht="15.75" customHeight="1">
      <c r="A353" s="134" t="s">
        <v>101</v>
      </c>
      <c r="B353" s="52">
        <f t="shared" si="17"/>
        <v>800</v>
      </c>
      <c r="C353" s="136">
        <v>54</v>
      </c>
      <c r="D353" s="142" t="s">
        <v>345</v>
      </c>
      <c r="E353" s="135" t="s">
        <v>345</v>
      </c>
      <c r="F353" s="135" t="s">
        <v>345</v>
      </c>
      <c r="G353" s="135" t="s">
        <v>345</v>
      </c>
      <c r="H353" s="136">
        <v>27</v>
      </c>
      <c r="I353" s="135" t="s">
        <v>345</v>
      </c>
      <c r="J353" s="136">
        <v>277</v>
      </c>
      <c r="K353" s="136">
        <v>30</v>
      </c>
      <c r="L353" s="136">
        <v>165</v>
      </c>
      <c r="M353" s="135" t="s">
        <v>345</v>
      </c>
      <c r="N353" s="136">
        <v>247</v>
      </c>
      <c r="O353" s="132" t="s">
        <v>345</v>
      </c>
      <c r="P353" s="88" t="s">
        <v>345</v>
      </c>
    </row>
    <row r="354" spans="1:16" ht="15.75" customHeight="1">
      <c r="A354" s="134" t="s">
        <v>102</v>
      </c>
      <c r="B354" s="52">
        <f t="shared" si="17"/>
        <v>1332</v>
      </c>
      <c r="C354" s="136">
        <v>56</v>
      </c>
      <c r="D354" s="142" t="s">
        <v>345</v>
      </c>
      <c r="E354" s="135" t="s">
        <v>345</v>
      </c>
      <c r="F354" s="135" t="s">
        <v>345</v>
      </c>
      <c r="G354" s="135" t="s">
        <v>345</v>
      </c>
      <c r="H354" s="136">
        <v>86</v>
      </c>
      <c r="I354" s="135" t="s">
        <v>345</v>
      </c>
      <c r="J354" s="136">
        <v>355</v>
      </c>
      <c r="K354" s="136">
        <v>234</v>
      </c>
      <c r="L354" s="136">
        <v>312</v>
      </c>
      <c r="M354" s="135" t="s">
        <v>345</v>
      </c>
      <c r="N354" s="136">
        <v>289</v>
      </c>
      <c r="O354" s="132" t="s">
        <v>345</v>
      </c>
      <c r="P354" s="88" t="s">
        <v>345</v>
      </c>
    </row>
    <row r="355" spans="1:16" ht="15.75" customHeight="1">
      <c r="A355" s="134" t="s">
        <v>103</v>
      </c>
      <c r="B355" s="52">
        <f t="shared" si="17"/>
        <v>1222</v>
      </c>
      <c r="C355" s="136">
        <v>124</v>
      </c>
      <c r="D355" s="142" t="s">
        <v>345</v>
      </c>
      <c r="E355" s="135" t="s">
        <v>345</v>
      </c>
      <c r="F355" s="135" t="s">
        <v>345</v>
      </c>
      <c r="G355" s="135" t="s">
        <v>345</v>
      </c>
      <c r="H355" s="136">
        <v>120</v>
      </c>
      <c r="I355" s="135" t="s">
        <v>345</v>
      </c>
      <c r="J355" s="136">
        <v>978</v>
      </c>
      <c r="K355" s="139" t="s">
        <v>345</v>
      </c>
      <c r="L355" s="139" t="s">
        <v>345</v>
      </c>
      <c r="M355" s="135" t="s">
        <v>345</v>
      </c>
      <c r="N355" s="137" t="s">
        <v>345</v>
      </c>
      <c r="O355" s="132" t="s">
        <v>345</v>
      </c>
      <c r="P355" s="88" t="s">
        <v>345</v>
      </c>
    </row>
    <row r="356" spans="1:16" ht="15.75" customHeight="1">
      <c r="A356" s="134" t="s">
        <v>104</v>
      </c>
      <c r="B356" s="52">
        <f t="shared" si="17"/>
        <v>1452</v>
      </c>
      <c r="C356" s="136">
        <v>62</v>
      </c>
      <c r="D356" s="142" t="s">
        <v>345</v>
      </c>
      <c r="E356" s="135" t="s">
        <v>345</v>
      </c>
      <c r="F356" s="135" t="s">
        <v>345</v>
      </c>
      <c r="G356" s="135" t="s">
        <v>345</v>
      </c>
      <c r="H356" s="136">
        <v>77</v>
      </c>
      <c r="I356" s="135" t="s">
        <v>345</v>
      </c>
      <c r="J356" s="136">
        <v>426</v>
      </c>
      <c r="K356" s="139" t="s">
        <v>345</v>
      </c>
      <c r="L356" s="136">
        <v>475</v>
      </c>
      <c r="M356" s="135" t="s">
        <v>345</v>
      </c>
      <c r="N356" s="136">
        <v>412</v>
      </c>
      <c r="O356" s="132" t="s">
        <v>345</v>
      </c>
      <c r="P356" s="88" t="s">
        <v>345</v>
      </c>
    </row>
    <row r="357" spans="1:16" ht="15.75" customHeight="1">
      <c r="A357" s="134" t="s">
        <v>105</v>
      </c>
      <c r="B357" s="52">
        <f t="shared" si="17"/>
        <v>397</v>
      </c>
      <c r="C357" s="136">
        <v>30</v>
      </c>
      <c r="D357" s="142" t="s">
        <v>345</v>
      </c>
      <c r="E357" s="135" t="s">
        <v>345</v>
      </c>
      <c r="F357" s="135" t="s">
        <v>345</v>
      </c>
      <c r="G357" s="135" t="s">
        <v>345</v>
      </c>
      <c r="H357" s="136">
        <v>12</v>
      </c>
      <c r="I357" s="135" t="s">
        <v>345</v>
      </c>
      <c r="J357" s="136">
        <v>127</v>
      </c>
      <c r="K357" s="136">
        <v>58</v>
      </c>
      <c r="L357" s="136">
        <v>93</v>
      </c>
      <c r="M357" s="135" t="s">
        <v>345</v>
      </c>
      <c r="N357" s="136">
        <v>77</v>
      </c>
      <c r="O357" s="132" t="s">
        <v>345</v>
      </c>
      <c r="P357" s="88" t="s">
        <v>345</v>
      </c>
    </row>
    <row r="358" spans="1:16" ht="15.75" customHeight="1">
      <c r="A358" s="134" t="s">
        <v>106</v>
      </c>
      <c r="B358" s="52">
        <f t="shared" si="17"/>
        <v>2123</v>
      </c>
      <c r="C358" s="136">
        <v>78</v>
      </c>
      <c r="D358" s="142" t="s">
        <v>345</v>
      </c>
      <c r="E358" s="135" t="s">
        <v>345</v>
      </c>
      <c r="F358" s="135" t="s">
        <v>345</v>
      </c>
      <c r="G358" s="135" t="s">
        <v>345</v>
      </c>
      <c r="H358" s="136">
        <v>171</v>
      </c>
      <c r="I358" s="135" t="s">
        <v>345</v>
      </c>
      <c r="J358" s="136">
        <v>943</v>
      </c>
      <c r="K358" s="136">
        <v>406</v>
      </c>
      <c r="L358" s="136">
        <v>525</v>
      </c>
      <c r="M358" s="135" t="s">
        <v>345</v>
      </c>
      <c r="N358" s="167" t="s">
        <v>345</v>
      </c>
      <c r="O358" s="132" t="s">
        <v>345</v>
      </c>
      <c r="P358" s="88" t="s">
        <v>345</v>
      </c>
    </row>
    <row r="359" spans="1:16" ht="15.75" customHeight="1">
      <c r="A359" s="134" t="s">
        <v>107</v>
      </c>
      <c r="B359" s="52">
        <f t="shared" si="17"/>
        <v>503</v>
      </c>
      <c r="C359" s="136">
        <v>11</v>
      </c>
      <c r="D359" s="142" t="s">
        <v>345</v>
      </c>
      <c r="E359" s="135" t="s">
        <v>345</v>
      </c>
      <c r="F359" s="135" t="s">
        <v>345</v>
      </c>
      <c r="G359" s="135" t="s">
        <v>345</v>
      </c>
      <c r="H359" s="136">
        <v>16</v>
      </c>
      <c r="I359" s="135" t="s">
        <v>345</v>
      </c>
      <c r="J359" s="136">
        <v>185</v>
      </c>
      <c r="K359" s="136">
        <v>41</v>
      </c>
      <c r="L359" s="136">
        <v>144</v>
      </c>
      <c r="M359" s="135" t="s">
        <v>345</v>
      </c>
      <c r="N359" s="136">
        <v>106</v>
      </c>
      <c r="O359" s="132" t="s">
        <v>345</v>
      </c>
      <c r="P359" s="88" t="s">
        <v>345</v>
      </c>
    </row>
    <row r="360" spans="1:16" ht="15.75" customHeight="1">
      <c r="A360" s="134" t="s">
        <v>108</v>
      </c>
      <c r="B360" s="52">
        <f t="shared" si="17"/>
        <v>1697</v>
      </c>
      <c r="C360" s="136">
        <v>67</v>
      </c>
      <c r="D360" s="142" t="s">
        <v>345</v>
      </c>
      <c r="E360" s="135" t="s">
        <v>345</v>
      </c>
      <c r="F360" s="135" t="s">
        <v>345</v>
      </c>
      <c r="G360" s="135" t="s">
        <v>345</v>
      </c>
      <c r="H360" s="136">
        <v>2</v>
      </c>
      <c r="I360" s="135" t="s">
        <v>345</v>
      </c>
      <c r="J360" s="136">
        <v>398</v>
      </c>
      <c r="K360" s="136">
        <v>656</v>
      </c>
      <c r="L360" s="135">
        <v>199</v>
      </c>
      <c r="M360" s="135" t="s">
        <v>345</v>
      </c>
      <c r="N360" s="136">
        <v>375</v>
      </c>
      <c r="O360" s="132" t="s">
        <v>345</v>
      </c>
      <c r="P360" s="88" t="s">
        <v>345</v>
      </c>
    </row>
    <row r="361" spans="1:16" ht="15.75" customHeight="1">
      <c r="A361" s="134" t="s">
        <v>109</v>
      </c>
      <c r="B361" s="52">
        <f t="shared" si="17"/>
        <v>1721</v>
      </c>
      <c r="C361" s="136">
        <v>76</v>
      </c>
      <c r="D361" s="142" t="s">
        <v>345</v>
      </c>
      <c r="E361" s="135" t="s">
        <v>345</v>
      </c>
      <c r="F361" s="135" t="s">
        <v>345</v>
      </c>
      <c r="G361" s="135" t="s">
        <v>345</v>
      </c>
      <c r="H361" s="136">
        <v>0</v>
      </c>
      <c r="I361" s="135" t="s">
        <v>345</v>
      </c>
      <c r="J361" s="136">
        <v>549</v>
      </c>
      <c r="K361" s="136">
        <v>254</v>
      </c>
      <c r="L361" s="136">
        <v>292</v>
      </c>
      <c r="M361" s="135" t="s">
        <v>345</v>
      </c>
      <c r="N361" s="136">
        <v>550</v>
      </c>
      <c r="O361" s="132" t="s">
        <v>345</v>
      </c>
      <c r="P361" s="88" t="s">
        <v>345</v>
      </c>
    </row>
    <row r="362" spans="1:16" ht="15.75" customHeight="1">
      <c r="A362" s="134" t="s">
        <v>110</v>
      </c>
      <c r="B362" s="52">
        <f t="shared" si="17"/>
        <v>838</v>
      </c>
      <c r="C362" s="136">
        <v>34</v>
      </c>
      <c r="D362" s="142" t="s">
        <v>345</v>
      </c>
      <c r="E362" s="135" t="s">
        <v>345</v>
      </c>
      <c r="F362" s="135" t="s">
        <v>345</v>
      </c>
      <c r="G362" s="135" t="s">
        <v>345</v>
      </c>
      <c r="H362" s="136">
        <v>0</v>
      </c>
      <c r="I362" s="135" t="s">
        <v>345</v>
      </c>
      <c r="J362" s="136">
        <v>317</v>
      </c>
      <c r="K362" s="136">
        <v>124</v>
      </c>
      <c r="L362" s="136">
        <v>152</v>
      </c>
      <c r="M362" s="135" t="s">
        <v>345</v>
      </c>
      <c r="N362" s="136">
        <v>211</v>
      </c>
      <c r="O362" s="132" t="s">
        <v>345</v>
      </c>
      <c r="P362" s="88" t="s">
        <v>345</v>
      </c>
    </row>
    <row r="363" spans="1:16" ht="15.75" customHeight="1">
      <c r="A363" s="134" t="s">
        <v>111</v>
      </c>
      <c r="B363" s="52">
        <f t="shared" si="17"/>
        <v>662</v>
      </c>
      <c r="C363" s="136">
        <v>98</v>
      </c>
      <c r="D363" s="142" t="s">
        <v>345</v>
      </c>
      <c r="E363" s="135" t="s">
        <v>345</v>
      </c>
      <c r="F363" s="135" t="s">
        <v>345</v>
      </c>
      <c r="G363" s="135" t="s">
        <v>345</v>
      </c>
      <c r="H363" s="136">
        <v>0</v>
      </c>
      <c r="I363" s="135" t="s">
        <v>345</v>
      </c>
      <c r="J363" s="136">
        <v>564</v>
      </c>
      <c r="K363" s="139" t="s">
        <v>345</v>
      </c>
      <c r="L363" s="135" t="s">
        <v>345</v>
      </c>
      <c r="M363" s="135" t="s">
        <v>345</v>
      </c>
      <c r="N363" s="135" t="s">
        <v>345</v>
      </c>
      <c r="O363" s="132" t="s">
        <v>345</v>
      </c>
      <c r="P363" s="88" t="s">
        <v>345</v>
      </c>
    </row>
    <row r="364" spans="1:16" ht="15.75" customHeight="1">
      <c r="A364" s="134" t="s">
        <v>112</v>
      </c>
      <c r="B364" s="52">
        <f t="shared" si="17"/>
        <v>2549</v>
      </c>
      <c r="C364" s="136">
        <v>124</v>
      </c>
      <c r="D364" s="142" t="s">
        <v>345</v>
      </c>
      <c r="E364" s="135" t="s">
        <v>345</v>
      </c>
      <c r="F364" s="135" t="s">
        <v>345</v>
      </c>
      <c r="G364" s="135" t="s">
        <v>345</v>
      </c>
      <c r="H364" s="136">
        <v>115</v>
      </c>
      <c r="I364" s="135" t="s">
        <v>345</v>
      </c>
      <c r="J364" s="136">
        <v>665</v>
      </c>
      <c r="K364" s="136">
        <v>392</v>
      </c>
      <c r="L364" s="136">
        <v>675</v>
      </c>
      <c r="M364" s="135" t="s">
        <v>345</v>
      </c>
      <c r="N364" s="136">
        <v>578</v>
      </c>
      <c r="O364" s="132" t="s">
        <v>345</v>
      </c>
      <c r="P364" s="88" t="s">
        <v>345</v>
      </c>
    </row>
    <row r="365" spans="1:16" ht="15.75" customHeight="1">
      <c r="A365" s="134" t="s">
        <v>113</v>
      </c>
      <c r="B365" s="52">
        <f t="shared" si="17"/>
        <v>893</v>
      </c>
      <c r="C365" s="136">
        <v>102</v>
      </c>
      <c r="D365" s="142" t="s">
        <v>345</v>
      </c>
      <c r="E365" s="135" t="s">
        <v>345</v>
      </c>
      <c r="F365" s="135" t="s">
        <v>345</v>
      </c>
      <c r="G365" s="135" t="s">
        <v>345</v>
      </c>
      <c r="H365" s="136">
        <v>53</v>
      </c>
      <c r="I365" s="135" t="s">
        <v>345</v>
      </c>
      <c r="J365" s="136">
        <v>252</v>
      </c>
      <c r="K365" s="136">
        <v>106</v>
      </c>
      <c r="L365" s="136">
        <v>147</v>
      </c>
      <c r="M365" s="135" t="s">
        <v>345</v>
      </c>
      <c r="N365" s="136">
        <v>233</v>
      </c>
      <c r="O365" s="132" t="s">
        <v>345</v>
      </c>
      <c r="P365" s="88" t="s">
        <v>345</v>
      </c>
    </row>
    <row r="366" spans="1:16" ht="15.75" customHeight="1">
      <c r="A366" s="134" t="s">
        <v>114</v>
      </c>
      <c r="B366" s="52">
        <f t="shared" si="17"/>
        <v>799</v>
      </c>
      <c r="C366" s="136">
        <v>21</v>
      </c>
      <c r="D366" s="142" t="s">
        <v>345</v>
      </c>
      <c r="E366" s="135" t="s">
        <v>345</v>
      </c>
      <c r="F366" s="135" t="s">
        <v>345</v>
      </c>
      <c r="G366" s="135" t="s">
        <v>345</v>
      </c>
      <c r="H366" s="136">
        <v>34</v>
      </c>
      <c r="I366" s="135" t="s">
        <v>345</v>
      </c>
      <c r="J366" s="136">
        <v>324</v>
      </c>
      <c r="K366" s="136">
        <v>85</v>
      </c>
      <c r="L366" s="136">
        <v>118</v>
      </c>
      <c r="M366" s="135" t="s">
        <v>345</v>
      </c>
      <c r="N366" s="136">
        <v>217</v>
      </c>
      <c r="O366" s="132" t="s">
        <v>345</v>
      </c>
      <c r="P366" s="88" t="s">
        <v>345</v>
      </c>
    </row>
    <row r="367" spans="1:16" ht="15.75" customHeight="1">
      <c r="A367" s="134" t="s">
        <v>115</v>
      </c>
      <c r="B367" s="52">
        <f t="shared" si="17"/>
        <v>1127</v>
      </c>
      <c r="C367" s="136">
        <v>215</v>
      </c>
      <c r="D367" s="142" t="s">
        <v>345</v>
      </c>
      <c r="E367" s="135" t="s">
        <v>345</v>
      </c>
      <c r="F367" s="135" t="s">
        <v>345</v>
      </c>
      <c r="G367" s="135" t="s">
        <v>345</v>
      </c>
      <c r="H367" s="136">
        <v>114</v>
      </c>
      <c r="I367" s="135" t="s">
        <v>345</v>
      </c>
      <c r="J367" s="136">
        <v>373</v>
      </c>
      <c r="K367" s="136">
        <v>212</v>
      </c>
      <c r="L367" s="136">
        <v>213</v>
      </c>
      <c r="M367" s="135" t="s">
        <v>345</v>
      </c>
      <c r="N367" s="137" t="s">
        <v>345</v>
      </c>
      <c r="O367" s="132" t="s">
        <v>345</v>
      </c>
      <c r="P367" s="88" t="s">
        <v>345</v>
      </c>
    </row>
    <row r="368" spans="1:16" ht="15.75" customHeight="1">
      <c r="A368" s="134" t="s">
        <v>86</v>
      </c>
      <c r="B368" s="52">
        <f t="shared" si="17"/>
        <v>645</v>
      </c>
      <c r="C368" s="136">
        <v>45</v>
      </c>
      <c r="D368" s="142" t="s">
        <v>345</v>
      </c>
      <c r="E368" s="135" t="s">
        <v>345</v>
      </c>
      <c r="F368" s="135" t="s">
        <v>345</v>
      </c>
      <c r="G368" s="135" t="s">
        <v>345</v>
      </c>
      <c r="H368" s="136">
        <v>41</v>
      </c>
      <c r="I368" s="135" t="s">
        <v>345</v>
      </c>
      <c r="J368" s="136">
        <v>220</v>
      </c>
      <c r="K368" s="136">
        <v>52</v>
      </c>
      <c r="L368" s="136">
        <v>107</v>
      </c>
      <c r="M368" s="135" t="s">
        <v>345</v>
      </c>
      <c r="N368" s="136">
        <v>180</v>
      </c>
      <c r="O368" s="132" t="s">
        <v>345</v>
      </c>
      <c r="P368" s="88" t="s">
        <v>345</v>
      </c>
    </row>
    <row r="369" spans="1:16" ht="15.75" customHeight="1">
      <c r="A369" s="134" t="s">
        <v>87</v>
      </c>
      <c r="B369" s="52">
        <f t="shared" si="17"/>
        <v>725</v>
      </c>
      <c r="C369" s="136">
        <v>37</v>
      </c>
      <c r="D369" s="142" t="s">
        <v>345</v>
      </c>
      <c r="E369" s="135" t="s">
        <v>345</v>
      </c>
      <c r="F369" s="135" t="s">
        <v>345</v>
      </c>
      <c r="G369" s="135" t="s">
        <v>345</v>
      </c>
      <c r="H369" s="136">
        <v>37</v>
      </c>
      <c r="I369" s="135" t="s">
        <v>345</v>
      </c>
      <c r="J369" s="136">
        <v>192</v>
      </c>
      <c r="K369" s="136">
        <v>155</v>
      </c>
      <c r="L369" s="136">
        <v>94</v>
      </c>
      <c r="M369" s="135" t="s">
        <v>345</v>
      </c>
      <c r="N369" s="136">
        <v>210</v>
      </c>
      <c r="O369" s="132" t="s">
        <v>345</v>
      </c>
      <c r="P369" s="88" t="s">
        <v>345</v>
      </c>
    </row>
    <row r="370" spans="1:16" ht="15.75" customHeight="1">
      <c r="A370" s="134" t="s">
        <v>88</v>
      </c>
      <c r="B370" s="52">
        <f t="shared" si="17"/>
        <v>487</v>
      </c>
      <c r="C370" s="136">
        <v>64</v>
      </c>
      <c r="D370" s="142" t="s">
        <v>345</v>
      </c>
      <c r="E370" s="135" t="s">
        <v>345</v>
      </c>
      <c r="F370" s="135" t="s">
        <v>345</v>
      </c>
      <c r="G370" s="135" t="s">
        <v>345</v>
      </c>
      <c r="H370" s="136">
        <v>18</v>
      </c>
      <c r="I370" s="135" t="s">
        <v>345</v>
      </c>
      <c r="J370" s="136">
        <v>204</v>
      </c>
      <c r="K370" s="136">
        <v>40</v>
      </c>
      <c r="L370" s="136">
        <v>86</v>
      </c>
      <c r="M370" s="135" t="s">
        <v>345</v>
      </c>
      <c r="N370" s="136">
        <v>75</v>
      </c>
      <c r="O370" s="132" t="s">
        <v>345</v>
      </c>
      <c r="P370" s="88" t="s">
        <v>345</v>
      </c>
    </row>
    <row r="371" spans="1:16" ht="15.75" customHeight="1">
      <c r="A371" s="134" t="s">
        <v>89</v>
      </c>
      <c r="B371" s="52">
        <f t="shared" si="17"/>
        <v>1638</v>
      </c>
      <c r="C371" s="136">
        <v>110</v>
      </c>
      <c r="D371" s="142" t="s">
        <v>345</v>
      </c>
      <c r="E371" s="135" t="s">
        <v>345</v>
      </c>
      <c r="F371" s="135" t="s">
        <v>345</v>
      </c>
      <c r="G371" s="135" t="s">
        <v>345</v>
      </c>
      <c r="H371" s="136">
        <v>117</v>
      </c>
      <c r="I371" s="135" t="s">
        <v>345</v>
      </c>
      <c r="J371" s="136">
        <v>414</v>
      </c>
      <c r="K371" s="136">
        <v>203</v>
      </c>
      <c r="L371" s="136">
        <v>244</v>
      </c>
      <c r="M371" s="135" t="s">
        <v>345</v>
      </c>
      <c r="N371" s="136">
        <v>550</v>
      </c>
      <c r="O371" s="132" t="s">
        <v>345</v>
      </c>
      <c r="P371" s="88" t="s">
        <v>345</v>
      </c>
    </row>
    <row r="372" spans="1:16" ht="15.75" customHeight="1">
      <c r="A372" s="134" t="s">
        <v>90</v>
      </c>
      <c r="B372" s="52">
        <f t="shared" si="17"/>
        <v>188</v>
      </c>
      <c r="C372" s="136">
        <v>25</v>
      </c>
      <c r="D372" s="142" t="s">
        <v>345</v>
      </c>
      <c r="E372" s="135" t="s">
        <v>345</v>
      </c>
      <c r="F372" s="135" t="s">
        <v>345</v>
      </c>
      <c r="G372" s="135" t="s">
        <v>345</v>
      </c>
      <c r="H372" s="136">
        <v>4</v>
      </c>
      <c r="I372" s="135"/>
      <c r="J372" s="136">
        <v>57</v>
      </c>
      <c r="K372" s="136">
        <v>29</v>
      </c>
      <c r="L372" s="136">
        <v>35</v>
      </c>
      <c r="M372" s="135" t="s">
        <v>345</v>
      </c>
      <c r="N372" s="136">
        <v>38</v>
      </c>
      <c r="O372" s="132" t="s">
        <v>345</v>
      </c>
      <c r="P372" s="88" t="s">
        <v>345</v>
      </c>
    </row>
    <row r="373" spans="1:16" ht="15.75" customHeight="1">
      <c r="A373" s="134" t="s">
        <v>91</v>
      </c>
      <c r="B373" s="52">
        <f t="shared" si="17"/>
        <v>1027</v>
      </c>
      <c r="C373" s="136">
        <v>90</v>
      </c>
      <c r="D373" s="142" t="s">
        <v>345</v>
      </c>
      <c r="E373" s="135" t="s">
        <v>345</v>
      </c>
      <c r="F373" s="135" t="s">
        <v>345</v>
      </c>
      <c r="G373" s="135" t="s">
        <v>345</v>
      </c>
      <c r="H373" s="136">
        <v>0</v>
      </c>
      <c r="I373" s="135" t="s">
        <v>345</v>
      </c>
      <c r="J373" s="136">
        <v>309</v>
      </c>
      <c r="K373" s="135" t="s">
        <v>345</v>
      </c>
      <c r="L373" s="136">
        <v>276</v>
      </c>
      <c r="M373" s="135" t="s">
        <v>345</v>
      </c>
      <c r="N373" s="136">
        <v>352</v>
      </c>
      <c r="O373" s="132" t="s">
        <v>345</v>
      </c>
      <c r="P373" s="88" t="s">
        <v>345</v>
      </c>
    </row>
    <row r="374" spans="1:16" ht="15.75" customHeight="1">
      <c r="A374" s="134" t="s">
        <v>92</v>
      </c>
      <c r="B374" s="52">
        <f aca="true" t="shared" si="18" ref="B374:B382">SUM(C374:P374)</f>
        <v>439</v>
      </c>
      <c r="C374" s="136">
        <v>61</v>
      </c>
      <c r="D374" s="142" t="s">
        <v>345</v>
      </c>
      <c r="E374" s="135" t="s">
        <v>345</v>
      </c>
      <c r="F374" s="135" t="s">
        <v>345</v>
      </c>
      <c r="G374" s="135" t="s">
        <v>345</v>
      </c>
      <c r="H374" s="136">
        <v>0</v>
      </c>
      <c r="I374" s="135" t="s">
        <v>345</v>
      </c>
      <c r="J374" s="136">
        <v>112</v>
      </c>
      <c r="K374" s="135" t="s">
        <v>345</v>
      </c>
      <c r="L374" s="136">
        <v>98</v>
      </c>
      <c r="M374" s="135" t="s">
        <v>345</v>
      </c>
      <c r="N374" s="136">
        <v>168</v>
      </c>
      <c r="O374" s="132" t="s">
        <v>345</v>
      </c>
      <c r="P374" s="88" t="s">
        <v>345</v>
      </c>
    </row>
    <row r="375" spans="1:16" ht="15.75" customHeight="1">
      <c r="A375" s="134" t="s">
        <v>93</v>
      </c>
      <c r="B375" s="52">
        <f t="shared" si="18"/>
        <v>1364</v>
      </c>
      <c r="C375" s="136">
        <v>42</v>
      </c>
      <c r="D375" s="142" t="s">
        <v>345</v>
      </c>
      <c r="E375" s="135" t="s">
        <v>345</v>
      </c>
      <c r="F375" s="135" t="s">
        <v>345</v>
      </c>
      <c r="G375" s="135" t="s">
        <v>345</v>
      </c>
      <c r="H375" s="136">
        <v>63</v>
      </c>
      <c r="I375" s="135" t="s">
        <v>345</v>
      </c>
      <c r="J375" s="136">
        <v>426</v>
      </c>
      <c r="K375" s="136">
        <v>373</v>
      </c>
      <c r="L375" s="136">
        <v>142</v>
      </c>
      <c r="M375" s="135" t="s">
        <v>345</v>
      </c>
      <c r="N375" s="136">
        <v>318</v>
      </c>
      <c r="O375" s="132" t="s">
        <v>345</v>
      </c>
      <c r="P375" s="88" t="s">
        <v>345</v>
      </c>
    </row>
    <row r="376" spans="1:16" ht="15.75" customHeight="1">
      <c r="A376" s="134" t="s">
        <v>94</v>
      </c>
      <c r="B376" s="52">
        <f t="shared" si="18"/>
        <v>513</v>
      </c>
      <c r="C376" s="136">
        <v>31</v>
      </c>
      <c r="D376" s="142" t="s">
        <v>345</v>
      </c>
      <c r="E376" s="135" t="s">
        <v>345</v>
      </c>
      <c r="F376" s="135" t="s">
        <v>345</v>
      </c>
      <c r="G376" s="135" t="s">
        <v>345</v>
      </c>
      <c r="H376" s="136">
        <v>21</v>
      </c>
      <c r="I376" s="135" t="s">
        <v>345</v>
      </c>
      <c r="J376" s="136">
        <v>162</v>
      </c>
      <c r="K376" s="136">
        <v>30</v>
      </c>
      <c r="L376" s="136">
        <v>93</v>
      </c>
      <c r="M376" s="135" t="s">
        <v>345</v>
      </c>
      <c r="N376" s="136">
        <v>176</v>
      </c>
      <c r="O376" s="132" t="s">
        <v>345</v>
      </c>
      <c r="P376" s="88" t="s">
        <v>345</v>
      </c>
    </row>
    <row r="377" spans="1:16" ht="15.75" customHeight="1">
      <c r="A377" s="134" t="s">
        <v>95</v>
      </c>
      <c r="B377" s="52">
        <f t="shared" si="18"/>
        <v>548</v>
      </c>
      <c r="C377" s="136">
        <v>12</v>
      </c>
      <c r="D377" s="142" t="s">
        <v>345</v>
      </c>
      <c r="E377" s="135" t="s">
        <v>345</v>
      </c>
      <c r="F377" s="135" t="s">
        <v>345</v>
      </c>
      <c r="G377" s="135" t="s">
        <v>345</v>
      </c>
      <c r="H377" s="136">
        <v>42</v>
      </c>
      <c r="I377" s="135" t="s">
        <v>345</v>
      </c>
      <c r="J377" s="136">
        <v>208</v>
      </c>
      <c r="K377" s="136">
        <v>59</v>
      </c>
      <c r="L377" s="136">
        <v>78</v>
      </c>
      <c r="M377" s="135" t="s">
        <v>345</v>
      </c>
      <c r="N377" s="136">
        <v>149</v>
      </c>
      <c r="O377" s="132" t="s">
        <v>345</v>
      </c>
      <c r="P377" s="88" t="s">
        <v>345</v>
      </c>
    </row>
    <row r="378" spans="1:16" ht="15.75" customHeight="1">
      <c r="A378" s="134" t="s">
        <v>96</v>
      </c>
      <c r="B378" s="52">
        <f t="shared" si="18"/>
        <v>1805</v>
      </c>
      <c r="C378" s="136">
        <v>122</v>
      </c>
      <c r="D378" s="142" t="s">
        <v>345</v>
      </c>
      <c r="E378" s="135" t="s">
        <v>345</v>
      </c>
      <c r="F378" s="135" t="s">
        <v>345</v>
      </c>
      <c r="G378" s="135" t="s">
        <v>345</v>
      </c>
      <c r="H378" s="136">
        <v>191</v>
      </c>
      <c r="I378" s="135" t="s">
        <v>345</v>
      </c>
      <c r="J378" s="136">
        <v>732</v>
      </c>
      <c r="K378" s="136">
        <v>375</v>
      </c>
      <c r="L378" s="136">
        <v>385</v>
      </c>
      <c r="M378" s="135" t="s">
        <v>345</v>
      </c>
      <c r="N378" s="137" t="s">
        <v>345</v>
      </c>
      <c r="O378" s="132" t="s">
        <v>345</v>
      </c>
      <c r="P378" s="88" t="s">
        <v>345</v>
      </c>
    </row>
    <row r="379" spans="1:16" ht="15.75" customHeight="1">
      <c r="A379" s="134" t="s">
        <v>97</v>
      </c>
      <c r="B379" s="52">
        <f t="shared" si="18"/>
        <v>1520</v>
      </c>
      <c r="C379" s="136">
        <v>130</v>
      </c>
      <c r="D379" s="142">
        <v>229</v>
      </c>
      <c r="E379" s="135" t="s">
        <v>345</v>
      </c>
      <c r="F379" s="135" t="s">
        <v>345</v>
      </c>
      <c r="G379" s="135" t="s">
        <v>345</v>
      </c>
      <c r="H379" s="136">
        <v>80</v>
      </c>
      <c r="I379" s="135" t="s">
        <v>345</v>
      </c>
      <c r="J379" s="136">
        <v>557</v>
      </c>
      <c r="K379" s="136">
        <v>190</v>
      </c>
      <c r="L379" s="136">
        <v>334</v>
      </c>
      <c r="M379" s="135" t="s">
        <v>345</v>
      </c>
      <c r="N379" s="137" t="s">
        <v>345</v>
      </c>
      <c r="O379" s="132" t="s">
        <v>345</v>
      </c>
      <c r="P379" s="88" t="s">
        <v>345</v>
      </c>
    </row>
    <row r="380" spans="1:16" ht="15.75" customHeight="1">
      <c r="A380" s="134" t="s">
        <v>98</v>
      </c>
      <c r="B380" s="52">
        <f t="shared" si="18"/>
        <v>966</v>
      </c>
      <c r="C380" s="136">
        <v>83</v>
      </c>
      <c r="D380" s="142" t="s">
        <v>345</v>
      </c>
      <c r="E380" s="135" t="s">
        <v>345</v>
      </c>
      <c r="F380" s="135" t="s">
        <v>345</v>
      </c>
      <c r="G380" s="135" t="s">
        <v>345</v>
      </c>
      <c r="H380" s="136">
        <v>72</v>
      </c>
      <c r="I380" s="135" t="s">
        <v>345</v>
      </c>
      <c r="J380" s="136">
        <v>339</v>
      </c>
      <c r="K380" s="136">
        <v>232</v>
      </c>
      <c r="L380" s="136">
        <v>240</v>
      </c>
      <c r="M380" s="135" t="s">
        <v>345</v>
      </c>
      <c r="N380" s="137" t="s">
        <v>345</v>
      </c>
      <c r="O380" s="132" t="s">
        <v>345</v>
      </c>
      <c r="P380" s="88" t="s">
        <v>345</v>
      </c>
    </row>
    <row r="381" spans="1:16" ht="15.75" customHeight="1">
      <c r="A381" s="134" t="s">
        <v>221</v>
      </c>
      <c r="B381" s="52">
        <f t="shared" si="18"/>
        <v>1929</v>
      </c>
      <c r="C381" s="136">
        <v>146</v>
      </c>
      <c r="D381" s="142" t="s">
        <v>345</v>
      </c>
      <c r="E381" s="135" t="s">
        <v>345</v>
      </c>
      <c r="F381" s="135" t="s">
        <v>345</v>
      </c>
      <c r="G381" s="135" t="s">
        <v>345</v>
      </c>
      <c r="H381" s="136">
        <v>134</v>
      </c>
      <c r="I381" s="135" t="s">
        <v>345</v>
      </c>
      <c r="J381" s="136">
        <v>822</v>
      </c>
      <c r="K381" s="136">
        <v>349</v>
      </c>
      <c r="L381" s="136">
        <v>478</v>
      </c>
      <c r="M381" s="135" t="s">
        <v>345</v>
      </c>
      <c r="N381" s="137" t="s">
        <v>345</v>
      </c>
      <c r="O381" s="132" t="s">
        <v>345</v>
      </c>
      <c r="P381" s="88" t="s">
        <v>345</v>
      </c>
    </row>
    <row r="382" spans="1:16" ht="15.75" customHeight="1">
      <c r="A382" s="134" t="s">
        <v>99</v>
      </c>
      <c r="B382" s="52">
        <f t="shared" si="18"/>
        <v>992</v>
      </c>
      <c r="C382" s="136">
        <v>65</v>
      </c>
      <c r="D382" s="142" t="s">
        <v>345</v>
      </c>
      <c r="E382" s="135" t="s">
        <v>345</v>
      </c>
      <c r="F382" s="135" t="s">
        <v>345</v>
      </c>
      <c r="G382" s="135" t="s">
        <v>345</v>
      </c>
      <c r="H382" s="136">
        <v>46</v>
      </c>
      <c r="I382" s="135" t="s">
        <v>345</v>
      </c>
      <c r="J382" s="136">
        <v>454</v>
      </c>
      <c r="K382" s="136">
        <v>136</v>
      </c>
      <c r="L382" s="136">
        <v>291</v>
      </c>
      <c r="M382" s="135" t="s">
        <v>345</v>
      </c>
      <c r="N382" s="137" t="s">
        <v>345</v>
      </c>
      <c r="O382" s="132" t="s">
        <v>345</v>
      </c>
      <c r="P382" s="88" t="s">
        <v>345</v>
      </c>
    </row>
    <row r="383" spans="1:16" ht="15.75" customHeight="1">
      <c r="A383" s="134" t="s">
        <v>100</v>
      </c>
      <c r="B383" s="52">
        <f t="shared" si="17"/>
        <v>1507</v>
      </c>
      <c r="C383" s="136">
        <v>77</v>
      </c>
      <c r="D383" s="142" t="s">
        <v>345</v>
      </c>
      <c r="E383" s="135" t="s">
        <v>345</v>
      </c>
      <c r="F383" s="135" t="s">
        <v>345</v>
      </c>
      <c r="G383" s="135" t="s">
        <v>345</v>
      </c>
      <c r="H383" s="136">
        <v>60</v>
      </c>
      <c r="I383" s="135" t="s">
        <v>345</v>
      </c>
      <c r="J383" s="136">
        <v>502</v>
      </c>
      <c r="K383" s="136">
        <v>114</v>
      </c>
      <c r="L383" s="136">
        <v>301</v>
      </c>
      <c r="M383" s="135" t="s">
        <v>345</v>
      </c>
      <c r="N383" s="136">
        <v>453</v>
      </c>
      <c r="O383" s="132" t="s">
        <v>345</v>
      </c>
      <c r="P383" s="88" t="s">
        <v>345</v>
      </c>
    </row>
    <row r="384" spans="1:16" ht="15.75" customHeight="1">
      <c r="A384" s="134" t="s">
        <v>66</v>
      </c>
      <c r="B384" s="52">
        <f>SUM(C384:P384)</f>
        <v>1269</v>
      </c>
      <c r="C384" s="51">
        <v>9</v>
      </c>
      <c r="D384" s="140" t="s">
        <v>345</v>
      </c>
      <c r="E384" s="139" t="s">
        <v>345</v>
      </c>
      <c r="F384" s="135" t="s">
        <v>345</v>
      </c>
      <c r="G384" s="135" t="s">
        <v>345</v>
      </c>
      <c r="H384" s="136">
        <v>49</v>
      </c>
      <c r="I384" s="135" t="s">
        <v>345</v>
      </c>
      <c r="J384" s="136">
        <v>428</v>
      </c>
      <c r="K384" s="136">
        <v>113</v>
      </c>
      <c r="L384" s="136">
        <v>181</v>
      </c>
      <c r="M384" s="135" t="s">
        <v>345</v>
      </c>
      <c r="N384" s="136">
        <v>489</v>
      </c>
      <c r="O384" s="132" t="s">
        <v>345</v>
      </c>
      <c r="P384" s="88" t="s">
        <v>345</v>
      </c>
    </row>
    <row r="385" spans="1:16" ht="15.75" customHeight="1">
      <c r="A385" s="134" t="s">
        <v>67</v>
      </c>
      <c r="B385" s="52">
        <f>SUM(C385:P385)</f>
        <v>1596</v>
      </c>
      <c r="C385" s="136">
        <v>20</v>
      </c>
      <c r="D385" s="142" t="s">
        <v>345</v>
      </c>
      <c r="E385" s="135" t="s">
        <v>345</v>
      </c>
      <c r="F385" s="135" t="s">
        <v>345</v>
      </c>
      <c r="G385" s="135" t="s">
        <v>345</v>
      </c>
      <c r="H385" s="136">
        <v>53</v>
      </c>
      <c r="I385" s="135" t="s">
        <v>345</v>
      </c>
      <c r="J385" s="136">
        <v>531</v>
      </c>
      <c r="K385" s="135" t="s">
        <v>345</v>
      </c>
      <c r="L385" s="136">
        <v>428</v>
      </c>
      <c r="M385" s="135" t="s">
        <v>345</v>
      </c>
      <c r="N385" s="136">
        <v>564</v>
      </c>
      <c r="O385" s="132" t="s">
        <v>345</v>
      </c>
      <c r="P385" s="88" t="s">
        <v>345</v>
      </c>
    </row>
    <row r="386" spans="1:16" ht="15.75" customHeight="1">
      <c r="A386" s="134" t="s">
        <v>68</v>
      </c>
      <c r="B386" s="52">
        <f>SUM(C386:P386)</f>
        <v>1802</v>
      </c>
      <c r="C386" s="136">
        <v>147</v>
      </c>
      <c r="D386" s="142" t="s">
        <v>345</v>
      </c>
      <c r="E386" s="135" t="s">
        <v>345</v>
      </c>
      <c r="F386" s="135" t="s">
        <v>345</v>
      </c>
      <c r="G386" s="135" t="s">
        <v>345</v>
      </c>
      <c r="H386" s="136">
        <v>126</v>
      </c>
      <c r="I386" s="135" t="s">
        <v>345</v>
      </c>
      <c r="J386" s="136">
        <v>518</v>
      </c>
      <c r="K386" s="135" t="s">
        <v>345</v>
      </c>
      <c r="L386" s="136">
        <v>505</v>
      </c>
      <c r="M386" s="135" t="s">
        <v>345</v>
      </c>
      <c r="N386" s="136">
        <v>506</v>
      </c>
      <c r="O386" s="132" t="s">
        <v>345</v>
      </c>
      <c r="P386" s="88" t="s">
        <v>345</v>
      </c>
    </row>
    <row r="387" spans="1:16" ht="15.75" customHeight="1">
      <c r="A387" s="134" t="s">
        <v>208</v>
      </c>
      <c r="B387" s="52">
        <f>SUM(C387:P387)</f>
        <v>866</v>
      </c>
      <c r="C387" s="136">
        <v>81</v>
      </c>
      <c r="D387" s="142" t="s">
        <v>345</v>
      </c>
      <c r="E387" s="135" t="s">
        <v>345</v>
      </c>
      <c r="F387" s="135" t="s">
        <v>345</v>
      </c>
      <c r="G387" s="135" t="s">
        <v>345</v>
      </c>
      <c r="H387" s="136">
        <v>126</v>
      </c>
      <c r="I387" s="135" t="s">
        <v>345</v>
      </c>
      <c r="J387" s="136">
        <v>659</v>
      </c>
      <c r="K387" s="135" t="s">
        <v>345</v>
      </c>
      <c r="L387" s="135" t="s">
        <v>345</v>
      </c>
      <c r="M387" s="135" t="s">
        <v>345</v>
      </c>
      <c r="N387" s="135" t="s">
        <v>345</v>
      </c>
      <c r="O387" s="132" t="s">
        <v>345</v>
      </c>
      <c r="P387" s="88" t="s">
        <v>345</v>
      </c>
    </row>
    <row r="388" spans="1:16" ht="15.75" customHeight="1">
      <c r="A388" s="134"/>
      <c r="B388" s="139"/>
      <c r="C388" s="136"/>
      <c r="D388" s="142"/>
      <c r="E388" s="135"/>
      <c r="F388" s="135"/>
      <c r="G388" s="135"/>
      <c r="H388" s="142"/>
      <c r="I388" s="135"/>
      <c r="J388" s="142"/>
      <c r="K388" s="135"/>
      <c r="L388" s="135"/>
      <c r="M388" s="135"/>
      <c r="N388" s="178"/>
      <c r="O388" s="132"/>
      <c r="P388" s="88"/>
    </row>
    <row r="389" spans="1:16" ht="15.75" customHeight="1">
      <c r="A389" s="119" t="s">
        <v>69</v>
      </c>
      <c r="B389" s="127">
        <f>SUM(B391:B393)</f>
        <v>10750</v>
      </c>
      <c r="C389" s="127">
        <f>SUM(C391:C393)</f>
        <v>1064</v>
      </c>
      <c r="D389" s="127">
        <f>SUM(D391:D393)</f>
        <v>7618</v>
      </c>
      <c r="E389" s="146" t="str">
        <f>+E392</f>
        <v>-</v>
      </c>
      <c r="F389" s="146" t="str">
        <f>+F392</f>
        <v>-</v>
      </c>
      <c r="G389" s="146" t="str">
        <f>+G392</f>
        <v>-</v>
      </c>
      <c r="H389" s="127">
        <f>SUM(H391:H393)</f>
        <v>463</v>
      </c>
      <c r="I389" s="146" t="str">
        <f>+I392</f>
        <v>-</v>
      </c>
      <c r="J389" s="146" t="str">
        <f>+J392</f>
        <v>-</v>
      </c>
      <c r="K389" s="127">
        <f>SUM(K391:K393)</f>
        <v>1605</v>
      </c>
      <c r="L389" s="146" t="str">
        <f>+L392</f>
        <v>-</v>
      </c>
      <c r="M389" s="146" t="str">
        <f>+M392</f>
        <v>-</v>
      </c>
      <c r="N389" s="146" t="str">
        <f>+N392</f>
        <v>-</v>
      </c>
      <c r="O389" s="185" t="str">
        <f>+O392</f>
        <v>-</v>
      </c>
      <c r="P389" s="186" t="str">
        <f>+P392</f>
        <v>-</v>
      </c>
    </row>
    <row r="390" spans="1:16" ht="15.75" customHeight="1">
      <c r="A390" s="134"/>
      <c r="B390" s="139"/>
      <c r="C390" s="136"/>
      <c r="D390" s="142"/>
      <c r="E390" s="135"/>
      <c r="F390" s="135"/>
      <c r="G390" s="135"/>
      <c r="H390" s="142"/>
      <c r="I390" s="135"/>
      <c r="J390" s="142"/>
      <c r="K390" s="135"/>
      <c r="L390" s="135"/>
      <c r="M390" s="135"/>
      <c r="N390" s="178"/>
      <c r="O390" s="132"/>
      <c r="P390" s="88"/>
    </row>
    <row r="391" spans="1:16" ht="15.75" customHeight="1">
      <c r="A391" s="134" t="s">
        <v>70</v>
      </c>
      <c r="B391" s="52">
        <f>SUM(C391:P391)</f>
        <v>5630</v>
      </c>
      <c r="C391" s="136">
        <v>257</v>
      </c>
      <c r="D391" s="142">
        <v>4403</v>
      </c>
      <c r="E391" s="135" t="s">
        <v>345</v>
      </c>
      <c r="F391" s="135" t="s">
        <v>345</v>
      </c>
      <c r="G391" s="135" t="s">
        <v>345</v>
      </c>
      <c r="H391" s="135">
        <v>271</v>
      </c>
      <c r="I391" s="135" t="s">
        <v>345</v>
      </c>
      <c r="J391" s="135" t="s">
        <v>345</v>
      </c>
      <c r="K391" s="53">
        <v>699</v>
      </c>
      <c r="L391" s="135" t="s">
        <v>345</v>
      </c>
      <c r="M391" s="135" t="s">
        <v>345</v>
      </c>
      <c r="N391" s="135" t="s">
        <v>345</v>
      </c>
      <c r="O391" s="137" t="s">
        <v>345</v>
      </c>
      <c r="P391" s="85" t="s">
        <v>345</v>
      </c>
    </row>
    <row r="392" spans="1:16" ht="15.75" customHeight="1">
      <c r="A392" s="134" t="s">
        <v>71</v>
      </c>
      <c r="B392" s="52">
        <f>SUM(C392:P392)</f>
        <v>1229</v>
      </c>
      <c r="C392" s="136">
        <v>595</v>
      </c>
      <c r="D392" s="142" t="s">
        <v>345</v>
      </c>
      <c r="E392" s="135" t="s">
        <v>345</v>
      </c>
      <c r="F392" s="135" t="s">
        <v>345</v>
      </c>
      <c r="G392" s="135" t="s">
        <v>345</v>
      </c>
      <c r="H392" s="135">
        <v>192</v>
      </c>
      <c r="I392" s="135" t="s">
        <v>345</v>
      </c>
      <c r="J392" s="135" t="s">
        <v>345</v>
      </c>
      <c r="K392" s="135">
        <v>442</v>
      </c>
      <c r="L392" s="135" t="s">
        <v>345</v>
      </c>
      <c r="M392" s="135" t="s">
        <v>345</v>
      </c>
      <c r="N392" s="135" t="s">
        <v>345</v>
      </c>
      <c r="O392" s="137" t="s">
        <v>345</v>
      </c>
      <c r="P392" s="85" t="s">
        <v>345</v>
      </c>
    </row>
    <row r="393" spans="1:16" ht="15.75" customHeight="1">
      <c r="A393" s="134" t="s">
        <v>194</v>
      </c>
      <c r="B393" s="52">
        <f>SUM(C393:P393)</f>
        <v>3891</v>
      </c>
      <c r="C393" s="51">
        <v>212</v>
      </c>
      <c r="D393" s="187">
        <v>3215</v>
      </c>
      <c r="E393" s="139" t="s">
        <v>345</v>
      </c>
      <c r="F393" s="135" t="s">
        <v>345</v>
      </c>
      <c r="G393" s="135" t="s">
        <v>345</v>
      </c>
      <c r="H393" s="135" t="s">
        <v>345</v>
      </c>
      <c r="I393" s="135" t="s">
        <v>345</v>
      </c>
      <c r="J393" s="135" t="s">
        <v>345</v>
      </c>
      <c r="K393" s="48">
        <v>464</v>
      </c>
      <c r="L393" s="139" t="s">
        <v>345</v>
      </c>
      <c r="M393" s="135" t="s">
        <v>345</v>
      </c>
      <c r="N393" s="135" t="s">
        <v>345</v>
      </c>
      <c r="O393" s="137" t="s">
        <v>345</v>
      </c>
      <c r="P393" s="85" t="s">
        <v>345</v>
      </c>
    </row>
    <row r="394" spans="1:16" ht="15.75" customHeight="1">
      <c r="A394" s="156"/>
      <c r="B394" s="88"/>
      <c r="C394" s="88"/>
      <c r="D394" s="88"/>
      <c r="E394" s="85"/>
      <c r="F394" s="88"/>
      <c r="G394" s="85"/>
      <c r="H394" s="88"/>
      <c r="I394" s="85"/>
      <c r="J394" s="88"/>
      <c r="K394" s="88"/>
      <c r="L394" s="85"/>
      <c r="M394" s="88"/>
      <c r="N394" s="88"/>
      <c r="O394" s="88"/>
      <c r="P394" s="55"/>
    </row>
    <row r="395" spans="1:19" s="17" customFormat="1" ht="15.75" customHeight="1">
      <c r="A395" s="119" t="s">
        <v>72</v>
      </c>
      <c r="B395" s="127">
        <f>SUM(B397:B461)</f>
        <v>169037</v>
      </c>
      <c r="C395" s="110" t="s">
        <v>345</v>
      </c>
      <c r="D395" s="110" t="s">
        <v>345</v>
      </c>
      <c r="E395" s="110" t="s">
        <v>345</v>
      </c>
      <c r="F395" s="110" t="s">
        <v>345</v>
      </c>
      <c r="G395" s="110" t="s">
        <v>345</v>
      </c>
      <c r="H395" s="110" t="s">
        <v>345</v>
      </c>
      <c r="I395" s="127">
        <f>SUM(I397:I461)</f>
        <v>158121</v>
      </c>
      <c r="J395" s="110" t="s">
        <v>345</v>
      </c>
      <c r="K395" s="110" t="s">
        <v>345</v>
      </c>
      <c r="L395" s="110" t="s">
        <v>345</v>
      </c>
      <c r="M395" s="127">
        <f>SUM(M397:M461)</f>
        <v>10916</v>
      </c>
      <c r="N395" s="111" t="s">
        <v>345</v>
      </c>
      <c r="O395" s="128" t="s">
        <v>345</v>
      </c>
      <c r="P395" s="129" t="s">
        <v>345</v>
      </c>
      <c r="R395" s="11"/>
      <c r="S395" s="11"/>
    </row>
    <row r="396" spans="1:16" ht="15.75" customHeight="1">
      <c r="A396" s="134"/>
      <c r="B396" s="139"/>
      <c r="C396" s="135"/>
      <c r="D396" s="135"/>
      <c r="E396" s="135"/>
      <c r="F396" s="135"/>
      <c r="G396" s="135"/>
      <c r="H396" s="135"/>
      <c r="I396" s="91"/>
      <c r="J396" s="135"/>
      <c r="K396" s="135"/>
      <c r="L396" s="135"/>
      <c r="M396" s="135"/>
      <c r="N396" s="137"/>
      <c r="O396" s="132"/>
      <c r="P396" s="88"/>
    </row>
    <row r="397" spans="1:16" ht="15.75" customHeight="1">
      <c r="A397" s="134" t="s">
        <v>73</v>
      </c>
      <c r="B397" s="52">
        <f>SUM(C397:P397)</f>
        <v>7730</v>
      </c>
      <c r="C397" s="135" t="s">
        <v>345</v>
      </c>
      <c r="D397" s="135" t="s">
        <v>345</v>
      </c>
      <c r="E397" s="135" t="s">
        <v>345</v>
      </c>
      <c r="F397" s="135" t="s">
        <v>345</v>
      </c>
      <c r="G397" s="135" t="s">
        <v>345</v>
      </c>
      <c r="H397" s="135" t="s">
        <v>345</v>
      </c>
      <c r="I397" s="136">
        <v>7730</v>
      </c>
      <c r="J397" s="135" t="s">
        <v>345</v>
      </c>
      <c r="K397" s="135" t="s">
        <v>345</v>
      </c>
      <c r="L397" s="135" t="s">
        <v>345</v>
      </c>
      <c r="M397" s="135" t="s">
        <v>345</v>
      </c>
      <c r="N397" s="137" t="s">
        <v>345</v>
      </c>
      <c r="O397" s="132" t="s">
        <v>345</v>
      </c>
      <c r="P397" s="88" t="s">
        <v>345</v>
      </c>
    </row>
    <row r="398" spans="1:16" ht="15.75" customHeight="1">
      <c r="A398" s="134" t="s">
        <v>74</v>
      </c>
      <c r="B398" s="52">
        <f aca="true" t="shared" si="19" ref="B398:B461">SUM(C398:P398)</f>
        <v>1042</v>
      </c>
      <c r="C398" s="135" t="s">
        <v>345</v>
      </c>
      <c r="D398" s="135" t="s">
        <v>345</v>
      </c>
      <c r="E398" s="135" t="s">
        <v>345</v>
      </c>
      <c r="F398" s="135" t="s">
        <v>345</v>
      </c>
      <c r="G398" s="135" t="s">
        <v>345</v>
      </c>
      <c r="H398" s="135" t="s">
        <v>345</v>
      </c>
      <c r="I398" s="136">
        <v>1042</v>
      </c>
      <c r="J398" s="135" t="s">
        <v>345</v>
      </c>
      <c r="K398" s="135" t="s">
        <v>345</v>
      </c>
      <c r="L398" s="135" t="s">
        <v>345</v>
      </c>
      <c r="M398" s="135" t="s">
        <v>345</v>
      </c>
      <c r="N398" s="137" t="s">
        <v>345</v>
      </c>
      <c r="O398" s="132" t="s">
        <v>345</v>
      </c>
      <c r="P398" s="88" t="s">
        <v>345</v>
      </c>
    </row>
    <row r="399" spans="1:16" ht="15.75" customHeight="1">
      <c r="A399" s="134" t="s">
        <v>75</v>
      </c>
      <c r="B399" s="52">
        <f t="shared" si="19"/>
        <v>1269</v>
      </c>
      <c r="C399" s="135" t="s">
        <v>345</v>
      </c>
      <c r="D399" s="135" t="s">
        <v>345</v>
      </c>
      <c r="E399" s="135" t="s">
        <v>345</v>
      </c>
      <c r="F399" s="135" t="s">
        <v>345</v>
      </c>
      <c r="G399" s="135" t="s">
        <v>345</v>
      </c>
      <c r="H399" s="135" t="s">
        <v>345</v>
      </c>
      <c r="I399" s="136">
        <v>1269</v>
      </c>
      <c r="J399" s="135" t="s">
        <v>345</v>
      </c>
      <c r="K399" s="135" t="s">
        <v>345</v>
      </c>
      <c r="L399" s="135" t="s">
        <v>345</v>
      </c>
      <c r="M399" s="135" t="s">
        <v>345</v>
      </c>
      <c r="N399" s="137" t="s">
        <v>345</v>
      </c>
      <c r="O399" s="132" t="s">
        <v>345</v>
      </c>
      <c r="P399" s="88" t="s">
        <v>345</v>
      </c>
    </row>
    <row r="400" spans="1:16" ht="15.75" customHeight="1">
      <c r="A400" s="134" t="s">
        <v>76</v>
      </c>
      <c r="B400" s="52">
        <f t="shared" si="19"/>
        <v>2135</v>
      </c>
      <c r="C400" s="135" t="s">
        <v>345</v>
      </c>
      <c r="D400" s="135" t="s">
        <v>345</v>
      </c>
      <c r="E400" s="135" t="s">
        <v>345</v>
      </c>
      <c r="F400" s="135" t="s">
        <v>345</v>
      </c>
      <c r="G400" s="135" t="s">
        <v>345</v>
      </c>
      <c r="H400" s="135" t="s">
        <v>345</v>
      </c>
      <c r="I400" s="136">
        <v>2135</v>
      </c>
      <c r="J400" s="135" t="s">
        <v>345</v>
      </c>
      <c r="K400" s="135" t="s">
        <v>345</v>
      </c>
      <c r="L400" s="135" t="s">
        <v>345</v>
      </c>
      <c r="M400" s="135" t="s">
        <v>345</v>
      </c>
      <c r="N400" s="137" t="s">
        <v>345</v>
      </c>
      <c r="O400" s="132" t="s">
        <v>345</v>
      </c>
      <c r="P400" s="88" t="s">
        <v>345</v>
      </c>
    </row>
    <row r="401" spans="1:16" ht="15.75" customHeight="1">
      <c r="A401" s="134" t="s">
        <v>77</v>
      </c>
      <c r="B401" s="52">
        <f t="shared" si="19"/>
        <v>1143</v>
      </c>
      <c r="C401" s="135" t="s">
        <v>345</v>
      </c>
      <c r="D401" s="135" t="s">
        <v>345</v>
      </c>
      <c r="E401" s="135" t="s">
        <v>345</v>
      </c>
      <c r="F401" s="135" t="s">
        <v>345</v>
      </c>
      <c r="G401" s="135" t="s">
        <v>345</v>
      </c>
      <c r="H401" s="135" t="s">
        <v>345</v>
      </c>
      <c r="I401" s="136">
        <v>1143</v>
      </c>
      <c r="J401" s="135" t="s">
        <v>345</v>
      </c>
      <c r="K401" s="135" t="s">
        <v>345</v>
      </c>
      <c r="L401" s="135" t="s">
        <v>345</v>
      </c>
      <c r="M401" s="135" t="s">
        <v>345</v>
      </c>
      <c r="N401" s="137" t="s">
        <v>345</v>
      </c>
      <c r="O401" s="132" t="s">
        <v>345</v>
      </c>
      <c r="P401" s="88" t="s">
        <v>345</v>
      </c>
    </row>
    <row r="402" spans="1:16" ht="15.75" customHeight="1">
      <c r="A402" s="134" t="s">
        <v>78</v>
      </c>
      <c r="B402" s="52">
        <f t="shared" si="19"/>
        <v>2578</v>
      </c>
      <c r="C402" s="135" t="s">
        <v>345</v>
      </c>
      <c r="D402" s="135" t="s">
        <v>345</v>
      </c>
      <c r="E402" s="135" t="s">
        <v>345</v>
      </c>
      <c r="F402" s="135" t="s">
        <v>345</v>
      </c>
      <c r="G402" s="135" t="s">
        <v>345</v>
      </c>
      <c r="H402" s="135" t="s">
        <v>345</v>
      </c>
      <c r="I402" s="136">
        <v>2578</v>
      </c>
      <c r="J402" s="135" t="s">
        <v>345</v>
      </c>
      <c r="K402" s="135" t="s">
        <v>345</v>
      </c>
      <c r="L402" s="135" t="s">
        <v>345</v>
      </c>
      <c r="M402" s="135" t="s">
        <v>345</v>
      </c>
      <c r="N402" s="137" t="s">
        <v>345</v>
      </c>
      <c r="O402" s="132" t="s">
        <v>345</v>
      </c>
      <c r="P402" s="88" t="s">
        <v>345</v>
      </c>
    </row>
    <row r="403" spans="1:16" ht="15.75" customHeight="1">
      <c r="A403" s="134" t="s">
        <v>79</v>
      </c>
      <c r="B403" s="52">
        <f t="shared" si="19"/>
        <v>32</v>
      </c>
      <c r="C403" s="135" t="s">
        <v>345</v>
      </c>
      <c r="D403" s="135" t="s">
        <v>345</v>
      </c>
      <c r="E403" s="135" t="s">
        <v>345</v>
      </c>
      <c r="F403" s="135" t="s">
        <v>345</v>
      </c>
      <c r="G403" s="135" t="s">
        <v>345</v>
      </c>
      <c r="H403" s="135" t="s">
        <v>345</v>
      </c>
      <c r="I403" s="136">
        <v>32</v>
      </c>
      <c r="J403" s="135" t="s">
        <v>345</v>
      </c>
      <c r="K403" s="135" t="s">
        <v>345</v>
      </c>
      <c r="L403" s="135" t="s">
        <v>345</v>
      </c>
      <c r="M403" s="135" t="s">
        <v>345</v>
      </c>
      <c r="N403" s="137" t="s">
        <v>345</v>
      </c>
      <c r="O403" s="132" t="s">
        <v>345</v>
      </c>
      <c r="P403" s="88" t="s">
        <v>345</v>
      </c>
    </row>
    <row r="404" spans="1:16" ht="15.75" customHeight="1">
      <c r="A404" s="134" t="s">
        <v>80</v>
      </c>
      <c r="B404" s="52">
        <f t="shared" si="19"/>
        <v>3637</v>
      </c>
      <c r="C404" s="135" t="s">
        <v>345</v>
      </c>
      <c r="D404" s="135" t="s">
        <v>345</v>
      </c>
      <c r="E404" s="135" t="s">
        <v>345</v>
      </c>
      <c r="F404" s="135" t="s">
        <v>345</v>
      </c>
      <c r="G404" s="135" t="s">
        <v>345</v>
      </c>
      <c r="H404" s="135" t="s">
        <v>345</v>
      </c>
      <c r="I404" s="136">
        <v>3637</v>
      </c>
      <c r="J404" s="135" t="s">
        <v>345</v>
      </c>
      <c r="K404" s="135" t="s">
        <v>345</v>
      </c>
      <c r="L404" s="135" t="s">
        <v>345</v>
      </c>
      <c r="M404" s="135" t="s">
        <v>345</v>
      </c>
      <c r="N404" s="137" t="s">
        <v>345</v>
      </c>
      <c r="O404" s="132" t="s">
        <v>345</v>
      </c>
      <c r="P404" s="88" t="s">
        <v>345</v>
      </c>
    </row>
    <row r="405" spans="1:16" ht="15.75" customHeight="1">
      <c r="A405" s="188" t="s">
        <v>81</v>
      </c>
      <c r="B405" s="52">
        <f t="shared" si="19"/>
        <v>445</v>
      </c>
      <c r="C405" s="135" t="s">
        <v>345</v>
      </c>
      <c r="D405" s="135" t="s">
        <v>345</v>
      </c>
      <c r="E405" s="135" t="s">
        <v>345</v>
      </c>
      <c r="F405" s="135" t="s">
        <v>345</v>
      </c>
      <c r="G405" s="135" t="s">
        <v>345</v>
      </c>
      <c r="H405" s="135" t="s">
        <v>345</v>
      </c>
      <c r="I405" s="52">
        <v>445</v>
      </c>
      <c r="J405" s="135" t="s">
        <v>345</v>
      </c>
      <c r="K405" s="135" t="s">
        <v>345</v>
      </c>
      <c r="L405" s="135" t="s">
        <v>345</v>
      </c>
      <c r="M405" s="136" t="s">
        <v>345</v>
      </c>
      <c r="N405" s="137" t="s">
        <v>345</v>
      </c>
      <c r="O405" s="132" t="s">
        <v>345</v>
      </c>
      <c r="P405" s="88" t="s">
        <v>345</v>
      </c>
    </row>
    <row r="406" spans="1:16" ht="15.75" customHeight="1">
      <c r="A406" s="134" t="s">
        <v>82</v>
      </c>
      <c r="B406" s="52">
        <f t="shared" si="19"/>
        <v>11656</v>
      </c>
      <c r="C406" s="135" t="s">
        <v>345</v>
      </c>
      <c r="D406" s="135" t="s">
        <v>345</v>
      </c>
      <c r="E406" s="135" t="s">
        <v>345</v>
      </c>
      <c r="F406" s="135" t="s">
        <v>345</v>
      </c>
      <c r="G406" s="135" t="s">
        <v>345</v>
      </c>
      <c r="H406" s="135" t="s">
        <v>345</v>
      </c>
      <c r="I406" s="136">
        <v>11656</v>
      </c>
      <c r="J406" s="135" t="s">
        <v>345</v>
      </c>
      <c r="K406" s="135" t="s">
        <v>345</v>
      </c>
      <c r="L406" s="135" t="s">
        <v>345</v>
      </c>
      <c r="M406" s="135" t="s">
        <v>345</v>
      </c>
      <c r="N406" s="137" t="s">
        <v>345</v>
      </c>
      <c r="O406" s="132" t="s">
        <v>345</v>
      </c>
      <c r="P406" s="88" t="s">
        <v>345</v>
      </c>
    </row>
    <row r="407" spans="1:16" ht="15.75" customHeight="1">
      <c r="A407" s="134" t="s">
        <v>83</v>
      </c>
      <c r="B407" s="52">
        <f t="shared" si="19"/>
        <v>1318</v>
      </c>
      <c r="C407" s="135" t="s">
        <v>345</v>
      </c>
      <c r="D407" s="135" t="s">
        <v>345</v>
      </c>
      <c r="E407" s="135" t="s">
        <v>345</v>
      </c>
      <c r="F407" s="135" t="s">
        <v>345</v>
      </c>
      <c r="G407" s="135" t="s">
        <v>345</v>
      </c>
      <c r="H407" s="135" t="s">
        <v>345</v>
      </c>
      <c r="I407" s="136">
        <v>1318</v>
      </c>
      <c r="J407" s="135" t="s">
        <v>345</v>
      </c>
      <c r="K407" s="135" t="s">
        <v>345</v>
      </c>
      <c r="L407" s="135" t="s">
        <v>345</v>
      </c>
      <c r="M407" s="135" t="s">
        <v>345</v>
      </c>
      <c r="N407" s="137" t="s">
        <v>345</v>
      </c>
      <c r="O407" s="132" t="s">
        <v>345</v>
      </c>
      <c r="P407" s="88" t="s">
        <v>345</v>
      </c>
    </row>
    <row r="408" spans="1:16" ht="15.75" customHeight="1">
      <c r="A408" s="134" t="s">
        <v>84</v>
      </c>
      <c r="B408" s="52">
        <f t="shared" si="19"/>
        <v>4892</v>
      </c>
      <c r="C408" s="135" t="s">
        <v>345</v>
      </c>
      <c r="D408" s="135" t="s">
        <v>345</v>
      </c>
      <c r="E408" s="135" t="s">
        <v>345</v>
      </c>
      <c r="F408" s="135" t="s">
        <v>345</v>
      </c>
      <c r="G408" s="135" t="s">
        <v>345</v>
      </c>
      <c r="H408" s="135" t="s">
        <v>345</v>
      </c>
      <c r="I408" s="136">
        <v>4892</v>
      </c>
      <c r="J408" s="135" t="s">
        <v>345</v>
      </c>
      <c r="K408" s="135" t="s">
        <v>345</v>
      </c>
      <c r="L408" s="135" t="s">
        <v>345</v>
      </c>
      <c r="M408" s="135" t="s">
        <v>345</v>
      </c>
      <c r="N408" s="137" t="s">
        <v>345</v>
      </c>
      <c r="O408" s="132" t="s">
        <v>345</v>
      </c>
      <c r="P408" s="88" t="s">
        <v>345</v>
      </c>
    </row>
    <row r="409" spans="1:16" ht="15.75" customHeight="1">
      <c r="A409" s="134" t="s">
        <v>263</v>
      </c>
      <c r="B409" s="52">
        <f t="shared" si="19"/>
        <v>6671</v>
      </c>
      <c r="C409" s="135" t="s">
        <v>345</v>
      </c>
      <c r="D409" s="135" t="s">
        <v>345</v>
      </c>
      <c r="E409" s="135" t="s">
        <v>345</v>
      </c>
      <c r="F409" s="135" t="s">
        <v>345</v>
      </c>
      <c r="G409" s="135" t="s">
        <v>345</v>
      </c>
      <c r="H409" s="135" t="s">
        <v>345</v>
      </c>
      <c r="I409" s="136">
        <v>6671</v>
      </c>
      <c r="J409" s="135" t="s">
        <v>345</v>
      </c>
      <c r="K409" s="135" t="s">
        <v>345</v>
      </c>
      <c r="L409" s="135" t="s">
        <v>345</v>
      </c>
      <c r="M409" s="135" t="s">
        <v>345</v>
      </c>
      <c r="N409" s="137" t="s">
        <v>345</v>
      </c>
      <c r="O409" s="132" t="s">
        <v>345</v>
      </c>
      <c r="P409" s="88" t="s">
        <v>345</v>
      </c>
    </row>
    <row r="410" spans="1:16" ht="15.75" customHeight="1">
      <c r="A410" s="134" t="s">
        <v>85</v>
      </c>
      <c r="B410" s="52">
        <f t="shared" si="19"/>
        <v>5085</v>
      </c>
      <c r="C410" s="135" t="s">
        <v>345</v>
      </c>
      <c r="D410" s="135" t="s">
        <v>345</v>
      </c>
      <c r="E410" s="135" t="s">
        <v>345</v>
      </c>
      <c r="F410" s="135" t="s">
        <v>345</v>
      </c>
      <c r="G410" s="135" t="s">
        <v>345</v>
      </c>
      <c r="H410" s="135" t="s">
        <v>345</v>
      </c>
      <c r="I410" s="136">
        <v>5085</v>
      </c>
      <c r="J410" s="135" t="s">
        <v>345</v>
      </c>
      <c r="K410" s="135" t="s">
        <v>345</v>
      </c>
      <c r="L410" s="135" t="s">
        <v>345</v>
      </c>
      <c r="M410" s="135" t="s">
        <v>345</v>
      </c>
      <c r="N410" s="137" t="s">
        <v>345</v>
      </c>
      <c r="O410" s="132" t="s">
        <v>345</v>
      </c>
      <c r="P410" s="88" t="s">
        <v>345</v>
      </c>
    </row>
    <row r="411" spans="1:16" ht="15.75" customHeight="1">
      <c r="A411" s="134" t="s">
        <v>46</v>
      </c>
      <c r="B411" s="52">
        <f t="shared" si="19"/>
        <v>1055</v>
      </c>
      <c r="C411" s="135" t="s">
        <v>345</v>
      </c>
      <c r="D411" s="135" t="s">
        <v>345</v>
      </c>
      <c r="E411" s="135" t="s">
        <v>345</v>
      </c>
      <c r="F411" s="135" t="s">
        <v>345</v>
      </c>
      <c r="G411" s="135" t="s">
        <v>345</v>
      </c>
      <c r="H411" s="135" t="s">
        <v>345</v>
      </c>
      <c r="I411" s="136">
        <v>1055</v>
      </c>
      <c r="J411" s="135" t="s">
        <v>345</v>
      </c>
      <c r="K411" s="135" t="s">
        <v>345</v>
      </c>
      <c r="L411" s="135" t="s">
        <v>345</v>
      </c>
      <c r="M411" s="135" t="s">
        <v>345</v>
      </c>
      <c r="N411" s="137" t="s">
        <v>345</v>
      </c>
      <c r="O411" s="132" t="s">
        <v>345</v>
      </c>
      <c r="P411" s="88" t="s">
        <v>345</v>
      </c>
    </row>
    <row r="412" spans="1:16" ht="15.75" customHeight="1">
      <c r="A412" s="134" t="s">
        <v>47</v>
      </c>
      <c r="B412" s="52">
        <f t="shared" si="19"/>
        <v>1266</v>
      </c>
      <c r="C412" s="135" t="s">
        <v>345</v>
      </c>
      <c r="D412" s="135" t="s">
        <v>345</v>
      </c>
      <c r="E412" s="135" t="s">
        <v>345</v>
      </c>
      <c r="F412" s="135" t="s">
        <v>345</v>
      </c>
      <c r="G412" s="135" t="s">
        <v>345</v>
      </c>
      <c r="H412" s="135" t="s">
        <v>345</v>
      </c>
      <c r="I412" s="136">
        <v>1175</v>
      </c>
      <c r="J412" s="135" t="s">
        <v>345</v>
      </c>
      <c r="K412" s="135" t="s">
        <v>345</v>
      </c>
      <c r="L412" s="135" t="s">
        <v>345</v>
      </c>
      <c r="M412" s="136">
        <v>91</v>
      </c>
      <c r="N412" s="137" t="s">
        <v>345</v>
      </c>
      <c r="O412" s="132" t="s">
        <v>345</v>
      </c>
      <c r="P412" s="88" t="s">
        <v>345</v>
      </c>
    </row>
    <row r="413" spans="1:16" ht="15.75" customHeight="1">
      <c r="A413" s="134" t="s">
        <v>48</v>
      </c>
      <c r="B413" s="52">
        <f t="shared" si="19"/>
        <v>1706</v>
      </c>
      <c r="C413" s="135" t="s">
        <v>345</v>
      </c>
      <c r="D413" s="135" t="s">
        <v>345</v>
      </c>
      <c r="E413" s="135" t="s">
        <v>345</v>
      </c>
      <c r="F413" s="135" t="s">
        <v>345</v>
      </c>
      <c r="G413" s="135" t="s">
        <v>345</v>
      </c>
      <c r="H413" s="135" t="s">
        <v>345</v>
      </c>
      <c r="I413" s="136">
        <v>1706</v>
      </c>
      <c r="J413" s="135" t="s">
        <v>345</v>
      </c>
      <c r="K413" s="135" t="s">
        <v>345</v>
      </c>
      <c r="L413" s="135" t="s">
        <v>345</v>
      </c>
      <c r="M413" s="135" t="s">
        <v>345</v>
      </c>
      <c r="N413" s="137" t="s">
        <v>345</v>
      </c>
      <c r="O413" s="132" t="s">
        <v>345</v>
      </c>
      <c r="P413" s="88" t="s">
        <v>345</v>
      </c>
    </row>
    <row r="414" spans="1:16" ht="15.75" customHeight="1">
      <c r="A414" s="134" t="s">
        <v>49</v>
      </c>
      <c r="B414" s="52">
        <f t="shared" si="19"/>
        <v>764</v>
      </c>
      <c r="C414" s="135" t="s">
        <v>345</v>
      </c>
      <c r="D414" s="135" t="s">
        <v>345</v>
      </c>
      <c r="E414" s="135" t="s">
        <v>345</v>
      </c>
      <c r="F414" s="135" t="s">
        <v>345</v>
      </c>
      <c r="G414" s="135" t="s">
        <v>345</v>
      </c>
      <c r="H414" s="135" t="s">
        <v>345</v>
      </c>
      <c r="I414" s="136">
        <v>764</v>
      </c>
      <c r="J414" s="135" t="s">
        <v>345</v>
      </c>
      <c r="K414" s="135" t="s">
        <v>345</v>
      </c>
      <c r="L414" s="135" t="s">
        <v>345</v>
      </c>
      <c r="M414" s="135" t="s">
        <v>345</v>
      </c>
      <c r="N414" s="137" t="s">
        <v>345</v>
      </c>
      <c r="O414" s="132" t="s">
        <v>345</v>
      </c>
      <c r="P414" s="88" t="s">
        <v>345</v>
      </c>
    </row>
    <row r="415" spans="1:16" ht="15.75" customHeight="1">
      <c r="A415" s="138" t="s">
        <v>50</v>
      </c>
      <c r="B415" s="52">
        <f t="shared" si="19"/>
        <v>98</v>
      </c>
      <c r="C415" s="135" t="s">
        <v>345</v>
      </c>
      <c r="D415" s="135" t="s">
        <v>345</v>
      </c>
      <c r="E415" s="135" t="s">
        <v>345</v>
      </c>
      <c r="F415" s="135" t="s">
        <v>345</v>
      </c>
      <c r="G415" s="135" t="s">
        <v>345</v>
      </c>
      <c r="H415" s="135" t="s">
        <v>345</v>
      </c>
      <c r="I415" s="136">
        <v>98</v>
      </c>
      <c r="J415" s="135" t="s">
        <v>345</v>
      </c>
      <c r="K415" s="135" t="s">
        <v>345</v>
      </c>
      <c r="L415" s="135" t="s">
        <v>345</v>
      </c>
      <c r="M415" s="135" t="s">
        <v>345</v>
      </c>
      <c r="N415" s="137" t="s">
        <v>345</v>
      </c>
      <c r="O415" s="132" t="s">
        <v>345</v>
      </c>
      <c r="P415" s="88" t="s">
        <v>345</v>
      </c>
    </row>
    <row r="416" spans="1:16" ht="15.75" customHeight="1">
      <c r="A416" s="138" t="s">
        <v>51</v>
      </c>
      <c r="B416" s="52">
        <f t="shared" si="19"/>
        <v>65</v>
      </c>
      <c r="C416" s="135" t="s">
        <v>345</v>
      </c>
      <c r="D416" s="135" t="s">
        <v>345</v>
      </c>
      <c r="E416" s="135" t="s">
        <v>345</v>
      </c>
      <c r="F416" s="135" t="s">
        <v>345</v>
      </c>
      <c r="G416" s="135" t="s">
        <v>345</v>
      </c>
      <c r="H416" s="135" t="s">
        <v>345</v>
      </c>
      <c r="I416" s="136">
        <v>65</v>
      </c>
      <c r="J416" s="135" t="s">
        <v>345</v>
      </c>
      <c r="K416" s="135" t="s">
        <v>345</v>
      </c>
      <c r="L416" s="135" t="s">
        <v>345</v>
      </c>
      <c r="M416" s="135" t="s">
        <v>345</v>
      </c>
      <c r="N416" s="137" t="s">
        <v>345</v>
      </c>
      <c r="O416" s="132" t="s">
        <v>345</v>
      </c>
      <c r="P416" s="88" t="s">
        <v>345</v>
      </c>
    </row>
    <row r="417" spans="1:16" ht="15.75" customHeight="1">
      <c r="A417" s="138" t="s">
        <v>52</v>
      </c>
      <c r="B417" s="52">
        <f>SUM(C417:P417)</f>
        <v>3391</v>
      </c>
      <c r="C417" s="135" t="s">
        <v>345</v>
      </c>
      <c r="D417" s="135" t="s">
        <v>345</v>
      </c>
      <c r="E417" s="135" t="s">
        <v>345</v>
      </c>
      <c r="F417" s="135" t="s">
        <v>345</v>
      </c>
      <c r="G417" s="135" t="s">
        <v>345</v>
      </c>
      <c r="H417" s="135" t="s">
        <v>345</v>
      </c>
      <c r="I417" s="52" t="s">
        <v>345</v>
      </c>
      <c r="J417" s="135" t="s">
        <v>345</v>
      </c>
      <c r="K417" s="135" t="s">
        <v>345</v>
      </c>
      <c r="L417" s="135" t="s">
        <v>345</v>
      </c>
      <c r="M417" s="136">
        <v>3391</v>
      </c>
      <c r="N417" s="137" t="s">
        <v>345</v>
      </c>
      <c r="O417" s="132" t="s">
        <v>345</v>
      </c>
      <c r="P417" s="88" t="s">
        <v>345</v>
      </c>
    </row>
    <row r="418" spans="1:16" ht="15.75" customHeight="1">
      <c r="A418" s="138" t="s">
        <v>53</v>
      </c>
      <c r="B418" s="52">
        <f t="shared" si="19"/>
        <v>5176</v>
      </c>
      <c r="C418" s="135" t="s">
        <v>345</v>
      </c>
      <c r="D418" s="135" t="s">
        <v>345</v>
      </c>
      <c r="E418" s="135" t="s">
        <v>345</v>
      </c>
      <c r="F418" s="135" t="s">
        <v>345</v>
      </c>
      <c r="G418" s="135" t="s">
        <v>345</v>
      </c>
      <c r="H418" s="135" t="s">
        <v>345</v>
      </c>
      <c r="I418" s="136">
        <v>4761</v>
      </c>
      <c r="J418" s="135" t="s">
        <v>345</v>
      </c>
      <c r="K418" s="135" t="s">
        <v>345</v>
      </c>
      <c r="L418" s="135" t="s">
        <v>345</v>
      </c>
      <c r="M418" s="136">
        <v>415</v>
      </c>
      <c r="N418" s="137" t="s">
        <v>345</v>
      </c>
      <c r="O418" s="132" t="s">
        <v>345</v>
      </c>
      <c r="P418" s="88" t="s">
        <v>345</v>
      </c>
    </row>
    <row r="419" spans="1:16" ht="15.75" customHeight="1">
      <c r="A419" s="138" t="s">
        <v>118</v>
      </c>
      <c r="B419" s="52">
        <f t="shared" si="19"/>
        <v>823</v>
      </c>
      <c r="C419" s="135" t="s">
        <v>345</v>
      </c>
      <c r="D419" s="135" t="s">
        <v>345</v>
      </c>
      <c r="E419" s="135" t="s">
        <v>345</v>
      </c>
      <c r="F419" s="135" t="s">
        <v>345</v>
      </c>
      <c r="G419" s="135" t="s">
        <v>345</v>
      </c>
      <c r="H419" s="135" t="s">
        <v>345</v>
      </c>
      <c r="I419" s="136">
        <v>823</v>
      </c>
      <c r="J419" s="135" t="s">
        <v>345</v>
      </c>
      <c r="K419" s="135" t="s">
        <v>345</v>
      </c>
      <c r="L419" s="135" t="s">
        <v>345</v>
      </c>
      <c r="M419" s="136" t="s">
        <v>345</v>
      </c>
      <c r="N419" s="137" t="s">
        <v>345</v>
      </c>
      <c r="O419" s="132" t="s">
        <v>345</v>
      </c>
      <c r="P419" s="88" t="s">
        <v>345</v>
      </c>
    </row>
    <row r="420" spans="1:16" ht="15.75" customHeight="1">
      <c r="A420" s="138" t="s">
        <v>54</v>
      </c>
      <c r="B420" s="52">
        <f>SUM(C420:P420)</f>
        <v>10127</v>
      </c>
      <c r="C420" s="135" t="s">
        <v>345</v>
      </c>
      <c r="D420" s="135" t="s">
        <v>345</v>
      </c>
      <c r="E420" s="135" t="s">
        <v>345</v>
      </c>
      <c r="F420" s="135" t="s">
        <v>345</v>
      </c>
      <c r="G420" s="135" t="s">
        <v>345</v>
      </c>
      <c r="H420" s="135" t="s">
        <v>345</v>
      </c>
      <c r="I420" s="136">
        <v>9555</v>
      </c>
      <c r="J420" s="135" t="s">
        <v>345</v>
      </c>
      <c r="K420" s="135" t="s">
        <v>345</v>
      </c>
      <c r="L420" s="135" t="s">
        <v>345</v>
      </c>
      <c r="M420" s="136">
        <v>572</v>
      </c>
      <c r="N420" s="137" t="s">
        <v>345</v>
      </c>
      <c r="O420" s="132" t="s">
        <v>345</v>
      </c>
      <c r="P420" s="88" t="s">
        <v>345</v>
      </c>
    </row>
    <row r="421" spans="1:16" ht="15.75" customHeight="1">
      <c r="A421" s="134" t="s">
        <v>55</v>
      </c>
      <c r="B421" s="52">
        <f t="shared" si="19"/>
        <v>586</v>
      </c>
      <c r="C421" s="135" t="s">
        <v>345</v>
      </c>
      <c r="D421" s="135" t="s">
        <v>345</v>
      </c>
      <c r="E421" s="135"/>
      <c r="F421" s="135"/>
      <c r="G421" s="135"/>
      <c r="H421" s="135" t="s">
        <v>345</v>
      </c>
      <c r="I421" s="136">
        <v>586</v>
      </c>
      <c r="J421" s="135" t="s">
        <v>345</v>
      </c>
      <c r="K421" s="135" t="s">
        <v>345</v>
      </c>
      <c r="L421" s="135" t="s">
        <v>345</v>
      </c>
      <c r="M421" s="136" t="s">
        <v>345</v>
      </c>
      <c r="N421" s="137" t="s">
        <v>345</v>
      </c>
      <c r="O421" s="132" t="s">
        <v>345</v>
      </c>
      <c r="P421" s="88" t="s">
        <v>345</v>
      </c>
    </row>
    <row r="422" spans="1:16" ht="15.75" customHeight="1">
      <c r="A422" s="134" t="s">
        <v>222</v>
      </c>
      <c r="B422" s="52">
        <f t="shared" si="19"/>
        <v>2353</v>
      </c>
      <c r="C422" s="135" t="s">
        <v>345</v>
      </c>
      <c r="D422" s="135" t="s">
        <v>345</v>
      </c>
      <c r="E422" s="135" t="s">
        <v>345</v>
      </c>
      <c r="F422" s="135" t="s">
        <v>345</v>
      </c>
      <c r="G422" s="135" t="s">
        <v>345</v>
      </c>
      <c r="H422" s="135" t="s">
        <v>345</v>
      </c>
      <c r="I422" s="136">
        <v>2193</v>
      </c>
      <c r="J422" s="135" t="s">
        <v>345</v>
      </c>
      <c r="K422" s="135" t="s">
        <v>345</v>
      </c>
      <c r="L422" s="135" t="s">
        <v>345</v>
      </c>
      <c r="M422" s="136">
        <v>160</v>
      </c>
      <c r="N422" s="137" t="s">
        <v>345</v>
      </c>
      <c r="O422" s="132" t="s">
        <v>345</v>
      </c>
      <c r="P422" s="88" t="s">
        <v>345</v>
      </c>
    </row>
    <row r="423" spans="1:16" ht="15.75" customHeight="1">
      <c r="A423" s="134" t="s">
        <v>191</v>
      </c>
      <c r="B423" s="52">
        <f t="shared" si="19"/>
        <v>2290</v>
      </c>
      <c r="C423" s="135" t="s">
        <v>345</v>
      </c>
      <c r="D423" s="135" t="s">
        <v>345</v>
      </c>
      <c r="E423" s="135" t="s">
        <v>345</v>
      </c>
      <c r="F423" s="135" t="s">
        <v>345</v>
      </c>
      <c r="G423" s="135" t="s">
        <v>345</v>
      </c>
      <c r="H423" s="135" t="s">
        <v>345</v>
      </c>
      <c r="I423" s="136">
        <v>2128</v>
      </c>
      <c r="J423" s="135" t="s">
        <v>345</v>
      </c>
      <c r="K423" s="135" t="s">
        <v>345</v>
      </c>
      <c r="L423" s="135" t="s">
        <v>345</v>
      </c>
      <c r="M423" s="136">
        <v>162</v>
      </c>
      <c r="N423" s="137" t="s">
        <v>345</v>
      </c>
      <c r="O423" s="132" t="s">
        <v>345</v>
      </c>
      <c r="P423" s="88" t="s">
        <v>345</v>
      </c>
    </row>
    <row r="424" spans="1:16" ht="15.75" customHeight="1">
      <c r="A424" s="134" t="s">
        <v>125</v>
      </c>
      <c r="B424" s="52">
        <f t="shared" si="19"/>
        <v>1384</v>
      </c>
      <c r="C424" s="135" t="s">
        <v>345</v>
      </c>
      <c r="D424" s="135" t="s">
        <v>345</v>
      </c>
      <c r="E424" s="135" t="s">
        <v>345</v>
      </c>
      <c r="F424" s="135" t="s">
        <v>345</v>
      </c>
      <c r="G424" s="135" t="s">
        <v>345</v>
      </c>
      <c r="H424" s="135" t="s">
        <v>345</v>
      </c>
      <c r="I424" s="136">
        <v>1384</v>
      </c>
      <c r="J424" s="135" t="s">
        <v>345</v>
      </c>
      <c r="K424" s="135" t="s">
        <v>345</v>
      </c>
      <c r="L424" s="135" t="s">
        <v>345</v>
      </c>
      <c r="M424" s="135" t="s">
        <v>345</v>
      </c>
      <c r="N424" s="137" t="s">
        <v>345</v>
      </c>
      <c r="O424" s="132" t="s">
        <v>345</v>
      </c>
      <c r="P424" s="88" t="s">
        <v>345</v>
      </c>
    </row>
    <row r="425" spans="1:16" ht="15.75" customHeight="1">
      <c r="A425" s="134" t="s">
        <v>56</v>
      </c>
      <c r="B425" s="52">
        <f t="shared" si="19"/>
        <v>4997</v>
      </c>
      <c r="C425" s="135" t="s">
        <v>345</v>
      </c>
      <c r="D425" s="135" t="s">
        <v>345</v>
      </c>
      <c r="E425" s="135" t="s">
        <v>345</v>
      </c>
      <c r="F425" s="135" t="s">
        <v>345</v>
      </c>
      <c r="G425" s="135" t="s">
        <v>345</v>
      </c>
      <c r="H425" s="135" t="s">
        <v>345</v>
      </c>
      <c r="I425" s="136">
        <v>4467</v>
      </c>
      <c r="J425" s="135" t="s">
        <v>345</v>
      </c>
      <c r="K425" s="135" t="s">
        <v>345</v>
      </c>
      <c r="L425" s="135" t="s">
        <v>345</v>
      </c>
      <c r="M425" s="136">
        <v>530</v>
      </c>
      <c r="N425" s="137" t="s">
        <v>345</v>
      </c>
      <c r="O425" s="132" t="s">
        <v>345</v>
      </c>
      <c r="P425" s="88" t="s">
        <v>345</v>
      </c>
    </row>
    <row r="426" spans="1:16" ht="15.75" customHeight="1">
      <c r="A426" s="134" t="s">
        <v>57</v>
      </c>
      <c r="B426" s="52">
        <f t="shared" si="19"/>
        <v>0</v>
      </c>
      <c r="C426" s="135" t="s">
        <v>345</v>
      </c>
      <c r="D426" s="135" t="s">
        <v>345</v>
      </c>
      <c r="E426" s="135" t="s">
        <v>345</v>
      </c>
      <c r="F426" s="135" t="s">
        <v>345</v>
      </c>
      <c r="G426" s="135" t="s">
        <v>345</v>
      </c>
      <c r="H426" s="135" t="s">
        <v>345</v>
      </c>
      <c r="I426" s="136">
        <v>0</v>
      </c>
      <c r="J426" s="135" t="s">
        <v>345</v>
      </c>
      <c r="K426" s="135" t="s">
        <v>345</v>
      </c>
      <c r="L426" s="135" t="s">
        <v>345</v>
      </c>
      <c r="M426" s="142" t="s">
        <v>345</v>
      </c>
      <c r="N426" s="137" t="s">
        <v>345</v>
      </c>
      <c r="O426" s="132" t="s">
        <v>345</v>
      </c>
      <c r="P426" s="88" t="s">
        <v>345</v>
      </c>
    </row>
    <row r="427" spans="1:16" ht="15.75" customHeight="1">
      <c r="A427" s="134" t="s">
        <v>128</v>
      </c>
      <c r="B427" s="52">
        <f t="shared" si="19"/>
        <v>1329</v>
      </c>
      <c r="C427" s="135" t="s">
        <v>345</v>
      </c>
      <c r="D427" s="135" t="s">
        <v>345</v>
      </c>
      <c r="E427" s="135" t="s">
        <v>345</v>
      </c>
      <c r="F427" s="135" t="s">
        <v>345</v>
      </c>
      <c r="G427" s="135" t="s">
        <v>345</v>
      </c>
      <c r="H427" s="135" t="s">
        <v>345</v>
      </c>
      <c r="I427" s="136">
        <v>1329</v>
      </c>
      <c r="J427" s="135" t="s">
        <v>345</v>
      </c>
      <c r="K427" s="135" t="s">
        <v>345</v>
      </c>
      <c r="L427" s="135" t="s">
        <v>345</v>
      </c>
      <c r="M427" s="135" t="s">
        <v>345</v>
      </c>
      <c r="N427" s="137" t="s">
        <v>345</v>
      </c>
      <c r="O427" s="132" t="s">
        <v>345</v>
      </c>
      <c r="P427" s="88" t="s">
        <v>345</v>
      </c>
    </row>
    <row r="428" spans="1:16" ht="15.75" customHeight="1">
      <c r="A428" s="134" t="s">
        <v>129</v>
      </c>
      <c r="B428" s="52">
        <f t="shared" si="19"/>
        <v>1055</v>
      </c>
      <c r="C428" s="135" t="s">
        <v>345</v>
      </c>
      <c r="D428" s="135" t="s">
        <v>345</v>
      </c>
      <c r="E428" s="135" t="s">
        <v>345</v>
      </c>
      <c r="F428" s="135" t="s">
        <v>345</v>
      </c>
      <c r="G428" s="135" t="s">
        <v>345</v>
      </c>
      <c r="H428" s="135" t="s">
        <v>345</v>
      </c>
      <c r="I428" s="136">
        <v>1055</v>
      </c>
      <c r="J428" s="135" t="s">
        <v>345</v>
      </c>
      <c r="K428" s="135" t="s">
        <v>345</v>
      </c>
      <c r="L428" s="135" t="s">
        <v>345</v>
      </c>
      <c r="M428" s="135" t="s">
        <v>345</v>
      </c>
      <c r="N428" s="137" t="s">
        <v>345</v>
      </c>
      <c r="O428" s="132" t="s">
        <v>345</v>
      </c>
      <c r="P428" s="88" t="s">
        <v>345</v>
      </c>
    </row>
    <row r="429" spans="1:16" ht="15.75" customHeight="1">
      <c r="A429" s="134" t="s">
        <v>58</v>
      </c>
      <c r="B429" s="52">
        <f t="shared" si="19"/>
        <v>679</v>
      </c>
      <c r="C429" s="135" t="s">
        <v>345</v>
      </c>
      <c r="D429" s="135" t="s">
        <v>345</v>
      </c>
      <c r="E429" s="135" t="s">
        <v>345</v>
      </c>
      <c r="F429" s="135" t="s">
        <v>345</v>
      </c>
      <c r="G429" s="135" t="s">
        <v>345</v>
      </c>
      <c r="H429" s="135" t="s">
        <v>345</v>
      </c>
      <c r="I429" s="136">
        <v>679</v>
      </c>
      <c r="J429" s="135" t="s">
        <v>345</v>
      </c>
      <c r="K429" s="135" t="s">
        <v>345</v>
      </c>
      <c r="L429" s="135" t="s">
        <v>345</v>
      </c>
      <c r="M429" s="135" t="s">
        <v>345</v>
      </c>
      <c r="N429" s="137" t="s">
        <v>345</v>
      </c>
      <c r="O429" s="132" t="s">
        <v>345</v>
      </c>
      <c r="P429" s="88" t="s">
        <v>345</v>
      </c>
    </row>
    <row r="430" spans="1:16" ht="15.75" customHeight="1">
      <c r="A430" s="134" t="s">
        <v>276</v>
      </c>
      <c r="B430" s="52">
        <f t="shared" si="19"/>
        <v>9092</v>
      </c>
      <c r="C430" s="135" t="s">
        <v>345</v>
      </c>
      <c r="D430" s="135" t="s">
        <v>345</v>
      </c>
      <c r="E430" s="135" t="s">
        <v>345</v>
      </c>
      <c r="F430" s="135" t="s">
        <v>345</v>
      </c>
      <c r="G430" s="135" t="s">
        <v>345</v>
      </c>
      <c r="H430" s="135" t="s">
        <v>345</v>
      </c>
      <c r="I430" s="136">
        <v>8032</v>
      </c>
      <c r="J430" s="135" t="s">
        <v>345</v>
      </c>
      <c r="K430" s="135" t="s">
        <v>345</v>
      </c>
      <c r="L430" s="135" t="s">
        <v>345</v>
      </c>
      <c r="M430" s="136">
        <v>1060</v>
      </c>
      <c r="N430" s="137" t="s">
        <v>345</v>
      </c>
      <c r="O430" s="132" t="s">
        <v>345</v>
      </c>
      <c r="P430" s="88" t="s">
        <v>345</v>
      </c>
    </row>
    <row r="431" spans="1:16" ht="15.75" customHeight="1">
      <c r="A431" s="134" t="s">
        <v>59</v>
      </c>
      <c r="B431" s="52">
        <f t="shared" si="19"/>
        <v>446</v>
      </c>
      <c r="C431" s="135"/>
      <c r="D431" s="135" t="s">
        <v>345</v>
      </c>
      <c r="E431" s="135"/>
      <c r="F431" s="135"/>
      <c r="G431" s="135"/>
      <c r="H431" s="135" t="s">
        <v>345</v>
      </c>
      <c r="I431" s="136">
        <v>446</v>
      </c>
      <c r="J431" s="135" t="s">
        <v>345</v>
      </c>
      <c r="K431" s="135" t="s">
        <v>345</v>
      </c>
      <c r="L431" s="135" t="s">
        <v>345</v>
      </c>
      <c r="M431" s="136" t="s">
        <v>345</v>
      </c>
      <c r="N431" s="137" t="s">
        <v>345</v>
      </c>
      <c r="O431" s="132" t="s">
        <v>345</v>
      </c>
      <c r="P431" s="88" t="s">
        <v>345</v>
      </c>
    </row>
    <row r="432" spans="1:16" ht="15.75" customHeight="1">
      <c r="A432" s="134" t="s">
        <v>103</v>
      </c>
      <c r="B432" s="52">
        <f t="shared" si="19"/>
        <v>2467</v>
      </c>
      <c r="C432" s="135" t="s">
        <v>345</v>
      </c>
      <c r="D432" s="135" t="s">
        <v>345</v>
      </c>
      <c r="E432" s="135" t="s">
        <v>345</v>
      </c>
      <c r="F432" s="135" t="s">
        <v>345</v>
      </c>
      <c r="G432" s="135" t="s">
        <v>345</v>
      </c>
      <c r="H432" s="135" t="s">
        <v>345</v>
      </c>
      <c r="I432" s="136">
        <v>2467</v>
      </c>
      <c r="J432" s="135" t="s">
        <v>345</v>
      </c>
      <c r="K432" s="135" t="s">
        <v>345</v>
      </c>
      <c r="L432" s="135" t="s">
        <v>345</v>
      </c>
      <c r="M432" s="135" t="s">
        <v>345</v>
      </c>
      <c r="N432" s="137" t="s">
        <v>345</v>
      </c>
      <c r="O432" s="132" t="s">
        <v>345</v>
      </c>
      <c r="P432" s="88" t="s">
        <v>345</v>
      </c>
    </row>
    <row r="433" spans="1:16" ht="15.75" customHeight="1">
      <c r="A433" s="134" t="s">
        <v>227</v>
      </c>
      <c r="B433" s="52">
        <f t="shared" si="19"/>
        <v>2893</v>
      </c>
      <c r="C433" s="135" t="s">
        <v>345</v>
      </c>
      <c r="D433" s="135" t="s">
        <v>345</v>
      </c>
      <c r="E433" s="135" t="s">
        <v>345</v>
      </c>
      <c r="F433" s="135" t="s">
        <v>345</v>
      </c>
      <c r="G433" s="135" t="s">
        <v>345</v>
      </c>
      <c r="H433" s="135" t="s">
        <v>345</v>
      </c>
      <c r="I433" s="136">
        <v>2741</v>
      </c>
      <c r="J433" s="135" t="s">
        <v>345</v>
      </c>
      <c r="K433" s="135" t="s">
        <v>345</v>
      </c>
      <c r="L433" s="135" t="s">
        <v>345</v>
      </c>
      <c r="M433" s="136">
        <v>152</v>
      </c>
      <c r="N433" s="137" t="s">
        <v>345</v>
      </c>
      <c r="O433" s="132" t="s">
        <v>345</v>
      </c>
      <c r="P433" s="88" t="s">
        <v>345</v>
      </c>
    </row>
    <row r="434" spans="1:16" ht="15.75" customHeight="1">
      <c r="A434" s="134" t="s">
        <v>259</v>
      </c>
      <c r="B434" s="52">
        <f t="shared" si="19"/>
        <v>8511</v>
      </c>
      <c r="C434" s="135" t="s">
        <v>345</v>
      </c>
      <c r="D434" s="135" t="s">
        <v>345</v>
      </c>
      <c r="E434" s="135" t="s">
        <v>345</v>
      </c>
      <c r="F434" s="135" t="s">
        <v>345</v>
      </c>
      <c r="G434" s="135" t="s">
        <v>345</v>
      </c>
      <c r="H434" s="135" t="s">
        <v>345</v>
      </c>
      <c r="I434" s="136">
        <v>7761</v>
      </c>
      <c r="J434" s="135" t="s">
        <v>345</v>
      </c>
      <c r="K434" s="135" t="s">
        <v>345</v>
      </c>
      <c r="L434" s="135" t="s">
        <v>345</v>
      </c>
      <c r="M434" s="136">
        <v>750</v>
      </c>
      <c r="N434" s="137" t="s">
        <v>345</v>
      </c>
      <c r="O434" s="132" t="s">
        <v>345</v>
      </c>
      <c r="P434" s="88" t="s">
        <v>345</v>
      </c>
    </row>
    <row r="435" spans="1:16" ht="15.75" customHeight="1">
      <c r="A435" s="134" t="s">
        <v>60</v>
      </c>
      <c r="B435" s="52">
        <f t="shared" si="19"/>
        <v>582</v>
      </c>
      <c r="C435" s="135" t="s">
        <v>345</v>
      </c>
      <c r="D435" s="135" t="s">
        <v>345</v>
      </c>
      <c r="E435" s="135" t="s">
        <v>345</v>
      </c>
      <c r="F435" s="135" t="s">
        <v>345</v>
      </c>
      <c r="G435" s="135" t="s">
        <v>345</v>
      </c>
      <c r="H435" s="135" t="s">
        <v>345</v>
      </c>
      <c r="I435" s="136">
        <v>582</v>
      </c>
      <c r="J435" s="135" t="s">
        <v>345</v>
      </c>
      <c r="K435" s="135" t="s">
        <v>345</v>
      </c>
      <c r="L435" s="135" t="s">
        <v>345</v>
      </c>
      <c r="M435" s="142" t="s">
        <v>345</v>
      </c>
      <c r="N435" s="137" t="s">
        <v>345</v>
      </c>
      <c r="O435" s="132" t="s">
        <v>345</v>
      </c>
      <c r="P435" s="88" t="s">
        <v>345</v>
      </c>
    </row>
    <row r="436" spans="1:16" ht="15.75" customHeight="1">
      <c r="A436" s="134" t="s">
        <v>61</v>
      </c>
      <c r="B436" s="52">
        <f t="shared" si="19"/>
        <v>1838</v>
      </c>
      <c r="C436" s="135" t="s">
        <v>345</v>
      </c>
      <c r="D436" s="135" t="s">
        <v>345</v>
      </c>
      <c r="E436" s="135" t="s">
        <v>345</v>
      </c>
      <c r="F436" s="135" t="s">
        <v>345</v>
      </c>
      <c r="G436" s="135" t="s">
        <v>345</v>
      </c>
      <c r="H436" s="135" t="s">
        <v>345</v>
      </c>
      <c r="I436" s="136">
        <v>1838</v>
      </c>
      <c r="J436" s="135" t="s">
        <v>345</v>
      </c>
      <c r="K436" s="135" t="s">
        <v>345</v>
      </c>
      <c r="L436" s="135" t="s">
        <v>345</v>
      </c>
      <c r="M436" s="135" t="s">
        <v>345</v>
      </c>
      <c r="N436" s="137" t="s">
        <v>345</v>
      </c>
      <c r="O436" s="132" t="s">
        <v>345</v>
      </c>
      <c r="P436" s="88" t="s">
        <v>345</v>
      </c>
    </row>
    <row r="437" spans="1:16" ht="15.75" customHeight="1">
      <c r="A437" s="134" t="s">
        <v>112</v>
      </c>
      <c r="B437" s="52">
        <f t="shared" si="19"/>
        <v>2127</v>
      </c>
      <c r="C437" s="135" t="s">
        <v>345</v>
      </c>
      <c r="D437" s="135" t="s">
        <v>345</v>
      </c>
      <c r="E437" s="135" t="s">
        <v>345</v>
      </c>
      <c r="F437" s="135" t="s">
        <v>345</v>
      </c>
      <c r="G437" s="135" t="s">
        <v>345</v>
      </c>
      <c r="H437" s="135" t="s">
        <v>345</v>
      </c>
      <c r="I437" s="136">
        <v>2127</v>
      </c>
      <c r="J437" s="135" t="s">
        <v>345</v>
      </c>
      <c r="K437" s="135" t="s">
        <v>345</v>
      </c>
      <c r="L437" s="135" t="s">
        <v>345</v>
      </c>
      <c r="M437" s="135" t="s">
        <v>345</v>
      </c>
      <c r="N437" s="137" t="s">
        <v>345</v>
      </c>
      <c r="O437" s="132" t="s">
        <v>345</v>
      </c>
      <c r="P437" s="88" t="s">
        <v>345</v>
      </c>
    </row>
    <row r="438" spans="1:16" ht="15.75" customHeight="1">
      <c r="A438" s="134" t="s">
        <v>231</v>
      </c>
      <c r="B438" s="52">
        <f t="shared" si="19"/>
        <v>3934</v>
      </c>
      <c r="C438" s="135" t="s">
        <v>345</v>
      </c>
      <c r="D438" s="135" t="s">
        <v>345</v>
      </c>
      <c r="E438" s="135" t="s">
        <v>345</v>
      </c>
      <c r="F438" s="135" t="s">
        <v>345</v>
      </c>
      <c r="G438" s="135" t="s">
        <v>345</v>
      </c>
      <c r="H438" s="135" t="s">
        <v>345</v>
      </c>
      <c r="I438" s="136">
        <v>3629</v>
      </c>
      <c r="J438" s="135" t="s">
        <v>345</v>
      </c>
      <c r="K438" s="135" t="s">
        <v>345</v>
      </c>
      <c r="L438" s="135" t="s">
        <v>345</v>
      </c>
      <c r="M438" s="136">
        <v>305</v>
      </c>
      <c r="N438" s="137" t="s">
        <v>345</v>
      </c>
      <c r="O438" s="132" t="s">
        <v>345</v>
      </c>
      <c r="P438" s="88" t="s">
        <v>345</v>
      </c>
    </row>
    <row r="439" spans="1:16" ht="15.75" customHeight="1">
      <c r="A439" s="134" t="s">
        <v>62</v>
      </c>
      <c r="B439" s="52">
        <f t="shared" si="19"/>
        <v>104</v>
      </c>
      <c r="C439" s="135" t="s">
        <v>345</v>
      </c>
      <c r="D439" s="135" t="s">
        <v>345</v>
      </c>
      <c r="E439" s="135" t="s">
        <v>345</v>
      </c>
      <c r="F439" s="135" t="s">
        <v>345</v>
      </c>
      <c r="G439" s="135" t="s">
        <v>345</v>
      </c>
      <c r="H439" s="135" t="s">
        <v>345</v>
      </c>
      <c r="I439" s="136">
        <v>104</v>
      </c>
      <c r="J439" s="135" t="s">
        <v>345</v>
      </c>
      <c r="K439" s="135" t="s">
        <v>345</v>
      </c>
      <c r="L439" s="135" t="s">
        <v>345</v>
      </c>
      <c r="M439" s="136" t="s">
        <v>345</v>
      </c>
      <c r="N439" s="137" t="s">
        <v>345</v>
      </c>
      <c r="O439" s="132" t="s">
        <v>345</v>
      </c>
      <c r="P439" s="88" t="s">
        <v>345</v>
      </c>
    </row>
    <row r="440" spans="1:16" ht="15.75" customHeight="1">
      <c r="A440" s="134" t="s">
        <v>115</v>
      </c>
      <c r="B440" s="52">
        <f t="shared" si="19"/>
        <v>2873</v>
      </c>
      <c r="C440" s="135" t="s">
        <v>345</v>
      </c>
      <c r="D440" s="135" t="s">
        <v>345</v>
      </c>
      <c r="E440" s="135" t="s">
        <v>345</v>
      </c>
      <c r="F440" s="135" t="s">
        <v>345</v>
      </c>
      <c r="G440" s="135" t="s">
        <v>345</v>
      </c>
      <c r="H440" s="135" t="s">
        <v>345</v>
      </c>
      <c r="I440" s="136">
        <v>2633</v>
      </c>
      <c r="J440" s="135" t="s">
        <v>345</v>
      </c>
      <c r="K440" s="135" t="s">
        <v>345</v>
      </c>
      <c r="L440" s="135" t="s">
        <v>345</v>
      </c>
      <c r="M440" s="136">
        <v>240</v>
      </c>
      <c r="N440" s="137" t="s">
        <v>345</v>
      </c>
      <c r="O440" s="132" t="s">
        <v>345</v>
      </c>
      <c r="P440" s="88" t="s">
        <v>345</v>
      </c>
    </row>
    <row r="441" spans="1:16" ht="15.75" customHeight="1">
      <c r="A441" s="134" t="s">
        <v>63</v>
      </c>
      <c r="B441" s="52">
        <f t="shared" si="19"/>
        <v>3607</v>
      </c>
      <c r="C441" s="135" t="s">
        <v>345</v>
      </c>
      <c r="D441" s="135" t="s">
        <v>345</v>
      </c>
      <c r="E441" s="135" t="s">
        <v>345</v>
      </c>
      <c r="F441" s="135" t="s">
        <v>345</v>
      </c>
      <c r="G441" s="135" t="s">
        <v>345</v>
      </c>
      <c r="H441" s="135" t="s">
        <v>345</v>
      </c>
      <c r="I441" s="136">
        <v>3409</v>
      </c>
      <c r="J441" s="135" t="s">
        <v>345</v>
      </c>
      <c r="K441" s="135" t="s">
        <v>345</v>
      </c>
      <c r="L441" s="135" t="s">
        <v>345</v>
      </c>
      <c r="M441" s="136">
        <v>198</v>
      </c>
      <c r="N441" s="137" t="s">
        <v>345</v>
      </c>
      <c r="O441" s="132" t="s">
        <v>345</v>
      </c>
      <c r="P441" s="88" t="s">
        <v>345</v>
      </c>
    </row>
    <row r="442" spans="1:16" ht="15.75" customHeight="1">
      <c r="A442" s="134" t="s">
        <v>194</v>
      </c>
      <c r="B442" s="52">
        <f t="shared" si="19"/>
        <v>3491</v>
      </c>
      <c r="C442" s="135" t="s">
        <v>345</v>
      </c>
      <c r="D442" s="135" t="s">
        <v>345</v>
      </c>
      <c r="E442" s="135" t="s">
        <v>345</v>
      </c>
      <c r="F442" s="135" t="s">
        <v>345</v>
      </c>
      <c r="G442" s="135" t="s">
        <v>345</v>
      </c>
      <c r="H442" s="135" t="s">
        <v>345</v>
      </c>
      <c r="I442" s="136">
        <v>3330</v>
      </c>
      <c r="J442" s="135" t="s">
        <v>345</v>
      </c>
      <c r="K442" s="135" t="s">
        <v>345</v>
      </c>
      <c r="L442" s="135" t="s">
        <v>345</v>
      </c>
      <c r="M442" s="136">
        <v>161</v>
      </c>
      <c r="N442" s="137" t="s">
        <v>345</v>
      </c>
      <c r="O442" s="132" t="s">
        <v>345</v>
      </c>
      <c r="P442" s="88" t="s">
        <v>345</v>
      </c>
    </row>
    <row r="443" spans="1:16" ht="15.75" customHeight="1">
      <c r="A443" s="134" t="s">
        <v>64</v>
      </c>
      <c r="B443" s="52">
        <f t="shared" si="19"/>
        <v>31</v>
      </c>
      <c r="C443" s="135" t="s">
        <v>345</v>
      </c>
      <c r="D443" s="135" t="s">
        <v>345</v>
      </c>
      <c r="E443" s="135" t="s">
        <v>345</v>
      </c>
      <c r="F443" s="135" t="s">
        <v>345</v>
      </c>
      <c r="G443" s="135" t="s">
        <v>345</v>
      </c>
      <c r="H443" s="135" t="s">
        <v>345</v>
      </c>
      <c r="I443" s="136">
        <v>31</v>
      </c>
      <c r="J443" s="135" t="s">
        <v>345</v>
      </c>
      <c r="K443" s="135" t="s">
        <v>345</v>
      </c>
      <c r="L443" s="135" t="s">
        <v>345</v>
      </c>
      <c r="M443" s="136" t="s">
        <v>345</v>
      </c>
      <c r="N443" s="137" t="s">
        <v>345</v>
      </c>
      <c r="O443" s="132" t="s">
        <v>345</v>
      </c>
      <c r="P443" s="88" t="s">
        <v>345</v>
      </c>
    </row>
    <row r="444" spans="1:16" ht="15.75" customHeight="1">
      <c r="A444" s="134" t="s">
        <v>159</v>
      </c>
      <c r="B444" s="52">
        <f t="shared" si="19"/>
        <v>5942</v>
      </c>
      <c r="C444" s="135" t="s">
        <v>345</v>
      </c>
      <c r="D444" s="135" t="s">
        <v>345</v>
      </c>
      <c r="E444" s="135" t="s">
        <v>345</v>
      </c>
      <c r="F444" s="135" t="s">
        <v>345</v>
      </c>
      <c r="G444" s="135" t="s">
        <v>345</v>
      </c>
      <c r="H444" s="135" t="s">
        <v>345</v>
      </c>
      <c r="I444" s="136">
        <v>5468</v>
      </c>
      <c r="J444" s="135" t="s">
        <v>345</v>
      </c>
      <c r="K444" s="135" t="s">
        <v>345</v>
      </c>
      <c r="L444" s="135" t="s">
        <v>345</v>
      </c>
      <c r="M444" s="136">
        <v>474</v>
      </c>
      <c r="N444" s="137" t="s">
        <v>345</v>
      </c>
      <c r="O444" s="132" t="s">
        <v>345</v>
      </c>
      <c r="P444" s="88" t="s">
        <v>345</v>
      </c>
    </row>
    <row r="445" spans="1:16" ht="15.75" customHeight="1">
      <c r="A445" s="134" t="s">
        <v>65</v>
      </c>
      <c r="B445" s="52">
        <f t="shared" si="19"/>
        <v>428</v>
      </c>
      <c r="C445" s="135" t="s">
        <v>345</v>
      </c>
      <c r="D445" s="135" t="s">
        <v>345</v>
      </c>
      <c r="E445" s="135" t="s">
        <v>345</v>
      </c>
      <c r="F445" s="135" t="s">
        <v>345</v>
      </c>
      <c r="G445" s="135" t="s">
        <v>345</v>
      </c>
      <c r="H445" s="135" t="s">
        <v>345</v>
      </c>
      <c r="I445" s="136">
        <v>428</v>
      </c>
      <c r="J445" s="135" t="s">
        <v>345</v>
      </c>
      <c r="K445" s="135" t="s">
        <v>345</v>
      </c>
      <c r="L445" s="135" t="s">
        <v>345</v>
      </c>
      <c r="M445" s="136" t="s">
        <v>345</v>
      </c>
      <c r="N445" s="137" t="s">
        <v>345</v>
      </c>
      <c r="O445" s="132" t="s">
        <v>345</v>
      </c>
      <c r="P445" s="88" t="s">
        <v>345</v>
      </c>
    </row>
    <row r="446" spans="1:16" ht="15.75" customHeight="1">
      <c r="A446" s="134" t="s">
        <v>29</v>
      </c>
      <c r="B446" s="52">
        <f t="shared" si="19"/>
        <v>1753</v>
      </c>
      <c r="C446" s="135" t="s">
        <v>345</v>
      </c>
      <c r="D446" s="135" t="s">
        <v>345</v>
      </c>
      <c r="E446" s="135" t="s">
        <v>345</v>
      </c>
      <c r="F446" s="135" t="s">
        <v>345</v>
      </c>
      <c r="G446" s="135" t="s">
        <v>345</v>
      </c>
      <c r="H446" s="135" t="s">
        <v>345</v>
      </c>
      <c r="I446" s="136">
        <v>1753</v>
      </c>
      <c r="J446" s="135" t="s">
        <v>345</v>
      </c>
      <c r="K446" s="135" t="s">
        <v>345</v>
      </c>
      <c r="L446" s="135" t="s">
        <v>345</v>
      </c>
      <c r="M446" s="135" t="s">
        <v>345</v>
      </c>
      <c r="N446" s="137" t="s">
        <v>345</v>
      </c>
      <c r="O446" s="132" t="s">
        <v>345</v>
      </c>
      <c r="P446" s="88" t="s">
        <v>345</v>
      </c>
    </row>
    <row r="447" spans="1:16" ht="15.75" customHeight="1">
      <c r="A447" s="134" t="s">
        <v>95</v>
      </c>
      <c r="B447" s="52">
        <f t="shared" si="19"/>
        <v>808</v>
      </c>
      <c r="C447" s="135" t="s">
        <v>345</v>
      </c>
      <c r="D447" s="135" t="s">
        <v>345</v>
      </c>
      <c r="E447" s="135" t="s">
        <v>345</v>
      </c>
      <c r="F447" s="135" t="s">
        <v>345</v>
      </c>
      <c r="G447" s="135" t="s">
        <v>345</v>
      </c>
      <c r="H447" s="135" t="s">
        <v>345</v>
      </c>
      <c r="I447" s="136">
        <v>808</v>
      </c>
      <c r="J447" s="135" t="s">
        <v>345</v>
      </c>
      <c r="K447" s="135" t="s">
        <v>345</v>
      </c>
      <c r="L447" s="135" t="s">
        <v>345</v>
      </c>
      <c r="M447" s="135" t="s">
        <v>345</v>
      </c>
      <c r="N447" s="137" t="s">
        <v>345</v>
      </c>
      <c r="O447" s="132" t="s">
        <v>345</v>
      </c>
      <c r="P447" s="88" t="s">
        <v>345</v>
      </c>
    </row>
    <row r="448" spans="1:16" ht="15.75" customHeight="1">
      <c r="A448" s="134" t="s">
        <v>30</v>
      </c>
      <c r="B448" s="52">
        <f t="shared" si="19"/>
        <v>3186</v>
      </c>
      <c r="C448" s="135" t="s">
        <v>345</v>
      </c>
      <c r="D448" s="135" t="s">
        <v>345</v>
      </c>
      <c r="E448" s="135" t="s">
        <v>345</v>
      </c>
      <c r="F448" s="135" t="s">
        <v>345</v>
      </c>
      <c r="G448" s="135" t="s">
        <v>345</v>
      </c>
      <c r="H448" s="135" t="s">
        <v>345</v>
      </c>
      <c r="I448" s="136">
        <v>3052</v>
      </c>
      <c r="J448" s="135" t="s">
        <v>345</v>
      </c>
      <c r="K448" s="135" t="s">
        <v>345</v>
      </c>
      <c r="L448" s="135" t="s">
        <v>345</v>
      </c>
      <c r="M448" s="136">
        <v>134</v>
      </c>
      <c r="N448" s="137" t="s">
        <v>345</v>
      </c>
      <c r="O448" s="132" t="s">
        <v>345</v>
      </c>
      <c r="P448" s="88" t="s">
        <v>345</v>
      </c>
    </row>
    <row r="449" spans="1:16" ht="15.75" customHeight="1">
      <c r="A449" s="134" t="s">
        <v>97</v>
      </c>
      <c r="B449" s="52">
        <f t="shared" si="19"/>
        <v>2193</v>
      </c>
      <c r="C449" s="135" t="s">
        <v>345</v>
      </c>
      <c r="D449" s="135" t="s">
        <v>345</v>
      </c>
      <c r="E449" s="135" t="s">
        <v>345</v>
      </c>
      <c r="F449" s="135" t="s">
        <v>345</v>
      </c>
      <c r="G449" s="135" t="s">
        <v>345</v>
      </c>
      <c r="H449" s="135" t="s">
        <v>345</v>
      </c>
      <c r="I449" s="136">
        <v>2041</v>
      </c>
      <c r="J449" s="135" t="s">
        <v>345</v>
      </c>
      <c r="K449" s="135" t="s">
        <v>345</v>
      </c>
      <c r="L449" s="135" t="s">
        <v>345</v>
      </c>
      <c r="M449" s="136">
        <v>152</v>
      </c>
      <c r="N449" s="137" t="s">
        <v>345</v>
      </c>
      <c r="O449" s="132" t="s">
        <v>345</v>
      </c>
      <c r="P449" s="88" t="s">
        <v>345</v>
      </c>
    </row>
    <row r="450" spans="1:16" ht="15.75" customHeight="1">
      <c r="A450" s="134" t="s">
        <v>296</v>
      </c>
      <c r="B450" s="52">
        <f t="shared" si="19"/>
        <v>1838</v>
      </c>
      <c r="C450" s="135" t="s">
        <v>345</v>
      </c>
      <c r="D450" s="135" t="s">
        <v>345</v>
      </c>
      <c r="E450" s="135" t="s">
        <v>345</v>
      </c>
      <c r="F450" s="135" t="s">
        <v>345</v>
      </c>
      <c r="G450" s="135" t="s">
        <v>345</v>
      </c>
      <c r="H450" s="135" t="s">
        <v>345</v>
      </c>
      <c r="I450" s="136">
        <v>1750</v>
      </c>
      <c r="J450" s="135" t="s">
        <v>345</v>
      </c>
      <c r="K450" s="135" t="s">
        <v>345</v>
      </c>
      <c r="L450" s="135" t="s">
        <v>345</v>
      </c>
      <c r="M450" s="136">
        <v>88</v>
      </c>
      <c r="N450" s="137" t="s">
        <v>345</v>
      </c>
      <c r="O450" s="132" t="s">
        <v>345</v>
      </c>
      <c r="P450" s="88" t="s">
        <v>345</v>
      </c>
    </row>
    <row r="451" spans="1:16" ht="15.75" customHeight="1">
      <c r="A451" s="134" t="s">
        <v>31</v>
      </c>
      <c r="B451" s="52">
        <f t="shared" si="19"/>
        <v>180</v>
      </c>
      <c r="C451" s="135" t="s">
        <v>345</v>
      </c>
      <c r="D451" s="135" t="s">
        <v>345</v>
      </c>
      <c r="E451" s="135" t="s">
        <v>345</v>
      </c>
      <c r="F451" s="135" t="s">
        <v>345</v>
      </c>
      <c r="G451" s="135" t="s">
        <v>345</v>
      </c>
      <c r="H451" s="135" t="s">
        <v>345</v>
      </c>
      <c r="I451" s="136">
        <v>180</v>
      </c>
      <c r="J451" s="135" t="s">
        <v>345</v>
      </c>
      <c r="K451" s="135" t="s">
        <v>345</v>
      </c>
      <c r="L451" s="135" t="s">
        <v>345</v>
      </c>
      <c r="M451" s="135" t="s">
        <v>345</v>
      </c>
      <c r="N451" s="137" t="s">
        <v>345</v>
      </c>
      <c r="O451" s="132" t="s">
        <v>345</v>
      </c>
      <c r="P451" s="88" t="s">
        <v>345</v>
      </c>
    </row>
    <row r="452" spans="1:16" ht="15.75" customHeight="1">
      <c r="A452" s="134" t="s">
        <v>195</v>
      </c>
      <c r="B452" s="52">
        <f t="shared" si="19"/>
        <v>2197</v>
      </c>
      <c r="C452" s="135" t="s">
        <v>345</v>
      </c>
      <c r="D452" s="135" t="s">
        <v>345</v>
      </c>
      <c r="E452" s="135" t="s">
        <v>345</v>
      </c>
      <c r="F452" s="135" t="s">
        <v>345</v>
      </c>
      <c r="G452" s="135" t="s">
        <v>345</v>
      </c>
      <c r="H452" s="135" t="s">
        <v>345</v>
      </c>
      <c r="I452" s="136">
        <v>1937</v>
      </c>
      <c r="J452" s="135" t="s">
        <v>345</v>
      </c>
      <c r="K452" s="135" t="s">
        <v>345</v>
      </c>
      <c r="L452" s="135" t="s">
        <v>345</v>
      </c>
      <c r="M452" s="136">
        <v>260</v>
      </c>
      <c r="N452" s="137" t="s">
        <v>345</v>
      </c>
      <c r="O452" s="132" t="s">
        <v>345</v>
      </c>
      <c r="P452" s="88" t="s">
        <v>345</v>
      </c>
    </row>
    <row r="453" spans="1:16" ht="15.75" customHeight="1">
      <c r="A453" s="134" t="s">
        <v>32</v>
      </c>
      <c r="B453" s="52">
        <f t="shared" si="19"/>
        <v>72</v>
      </c>
      <c r="C453" s="135" t="s">
        <v>345</v>
      </c>
      <c r="D453" s="135" t="s">
        <v>345</v>
      </c>
      <c r="E453" s="135" t="s">
        <v>345</v>
      </c>
      <c r="F453" s="135" t="s">
        <v>345</v>
      </c>
      <c r="G453" s="135" t="s">
        <v>345</v>
      </c>
      <c r="H453" s="135" t="s">
        <v>345</v>
      </c>
      <c r="I453" s="136">
        <v>72</v>
      </c>
      <c r="J453" s="135" t="s">
        <v>345</v>
      </c>
      <c r="K453" s="135" t="s">
        <v>345</v>
      </c>
      <c r="L453" s="135" t="s">
        <v>345</v>
      </c>
      <c r="M453" s="142" t="s">
        <v>345</v>
      </c>
      <c r="N453" s="137" t="s">
        <v>345</v>
      </c>
      <c r="O453" s="132" t="s">
        <v>345</v>
      </c>
      <c r="P453" s="88" t="s">
        <v>345</v>
      </c>
    </row>
    <row r="454" spans="1:16" ht="15.75" customHeight="1">
      <c r="A454" s="134" t="s">
        <v>33</v>
      </c>
      <c r="B454" s="52">
        <f t="shared" si="19"/>
        <v>972</v>
      </c>
      <c r="C454" s="135" t="s">
        <v>345</v>
      </c>
      <c r="D454" s="135" t="s">
        <v>345</v>
      </c>
      <c r="E454" s="135" t="s">
        <v>345</v>
      </c>
      <c r="F454" s="135" t="s">
        <v>345</v>
      </c>
      <c r="G454" s="135" t="s">
        <v>345</v>
      </c>
      <c r="H454" s="135" t="s">
        <v>345</v>
      </c>
      <c r="I454" s="136">
        <v>972</v>
      </c>
      <c r="J454" s="135" t="s">
        <v>345</v>
      </c>
      <c r="K454" s="135" t="s">
        <v>345</v>
      </c>
      <c r="L454" s="135" t="s">
        <v>345</v>
      </c>
      <c r="M454" s="135" t="s">
        <v>345</v>
      </c>
      <c r="N454" s="137" t="s">
        <v>345</v>
      </c>
      <c r="O454" s="132" t="s">
        <v>345</v>
      </c>
      <c r="P454" s="88" t="s">
        <v>345</v>
      </c>
    </row>
    <row r="455" spans="1:16" ht="15.75" customHeight="1">
      <c r="A455" s="134" t="s">
        <v>34</v>
      </c>
      <c r="B455" s="52">
        <f t="shared" si="19"/>
        <v>1317</v>
      </c>
      <c r="C455" s="135" t="s">
        <v>345</v>
      </c>
      <c r="D455" s="135" t="s">
        <v>345</v>
      </c>
      <c r="E455" s="135" t="s">
        <v>345</v>
      </c>
      <c r="F455" s="135" t="s">
        <v>345</v>
      </c>
      <c r="G455" s="135" t="s">
        <v>345</v>
      </c>
      <c r="H455" s="135" t="s">
        <v>345</v>
      </c>
      <c r="I455" s="136">
        <v>1317</v>
      </c>
      <c r="J455" s="135" t="s">
        <v>345</v>
      </c>
      <c r="K455" s="135" t="s">
        <v>345</v>
      </c>
      <c r="L455" s="135" t="s">
        <v>345</v>
      </c>
      <c r="M455" s="135" t="s">
        <v>345</v>
      </c>
      <c r="N455" s="137" t="s">
        <v>345</v>
      </c>
      <c r="O455" s="132" t="s">
        <v>345</v>
      </c>
      <c r="P455" s="88" t="s">
        <v>345</v>
      </c>
    </row>
    <row r="456" spans="1:16" ht="15.75" customHeight="1">
      <c r="A456" s="134" t="s">
        <v>205</v>
      </c>
      <c r="B456" s="52">
        <f t="shared" si="19"/>
        <v>6616</v>
      </c>
      <c r="C456" s="135" t="s">
        <v>345</v>
      </c>
      <c r="D456" s="135" t="s">
        <v>345</v>
      </c>
      <c r="E456" s="135" t="s">
        <v>345</v>
      </c>
      <c r="F456" s="135" t="s">
        <v>345</v>
      </c>
      <c r="G456" s="135" t="s">
        <v>345</v>
      </c>
      <c r="H456" s="135" t="s">
        <v>345</v>
      </c>
      <c r="I456" s="136">
        <v>5859</v>
      </c>
      <c r="J456" s="135" t="s">
        <v>345</v>
      </c>
      <c r="K456" s="135" t="s">
        <v>345</v>
      </c>
      <c r="L456" s="135" t="s">
        <v>345</v>
      </c>
      <c r="M456" s="136">
        <v>757</v>
      </c>
      <c r="N456" s="137" t="s">
        <v>345</v>
      </c>
      <c r="O456" s="132" t="s">
        <v>345</v>
      </c>
      <c r="P456" s="88" t="s">
        <v>345</v>
      </c>
    </row>
    <row r="457" spans="1:16" ht="15.75" customHeight="1">
      <c r="A457" s="134" t="s">
        <v>35</v>
      </c>
      <c r="B457" s="52">
        <f t="shared" si="19"/>
        <v>223</v>
      </c>
      <c r="C457" s="135" t="s">
        <v>345</v>
      </c>
      <c r="D457" s="135" t="s">
        <v>345</v>
      </c>
      <c r="E457" s="135" t="s">
        <v>345</v>
      </c>
      <c r="F457" s="135" t="s">
        <v>345</v>
      </c>
      <c r="G457" s="135" t="s">
        <v>345</v>
      </c>
      <c r="H457" s="135" t="s">
        <v>345</v>
      </c>
      <c r="I457" s="136">
        <v>223</v>
      </c>
      <c r="J457" s="135" t="s">
        <v>345</v>
      </c>
      <c r="K457" s="135" t="s">
        <v>345</v>
      </c>
      <c r="L457" s="135" t="s">
        <v>345</v>
      </c>
      <c r="M457" s="136" t="s">
        <v>345</v>
      </c>
      <c r="N457" s="137" t="s">
        <v>345</v>
      </c>
      <c r="O457" s="132" t="s">
        <v>345</v>
      </c>
      <c r="P457" s="88" t="s">
        <v>345</v>
      </c>
    </row>
    <row r="458" spans="1:16" ht="15.75" customHeight="1">
      <c r="A458" s="134" t="s">
        <v>36</v>
      </c>
      <c r="B458" s="52">
        <f t="shared" si="19"/>
        <v>1323</v>
      </c>
      <c r="C458" s="135" t="s">
        <v>345</v>
      </c>
      <c r="D458" s="135" t="s">
        <v>345</v>
      </c>
      <c r="E458" s="135" t="s">
        <v>345</v>
      </c>
      <c r="F458" s="135" t="s">
        <v>345</v>
      </c>
      <c r="G458" s="135" t="s">
        <v>345</v>
      </c>
      <c r="H458" s="135" t="s">
        <v>345</v>
      </c>
      <c r="I458" s="136">
        <v>1323</v>
      </c>
      <c r="J458" s="135" t="s">
        <v>345</v>
      </c>
      <c r="K458" s="135" t="s">
        <v>345</v>
      </c>
      <c r="L458" s="135" t="s">
        <v>345</v>
      </c>
      <c r="M458" s="135" t="s">
        <v>345</v>
      </c>
      <c r="N458" s="137" t="s">
        <v>345</v>
      </c>
      <c r="O458" s="132" t="s">
        <v>345</v>
      </c>
      <c r="P458" s="88" t="s">
        <v>345</v>
      </c>
    </row>
    <row r="459" spans="1:16" ht="15.75" customHeight="1">
      <c r="A459" s="134" t="s">
        <v>206</v>
      </c>
      <c r="B459" s="52">
        <f t="shared" si="19"/>
        <v>6797</v>
      </c>
      <c r="C459" s="135" t="s">
        <v>345</v>
      </c>
      <c r="D459" s="135" t="s">
        <v>345</v>
      </c>
      <c r="E459" s="135" t="s">
        <v>345</v>
      </c>
      <c r="F459" s="135" t="s">
        <v>345</v>
      </c>
      <c r="G459" s="135" t="s">
        <v>345</v>
      </c>
      <c r="H459" s="135" t="s">
        <v>345</v>
      </c>
      <c r="I459" s="136">
        <v>5933</v>
      </c>
      <c r="J459" s="135" t="s">
        <v>345</v>
      </c>
      <c r="K459" s="135" t="s">
        <v>345</v>
      </c>
      <c r="L459" s="135" t="s">
        <v>345</v>
      </c>
      <c r="M459" s="136">
        <v>864</v>
      </c>
      <c r="N459" s="137" t="s">
        <v>345</v>
      </c>
      <c r="O459" s="132" t="s">
        <v>345</v>
      </c>
      <c r="P459" s="88" t="s">
        <v>345</v>
      </c>
    </row>
    <row r="460" spans="1:16" ht="15.75" customHeight="1">
      <c r="A460" s="134" t="s">
        <v>37</v>
      </c>
      <c r="B460" s="52">
        <f t="shared" si="19"/>
        <v>212</v>
      </c>
      <c r="C460" s="135" t="s">
        <v>345</v>
      </c>
      <c r="D460" s="135" t="s">
        <v>345</v>
      </c>
      <c r="E460" s="135" t="s">
        <v>345</v>
      </c>
      <c r="F460" s="135" t="s">
        <v>345</v>
      </c>
      <c r="G460" s="135" t="s">
        <v>345</v>
      </c>
      <c r="H460" s="135" t="s">
        <v>345</v>
      </c>
      <c r="I460" s="136">
        <v>212</v>
      </c>
      <c r="J460" s="135" t="s">
        <v>345</v>
      </c>
      <c r="K460" s="135" t="s">
        <v>345</v>
      </c>
      <c r="L460" s="135" t="s">
        <v>345</v>
      </c>
      <c r="M460" s="136" t="s">
        <v>345</v>
      </c>
      <c r="N460" s="137" t="s">
        <v>345</v>
      </c>
      <c r="O460" s="132" t="s">
        <v>345</v>
      </c>
      <c r="P460" s="88" t="s">
        <v>345</v>
      </c>
    </row>
    <row r="461" spans="1:16" ht="15.75" customHeight="1">
      <c r="A461" s="134" t="s">
        <v>208</v>
      </c>
      <c r="B461" s="52">
        <f t="shared" si="19"/>
        <v>2207</v>
      </c>
      <c r="C461" s="135" t="s">
        <v>345</v>
      </c>
      <c r="D461" s="135" t="s">
        <v>345</v>
      </c>
      <c r="E461" s="135" t="s">
        <v>345</v>
      </c>
      <c r="F461" s="135" t="s">
        <v>345</v>
      </c>
      <c r="G461" s="135" t="s">
        <v>345</v>
      </c>
      <c r="H461" s="135" t="s">
        <v>345</v>
      </c>
      <c r="I461" s="136">
        <v>2207</v>
      </c>
      <c r="J461" s="135" t="s">
        <v>345</v>
      </c>
      <c r="K461" s="135" t="s">
        <v>345</v>
      </c>
      <c r="L461" s="135" t="s">
        <v>345</v>
      </c>
      <c r="M461" s="139" t="s">
        <v>345</v>
      </c>
      <c r="N461" s="137" t="s">
        <v>345</v>
      </c>
      <c r="O461" s="132" t="s">
        <v>345</v>
      </c>
      <c r="P461" s="88" t="s">
        <v>345</v>
      </c>
    </row>
    <row r="462" spans="1:16" ht="15.75" customHeight="1">
      <c r="A462" s="189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1"/>
      <c r="P462" s="89"/>
    </row>
    <row r="463" ht="15.75" customHeight="1">
      <c r="A463" s="66" t="s">
        <v>38</v>
      </c>
    </row>
    <row r="464" ht="15.75" customHeight="1">
      <c r="A464" s="66" t="s">
        <v>39</v>
      </c>
    </row>
    <row r="465" ht="15.75" customHeight="1">
      <c r="A465" s="192" t="s">
        <v>40</v>
      </c>
    </row>
    <row r="466" ht="15.75" customHeight="1">
      <c r="A466" s="193"/>
    </row>
    <row r="467" ht="15.75" customHeight="1">
      <c r="A467" s="192"/>
    </row>
  </sheetData>
  <printOptions horizontalCentered="1" verticalCentered="1"/>
  <pageMargins left="0" right="0" top="0" bottom="0" header="0" footer="0"/>
  <pageSetup horizontalDpi="300" verticalDpi="300" orientation="portrait" scale="33"/>
  <rowBreaks count="3" manualBreakCount="3">
    <brk id="125" max="14" man="1"/>
    <brk id="238" max="14" man="1"/>
    <brk id="340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5"/>
  <sheetViews>
    <sheetView zoomScale="50" zoomScaleNormal="50" workbookViewId="0" topLeftCell="A1">
      <selection activeCell="K33" sqref="K33"/>
    </sheetView>
  </sheetViews>
  <sheetFormatPr defaultColWidth="13.140625" defaultRowHeight="15.75" customHeight="1"/>
  <cols>
    <col min="1" max="1" width="61.00390625" style="11" customWidth="1"/>
    <col min="2" max="2" width="17.421875" style="11" customWidth="1"/>
    <col min="3" max="4" width="14.28125" style="11" customWidth="1"/>
    <col min="5" max="5" width="15.421875" style="11" customWidth="1"/>
    <col min="6" max="6" width="13.7109375" style="11" customWidth="1"/>
    <col min="7" max="7" width="12.421875" style="11" customWidth="1"/>
    <col min="8" max="8" width="15.421875" style="11" customWidth="1"/>
    <col min="9" max="9" width="14.28125" style="11" customWidth="1"/>
    <col min="10" max="10" width="17.7109375" style="11" customWidth="1"/>
    <col min="11" max="11" width="16.28125" style="11" customWidth="1"/>
    <col min="12" max="12" width="18.28125" style="11" customWidth="1"/>
    <col min="13" max="13" width="17.421875" style="11" customWidth="1"/>
    <col min="14" max="14" width="18.8515625" style="11" customWidth="1"/>
    <col min="15" max="15" width="14.421875" style="11" customWidth="1"/>
    <col min="16" max="16" width="14.28125" style="11" customWidth="1"/>
    <col min="17" max="16384" width="13.140625" style="11" customWidth="1"/>
  </cols>
  <sheetData>
    <row r="1" spans="1:16" s="14" customFormat="1" ht="15.75" customHeight="1">
      <c r="A1" s="194" t="s">
        <v>41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48"/>
    </row>
    <row r="2" spans="1:16" s="17" customFormat="1" ht="15.75" customHeight="1">
      <c r="A2" s="192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17" customFormat="1" ht="15.75" customHeight="1">
      <c r="A3" s="263" t="s">
        <v>42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s="17" customFormat="1" ht="15.75" customHeight="1">
      <c r="A4" s="102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46"/>
      <c r="P4" s="105"/>
    </row>
    <row r="5" spans="1:16" s="17" customFormat="1" ht="15.75" customHeight="1">
      <c r="A5" s="265"/>
      <c r="B5" s="266"/>
      <c r="C5" s="267" t="s">
        <v>405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1:16" s="17" customFormat="1" ht="15.75" customHeight="1">
      <c r="A6" s="258" t="s">
        <v>329</v>
      </c>
      <c r="B6" s="269" t="s">
        <v>404</v>
      </c>
      <c r="C6" s="269" t="s">
        <v>366</v>
      </c>
      <c r="D6" s="269" t="s">
        <v>330</v>
      </c>
      <c r="E6" s="269" t="s">
        <v>331</v>
      </c>
      <c r="F6" s="269" t="s">
        <v>407</v>
      </c>
      <c r="G6" s="269" t="s">
        <v>332</v>
      </c>
      <c r="H6" s="269" t="s">
        <v>410</v>
      </c>
      <c r="I6" s="269" t="s">
        <v>409</v>
      </c>
      <c r="J6" s="269" t="s">
        <v>333</v>
      </c>
      <c r="K6" s="269" t="s">
        <v>411</v>
      </c>
      <c r="L6" s="269" t="s">
        <v>334</v>
      </c>
      <c r="M6" s="269" t="s">
        <v>335</v>
      </c>
      <c r="N6" s="270" t="s">
        <v>336</v>
      </c>
      <c r="O6" s="271" t="s">
        <v>337</v>
      </c>
      <c r="P6" s="280" t="s">
        <v>338</v>
      </c>
    </row>
    <row r="7" spans="1:16" s="17" customFormat="1" ht="15.75" customHeight="1">
      <c r="A7" s="273"/>
      <c r="B7" s="274"/>
      <c r="C7" s="274"/>
      <c r="D7" s="274"/>
      <c r="E7" s="275" t="s">
        <v>339</v>
      </c>
      <c r="F7" s="275"/>
      <c r="G7" s="275"/>
      <c r="H7" s="274"/>
      <c r="I7" s="275"/>
      <c r="J7" s="275" t="s">
        <v>340</v>
      </c>
      <c r="K7" s="274"/>
      <c r="L7" s="275" t="s">
        <v>341</v>
      </c>
      <c r="M7" s="275" t="s">
        <v>342</v>
      </c>
      <c r="N7" s="276" t="s">
        <v>343</v>
      </c>
      <c r="O7" s="277" t="s">
        <v>340</v>
      </c>
      <c r="P7" s="281"/>
    </row>
    <row r="8" spans="1:16" s="17" customFormat="1" ht="15.75" customHeight="1">
      <c r="A8" s="119"/>
      <c r="B8" s="107"/>
      <c r="C8" s="124"/>
      <c r="D8" s="124"/>
      <c r="E8" s="123"/>
      <c r="F8" s="123"/>
      <c r="G8" s="123"/>
      <c r="H8" s="124"/>
      <c r="I8" s="123"/>
      <c r="J8" s="123"/>
      <c r="K8" s="124"/>
      <c r="L8" s="123"/>
      <c r="M8" s="123"/>
      <c r="N8" s="111"/>
      <c r="O8" s="49"/>
      <c r="P8" s="49"/>
    </row>
    <row r="9" spans="1:16" s="17" customFormat="1" ht="15.75" customHeight="1">
      <c r="A9" s="119" t="s">
        <v>404</v>
      </c>
      <c r="B9" s="141">
        <f>SUM(C9:P9)</f>
        <v>717928</v>
      </c>
      <c r="C9" s="110">
        <f>SUM(C53,C68,C191,C225,C312,C320,C389)</f>
        <v>38000</v>
      </c>
      <c r="D9" s="110">
        <f>+SUM(D68+D225+D312+D320+D389)</f>
        <v>38697</v>
      </c>
      <c r="E9" s="110">
        <f>SUM(E74,E80)</f>
        <v>15121</v>
      </c>
      <c r="F9" s="110">
        <f>SUM(F84,F191,F211)</f>
        <v>26320</v>
      </c>
      <c r="G9" s="110">
        <f>SUM(G53,G112,G191)</f>
        <v>3208</v>
      </c>
      <c r="H9" s="110">
        <f>SUM(H132,H191,H245,H312,H320,H389)</f>
        <v>32820</v>
      </c>
      <c r="I9" s="110">
        <f>SUM(I15,I144,I395)</f>
        <v>353938</v>
      </c>
      <c r="J9" s="110">
        <f>SUM(J255,J320)</f>
        <v>51691</v>
      </c>
      <c r="K9" s="110">
        <f>SUM(K273,K320,K389)</f>
        <v>57336</v>
      </c>
      <c r="L9" s="110">
        <f>SUM(L255,L291,L303,L320)</f>
        <v>18118</v>
      </c>
      <c r="M9" s="110">
        <f>SUM(M182,M191,M211,M395)</f>
        <v>23709</v>
      </c>
      <c r="N9" s="111">
        <f>SUM(N97,N191,N211,N303,N320)</f>
        <v>41182</v>
      </c>
      <c r="O9" s="128">
        <f>SUM(O13)</f>
        <v>16820</v>
      </c>
      <c r="P9" s="128">
        <f>SUM(P11)</f>
        <v>968</v>
      </c>
    </row>
    <row r="10" spans="1:16" ht="15.75" customHeight="1">
      <c r="A10" s="130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O10" s="49"/>
      <c r="P10" s="49"/>
    </row>
    <row r="11" spans="1:16" ht="15.75" customHeight="1">
      <c r="A11" s="130" t="s">
        <v>344</v>
      </c>
      <c r="B11" s="52">
        <f>SUM(C11:P11)</f>
        <v>968</v>
      </c>
      <c r="C11" s="53" t="s">
        <v>345</v>
      </c>
      <c r="D11" s="53" t="s">
        <v>345</v>
      </c>
      <c r="E11" s="53" t="s">
        <v>345</v>
      </c>
      <c r="F11" s="53" t="s">
        <v>345</v>
      </c>
      <c r="G11" s="53" t="s">
        <v>345</v>
      </c>
      <c r="H11" s="53" t="s">
        <v>345</v>
      </c>
      <c r="I11" s="53" t="s">
        <v>345</v>
      </c>
      <c r="J11" s="53" t="s">
        <v>345</v>
      </c>
      <c r="K11" s="53" t="s">
        <v>345</v>
      </c>
      <c r="L11" s="53" t="s">
        <v>345</v>
      </c>
      <c r="M11" s="53" t="s">
        <v>345</v>
      </c>
      <c r="N11" s="48" t="s">
        <v>345</v>
      </c>
      <c r="O11" s="187" t="s">
        <v>345</v>
      </c>
      <c r="P11" s="132">
        <v>968</v>
      </c>
    </row>
    <row r="12" spans="1:16" ht="15.75" customHeight="1">
      <c r="A12" s="130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O12" s="49"/>
      <c r="P12" s="49"/>
    </row>
    <row r="13" spans="1:16" ht="15.75" customHeight="1">
      <c r="A13" s="130" t="s">
        <v>346</v>
      </c>
      <c r="B13" s="52">
        <f>SUM(C13:P13)</f>
        <v>16820</v>
      </c>
      <c r="C13" s="53" t="s">
        <v>345</v>
      </c>
      <c r="D13" s="53" t="s">
        <v>345</v>
      </c>
      <c r="E13" s="53" t="s">
        <v>345</v>
      </c>
      <c r="F13" s="53" t="s">
        <v>345</v>
      </c>
      <c r="G13" s="53" t="s">
        <v>345</v>
      </c>
      <c r="H13" s="53" t="s">
        <v>345</v>
      </c>
      <c r="I13" s="53" t="s">
        <v>345</v>
      </c>
      <c r="J13" s="53" t="s">
        <v>345</v>
      </c>
      <c r="K13" s="53" t="s">
        <v>345</v>
      </c>
      <c r="L13" s="53" t="s">
        <v>345</v>
      </c>
      <c r="M13" s="53" t="s">
        <v>345</v>
      </c>
      <c r="N13" s="48" t="s">
        <v>345</v>
      </c>
      <c r="O13" s="132">
        <v>16820</v>
      </c>
      <c r="P13" s="128" t="s">
        <v>345</v>
      </c>
    </row>
    <row r="14" spans="1:16" ht="15.75" customHeight="1">
      <c r="A14" s="130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O14" s="49"/>
      <c r="P14" s="49"/>
    </row>
    <row r="15" spans="1:16" s="17" customFormat="1" ht="15.75" customHeight="1">
      <c r="A15" s="119" t="s">
        <v>347</v>
      </c>
      <c r="B15" s="127">
        <f>SUM(B17:B49)</f>
        <v>16144</v>
      </c>
      <c r="C15" s="110" t="s">
        <v>345</v>
      </c>
      <c r="D15" s="110" t="s">
        <v>345</v>
      </c>
      <c r="E15" s="110" t="s">
        <v>345</v>
      </c>
      <c r="F15" s="110" t="s">
        <v>345</v>
      </c>
      <c r="G15" s="110" t="s">
        <v>345</v>
      </c>
      <c r="H15" s="110" t="s">
        <v>345</v>
      </c>
      <c r="I15" s="127">
        <f>SUM(I17:I49)</f>
        <v>16144</v>
      </c>
      <c r="J15" s="110" t="s">
        <v>345</v>
      </c>
      <c r="K15" s="110" t="s">
        <v>345</v>
      </c>
      <c r="L15" s="110" t="s">
        <v>345</v>
      </c>
      <c r="M15" s="110" t="s">
        <v>345</v>
      </c>
      <c r="N15" s="111" t="s">
        <v>345</v>
      </c>
      <c r="O15" s="128" t="s">
        <v>345</v>
      </c>
      <c r="P15" s="128" t="s">
        <v>345</v>
      </c>
    </row>
    <row r="16" spans="1:16" s="17" customFormat="1" ht="15.75" customHeight="1">
      <c r="A16" s="119"/>
      <c r="B16" s="127"/>
      <c r="C16" s="133"/>
      <c r="D16" s="133"/>
      <c r="E16" s="133"/>
      <c r="F16" s="133"/>
      <c r="G16" s="133"/>
      <c r="H16" s="133"/>
      <c r="I16" s="127"/>
      <c r="J16" s="133"/>
      <c r="K16" s="133"/>
      <c r="L16" s="133"/>
      <c r="M16" s="133"/>
      <c r="N16" s="104"/>
      <c r="O16" s="132"/>
      <c r="P16" s="132"/>
    </row>
    <row r="17" spans="1:16" ht="15.75" customHeight="1">
      <c r="A17" s="134" t="s">
        <v>348</v>
      </c>
      <c r="B17" s="52">
        <f>SUM(C17:P17)</f>
        <v>1383</v>
      </c>
      <c r="C17" s="135" t="s">
        <v>345</v>
      </c>
      <c r="D17" s="135" t="s">
        <v>345</v>
      </c>
      <c r="E17" s="135" t="s">
        <v>345</v>
      </c>
      <c r="F17" s="135" t="s">
        <v>345</v>
      </c>
      <c r="G17" s="135" t="s">
        <v>345</v>
      </c>
      <c r="H17" s="135" t="s">
        <v>345</v>
      </c>
      <c r="I17" s="136">
        <v>1383</v>
      </c>
      <c r="J17" s="135" t="s">
        <v>345</v>
      </c>
      <c r="K17" s="135" t="s">
        <v>345</v>
      </c>
      <c r="L17" s="135" t="s">
        <v>345</v>
      </c>
      <c r="M17" s="135" t="s">
        <v>345</v>
      </c>
      <c r="N17" s="137" t="s">
        <v>345</v>
      </c>
      <c r="O17" s="132" t="s">
        <v>345</v>
      </c>
      <c r="P17" s="132" t="s">
        <v>345</v>
      </c>
    </row>
    <row r="18" spans="1:16" ht="15.75" customHeight="1">
      <c r="A18" s="134" t="s">
        <v>43</v>
      </c>
      <c r="B18" s="52">
        <f aca="true" t="shared" si="0" ref="B18:B49">SUM(C18:P18)</f>
        <v>284</v>
      </c>
      <c r="C18" s="135" t="s">
        <v>345</v>
      </c>
      <c r="D18" s="135" t="s">
        <v>345</v>
      </c>
      <c r="E18" s="135" t="s">
        <v>345</v>
      </c>
      <c r="F18" s="135" t="s">
        <v>345</v>
      </c>
      <c r="G18" s="135" t="s">
        <v>345</v>
      </c>
      <c r="H18" s="135" t="s">
        <v>345</v>
      </c>
      <c r="I18" s="136">
        <v>284</v>
      </c>
      <c r="J18" s="135" t="s">
        <v>345</v>
      </c>
      <c r="K18" s="135" t="s">
        <v>345</v>
      </c>
      <c r="L18" s="135" t="s">
        <v>345</v>
      </c>
      <c r="M18" s="135" t="s">
        <v>345</v>
      </c>
      <c r="N18" s="135" t="s">
        <v>345</v>
      </c>
      <c r="O18" s="135" t="s">
        <v>345</v>
      </c>
      <c r="P18" s="137" t="s">
        <v>345</v>
      </c>
    </row>
    <row r="19" spans="1:16" ht="15.75" customHeight="1">
      <c r="A19" s="134" t="s">
        <v>44</v>
      </c>
      <c r="B19" s="52">
        <f t="shared" si="0"/>
        <v>921</v>
      </c>
      <c r="C19" s="135" t="s">
        <v>345</v>
      </c>
      <c r="D19" s="135" t="s">
        <v>345</v>
      </c>
      <c r="E19" s="135" t="s">
        <v>345</v>
      </c>
      <c r="F19" s="135" t="s">
        <v>345</v>
      </c>
      <c r="G19" s="135" t="s">
        <v>345</v>
      </c>
      <c r="H19" s="135" t="s">
        <v>345</v>
      </c>
      <c r="I19" s="136">
        <v>921</v>
      </c>
      <c r="J19" s="135" t="s">
        <v>345</v>
      </c>
      <c r="K19" s="135" t="s">
        <v>345</v>
      </c>
      <c r="L19" s="135" t="s">
        <v>345</v>
      </c>
      <c r="M19" s="135" t="s">
        <v>345</v>
      </c>
      <c r="N19" s="137" t="s">
        <v>345</v>
      </c>
      <c r="O19" s="132" t="s">
        <v>345</v>
      </c>
      <c r="P19" s="132" t="s">
        <v>345</v>
      </c>
    </row>
    <row r="20" spans="1:16" ht="15.75" customHeight="1">
      <c r="A20" s="134" t="s">
        <v>351</v>
      </c>
      <c r="B20" s="52">
        <f t="shared" si="0"/>
        <v>631</v>
      </c>
      <c r="C20" s="135" t="s">
        <v>345</v>
      </c>
      <c r="D20" s="135" t="s">
        <v>345</v>
      </c>
      <c r="E20" s="135" t="s">
        <v>345</v>
      </c>
      <c r="F20" s="135" t="s">
        <v>345</v>
      </c>
      <c r="G20" s="135" t="s">
        <v>345</v>
      </c>
      <c r="H20" s="135" t="s">
        <v>345</v>
      </c>
      <c r="I20" s="136">
        <v>631</v>
      </c>
      <c r="J20" s="135" t="s">
        <v>345</v>
      </c>
      <c r="K20" s="135" t="s">
        <v>345</v>
      </c>
      <c r="L20" s="135" t="s">
        <v>345</v>
      </c>
      <c r="M20" s="135" t="s">
        <v>345</v>
      </c>
      <c r="N20" s="137" t="s">
        <v>345</v>
      </c>
      <c r="O20" s="132" t="s">
        <v>345</v>
      </c>
      <c r="P20" s="132" t="s">
        <v>345</v>
      </c>
    </row>
    <row r="21" spans="1:16" ht="15.75" customHeight="1">
      <c r="A21" s="134" t="s">
        <v>352</v>
      </c>
      <c r="B21" s="52">
        <f t="shared" si="0"/>
        <v>796</v>
      </c>
      <c r="C21" s="135" t="s">
        <v>345</v>
      </c>
      <c r="D21" s="135" t="s">
        <v>345</v>
      </c>
      <c r="E21" s="135" t="s">
        <v>345</v>
      </c>
      <c r="F21" s="135" t="s">
        <v>345</v>
      </c>
      <c r="G21" s="135" t="s">
        <v>345</v>
      </c>
      <c r="H21" s="135" t="s">
        <v>345</v>
      </c>
      <c r="I21" s="136">
        <v>796</v>
      </c>
      <c r="J21" s="135" t="s">
        <v>345</v>
      </c>
      <c r="K21" s="135" t="s">
        <v>345</v>
      </c>
      <c r="L21" s="135" t="s">
        <v>345</v>
      </c>
      <c r="M21" s="135" t="s">
        <v>345</v>
      </c>
      <c r="N21" s="137" t="s">
        <v>345</v>
      </c>
      <c r="O21" s="132" t="s">
        <v>345</v>
      </c>
      <c r="P21" s="132" t="s">
        <v>345</v>
      </c>
    </row>
    <row r="22" spans="1:16" ht="15.75" customHeight="1">
      <c r="A22" s="134" t="s">
        <v>45</v>
      </c>
      <c r="B22" s="52">
        <f t="shared" si="0"/>
        <v>1447</v>
      </c>
      <c r="C22" s="135" t="s">
        <v>345</v>
      </c>
      <c r="D22" s="135" t="s">
        <v>345</v>
      </c>
      <c r="E22" s="135" t="s">
        <v>345</v>
      </c>
      <c r="F22" s="135" t="s">
        <v>345</v>
      </c>
      <c r="G22" s="135" t="s">
        <v>345</v>
      </c>
      <c r="H22" s="135" t="s">
        <v>345</v>
      </c>
      <c r="I22" s="136">
        <v>1447</v>
      </c>
      <c r="J22" s="135" t="s">
        <v>345</v>
      </c>
      <c r="K22" s="135" t="s">
        <v>345</v>
      </c>
      <c r="L22" s="135" t="s">
        <v>345</v>
      </c>
      <c r="M22" s="135" t="s">
        <v>345</v>
      </c>
      <c r="N22" s="137" t="s">
        <v>345</v>
      </c>
      <c r="O22" s="132" t="s">
        <v>345</v>
      </c>
      <c r="P22" s="132" t="s">
        <v>345</v>
      </c>
    </row>
    <row r="23" spans="1:16" ht="15.75" customHeight="1">
      <c r="A23" s="134" t="s">
        <v>354</v>
      </c>
      <c r="B23" s="52">
        <f t="shared" si="0"/>
        <v>646</v>
      </c>
      <c r="C23" s="135" t="s">
        <v>345</v>
      </c>
      <c r="D23" s="135" t="s">
        <v>345</v>
      </c>
      <c r="E23" s="135" t="s">
        <v>345</v>
      </c>
      <c r="F23" s="135" t="s">
        <v>345</v>
      </c>
      <c r="G23" s="135" t="s">
        <v>345</v>
      </c>
      <c r="H23" s="135" t="s">
        <v>345</v>
      </c>
      <c r="I23" s="136">
        <v>646</v>
      </c>
      <c r="J23" s="135" t="s">
        <v>345</v>
      </c>
      <c r="K23" s="135" t="s">
        <v>345</v>
      </c>
      <c r="L23" s="135" t="s">
        <v>345</v>
      </c>
      <c r="M23" s="135" t="s">
        <v>345</v>
      </c>
      <c r="N23" s="137" t="s">
        <v>345</v>
      </c>
      <c r="O23" s="132" t="s">
        <v>345</v>
      </c>
      <c r="P23" s="132" t="s">
        <v>345</v>
      </c>
    </row>
    <row r="24" spans="1:16" ht="15.75" customHeight="1">
      <c r="A24" s="134" t="s">
        <v>355</v>
      </c>
      <c r="B24" s="52">
        <f t="shared" si="0"/>
        <v>835</v>
      </c>
      <c r="C24" s="135" t="s">
        <v>345</v>
      </c>
      <c r="D24" s="135" t="s">
        <v>345</v>
      </c>
      <c r="E24" s="135" t="s">
        <v>345</v>
      </c>
      <c r="F24" s="135" t="s">
        <v>345</v>
      </c>
      <c r="G24" s="135" t="s">
        <v>345</v>
      </c>
      <c r="H24" s="135" t="s">
        <v>345</v>
      </c>
      <c r="I24" s="136">
        <v>835</v>
      </c>
      <c r="J24" s="135" t="s">
        <v>345</v>
      </c>
      <c r="K24" s="135" t="s">
        <v>345</v>
      </c>
      <c r="L24" s="135" t="s">
        <v>345</v>
      </c>
      <c r="M24" s="135" t="s">
        <v>345</v>
      </c>
      <c r="N24" s="137" t="s">
        <v>345</v>
      </c>
      <c r="O24" s="132" t="s">
        <v>345</v>
      </c>
      <c r="P24" s="132" t="s">
        <v>345</v>
      </c>
    </row>
    <row r="25" spans="1:16" ht="15.75" customHeight="1">
      <c r="A25" s="134" t="s">
        <v>5</v>
      </c>
      <c r="B25" s="52">
        <f t="shared" si="0"/>
        <v>329</v>
      </c>
      <c r="C25" s="135" t="s">
        <v>345</v>
      </c>
      <c r="D25" s="135" t="s">
        <v>345</v>
      </c>
      <c r="E25" s="135" t="s">
        <v>345</v>
      </c>
      <c r="F25" s="135" t="s">
        <v>345</v>
      </c>
      <c r="G25" s="135" t="s">
        <v>345</v>
      </c>
      <c r="H25" s="135" t="s">
        <v>345</v>
      </c>
      <c r="I25" s="136">
        <v>329</v>
      </c>
      <c r="J25" s="135" t="s">
        <v>345</v>
      </c>
      <c r="K25" s="135" t="s">
        <v>345</v>
      </c>
      <c r="L25" s="135" t="s">
        <v>345</v>
      </c>
      <c r="M25" s="135" t="s">
        <v>345</v>
      </c>
      <c r="N25" s="137" t="s">
        <v>345</v>
      </c>
      <c r="O25" s="132" t="s">
        <v>345</v>
      </c>
      <c r="P25" s="132" t="s">
        <v>345</v>
      </c>
    </row>
    <row r="26" spans="1:16" ht="15.75" customHeight="1">
      <c r="A26" s="134" t="s">
        <v>357</v>
      </c>
      <c r="B26" s="52">
        <f t="shared" si="0"/>
        <v>436</v>
      </c>
      <c r="C26" s="135" t="s">
        <v>345</v>
      </c>
      <c r="D26" s="135" t="s">
        <v>345</v>
      </c>
      <c r="E26" s="135" t="s">
        <v>345</v>
      </c>
      <c r="F26" s="135" t="s">
        <v>345</v>
      </c>
      <c r="G26" s="135" t="s">
        <v>345</v>
      </c>
      <c r="H26" s="135" t="s">
        <v>345</v>
      </c>
      <c r="I26" s="136">
        <v>436</v>
      </c>
      <c r="J26" s="135" t="s">
        <v>345</v>
      </c>
      <c r="K26" s="135" t="s">
        <v>345</v>
      </c>
      <c r="L26" s="135" t="s">
        <v>345</v>
      </c>
      <c r="M26" s="135" t="s">
        <v>345</v>
      </c>
      <c r="N26" s="137" t="s">
        <v>345</v>
      </c>
      <c r="O26" s="132" t="s">
        <v>345</v>
      </c>
      <c r="P26" s="132" t="s">
        <v>345</v>
      </c>
    </row>
    <row r="27" spans="1:16" ht="15.75" customHeight="1">
      <c r="A27" s="134" t="s">
        <v>358</v>
      </c>
      <c r="B27" s="52">
        <f t="shared" si="0"/>
        <v>482</v>
      </c>
      <c r="C27" s="135" t="s">
        <v>345</v>
      </c>
      <c r="D27" s="135" t="s">
        <v>345</v>
      </c>
      <c r="E27" s="135" t="s">
        <v>345</v>
      </c>
      <c r="F27" s="135" t="s">
        <v>345</v>
      </c>
      <c r="G27" s="135" t="s">
        <v>345</v>
      </c>
      <c r="H27" s="135" t="s">
        <v>345</v>
      </c>
      <c r="I27" s="136">
        <v>482</v>
      </c>
      <c r="J27" s="135" t="s">
        <v>345</v>
      </c>
      <c r="K27" s="135" t="s">
        <v>345</v>
      </c>
      <c r="L27" s="135" t="s">
        <v>345</v>
      </c>
      <c r="M27" s="135" t="s">
        <v>345</v>
      </c>
      <c r="N27" s="137" t="s">
        <v>345</v>
      </c>
      <c r="O27" s="132" t="s">
        <v>345</v>
      </c>
      <c r="P27" s="132" t="s">
        <v>345</v>
      </c>
    </row>
    <row r="28" spans="1:16" ht="15.75" customHeight="1">
      <c r="A28" s="134" t="s">
        <v>313</v>
      </c>
      <c r="B28" s="52">
        <f t="shared" si="0"/>
        <v>59</v>
      </c>
      <c r="C28" s="135" t="s">
        <v>345</v>
      </c>
      <c r="D28" s="135" t="s">
        <v>345</v>
      </c>
      <c r="E28" s="135" t="s">
        <v>345</v>
      </c>
      <c r="F28" s="135" t="s">
        <v>345</v>
      </c>
      <c r="G28" s="135" t="s">
        <v>345</v>
      </c>
      <c r="H28" s="135" t="s">
        <v>345</v>
      </c>
      <c r="I28" s="136">
        <v>59</v>
      </c>
      <c r="J28" s="135" t="s">
        <v>345</v>
      </c>
      <c r="K28" s="135" t="s">
        <v>345</v>
      </c>
      <c r="L28" s="135" t="s">
        <v>345</v>
      </c>
      <c r="M28" s="135" t="s">
        <v>345</v>
      </c>
      <c r="N28" s="135" t="s">
        <v>345</v>
      </c>
      <c r="O28" s="135" t="s">
        <v>345</v>
      </c>
      <c r="P28" s="137" t="s">
        <v>345</v>
      </c>
    </row>
    <row r="29" spans="1:16" ht="15.75" customHeight="1">
      <c r="A29" s="134" t="s">
        <v>314</v>
      </c>
      <c r="B29" s="52">
        <f t="shared" si="0"/>
        <v>971</v>
      </c>
      <c r="C29" s="135" t="s">
        <v>345</v>
      </c>
      <c r="D29" s="135" t="s">
        <v>345</v>
      </c>
      <c r="E29" s="135" t="s">
        <v>345</v>
      </c>
      <c r="F29" s="135" t="s">
        <v>345</v>
      </c>
      <c r="G29" s="135" t="s">
        <v>345</v>
      </c>
      <c r="H29" s="135" t="s">
        <v>345</v>
      </c>
      <c r="I29" s="136">
        <v>971</v>
      </c>
      <c r="J29" s="135" t="s">
        <v>345</v>
      </c>
      <c r="K29" s="135" t="s">
        <v>345</v>
      </c>
      <c r="L29" s="135" t="s">
        <v>345</v>
      </c>
      <c r="M29" s="135" t="s">
        <v>345</v>
      </c>
      <c r="N29" s="137" t="s">
        <v>345</v>
      </c>
      <c r="O29" s="132" t="s">
        <v>345</v>
      </c>
      <c r="P29" s="132" t="s">
        <v>345</v>
      </c>
    </row>
    <row r="30" spans="1:16" ht="15.75" customHeight="1">
      <c r="A30" s="134" t="s">
        <v>6</v>
      </c>
      <c r="B30" s="52">
        <f t="shared" si="0"/>
        <v>593</v>
      </c>
      <c r="C30" s="135" t="s">
        <v>345</v>
      </c>
      <c r="D30" s="135" t="s">
        <v>345</v>
      </c>
      <c r="E30" s="135" t="s">
        <v>345</v>
      </c>
      <c r="F30" s="135" t="s">
        <v>345</v>
      </c>
      <c r="G30" s="135" t="s">
        <v>345</v>
      </c>
      <c r="H30" s="135" t="s">
        <v>345</v>
      </c>
      <c r="I30" s="136">
        <v>593</v>
      </c>
      <c r="J30" s="135" t="s">
        <v>345</v>
      </c>
      <c r="K30" s="135" t="s">
        <v>345</v>
      </c>
      <c r="L30" s="135" t="s">
        <v>345</v>
      </c>
      <c r="M30" s="135" t="s">
        <v>345</v>
      </c>
      <c r="N30" s="137" t="s">
        <v>345</v>
      </c>
      <c r="O30" s="132" t="s">
        <v>345</v>
      </c>
      <c r="P30" s="132" t="s">
        <v>345</v>
      </c>
    </row>
    <row r="31" spans="1:16" ht="15.75" customHeight="1">
      <c r="A31" s="134" t="s">
        <v>316</v>
      </c>
      <c r="B31" s="52">
        <f t="shared" si="0"/>
        <v>94</v>
      </c>
      <c r="C31" s="135" t="s">
        <v>345</v>
      </c>
      <c r="D31" s="135" t="s">
        <v>345</v>
      </c>
      <c r="E31" s="135" t="s">
        <v>345</v>
      </c>
      <c r="F31" s="135" t="s">
        <v>345</v>
      </c>
      <c r="G31" s="135" t="s">
        <v>345</v>
      </c>
      <c r="H31" s="135" t="s">
        <v>345</v>
      </c>
      <c r="I31" s="136">
        <v>94</v>
      </c>
      <c r="J31" s="135" t="s">
        <v>345</v>
      </c>
      <c r="K31" s="135" t="s">
        <v>345</v>
      </c>
      <c r="L31" s="135" t="s">
        <v>345</v>
      </c>
      <c r="M31" s="135" t="s">
        <v>345</v>
      </c>
      <c r="N31" s="137" t="s">
        <v>345</v>
      </c>
      <c r="O31" s="132" t="s">
        <v>345</v>
      </c>
      <c r="P31" s="132" t="s">
        <v>345</v>
      </c>
    </row>
    <row r="32" spans="1:16" ht="15.75" customHeight="1">
      <c r="A32" s="134" t="s">
        <v>317</v>
      </c>
      <c r="B32" s="52">
        <f t="shared" si="0"/>
        <v>584</v>
      </c>
      <c r="C32" s="135" t="s">
        <v>345</v>
      </c>
      <c r="D32" s="135" t="s">
        <v>345</v>
      </c>
      <c r="E32" s="135" t="s">
        <v>345</v>
      </c>
      <c r="F32" s="135" t="s">
        <v>345</v>
      </c>
      <c r="G32" s="135" t="s">
        <v>345</v>
      </c>
      <c r="H32" s="135" t="s">
        <v>345</v>
      </c>
      <c r="I32" s="136">
        <v>584</v>
      </c>
      <c r="J32" s="135" t="s">
        <v>345</v>
      </c>
      <c r="K32" s="135" t="s">
        <v>345</v>
      </c>
      <c r="L32" s="135" t="s">
        <v>345</v>
      </c>
      <c r="M32" s="135" t="s">
        <v>345</v>
      </c>
      <c r="N32" s="137" t="s">
        <v>345</v>
      </c>
      <c r="O32" s="132" t="s">
        <v>345</v>
      </c>
      <c r="P32" s="132" t="s">
        <v>345</v>
      </c>
    </row>
    <row r="33" spans="1:16" ht="15.75" customHeight="1">
      <c r="A33" s="134" t="s">
        <v>7</v>
      </c>
      <c r="B33" s="52">
        <f t="shared" si="0"/>
        <v>435</v>
      </c>
      <c r="C33" s="135" t="s">
        <v>345</v>
      </c>
      <c r="D33" s="135" t="s">
        <v>345</v>
      </c>
      <c r="E33" s="135" t="s">
        <v>345</v>
      </c>
      <c r="F33" s="135" t="s">
        <v>345</v>
      </c>
      <c r="G33" s="135" t="s">
        <v>345</v>
      </c>
      <c r="H33" s="135" t="s">
        <v>345</v>
      </c>
      <c r="I33" s="136">
        <v>435</v>
      </c>
      <c r="J33" s="135" t="s">
        <v>345</v>
      </c>
      <c r="K33" s="135" t="s">
        <v>345</v>
      </c>
      <c r="L33" s="135" t="s">
        <v>345</v>
      </c>
      <c r="M33" s="135" t="s">
        <v>345</v>
      </c>
      <c r="N33" s="137" t="s">
        <v>345</v>
      </c>
      <c r="O33" s="132" t="s">
        <v>345</v>
      </c>
      <c r="P33" s="132" t="s">
        <v>345</v>
      </c>
    </row>
    <row r="34" spans="1:16" ht="15.75" customHeight="1">
      <c r="A34" s="134" t="s">
        <v>319</v>
      </c>
      <c r="B34" s="52">
        <f t="shared" si="0"/>
        <v>154</v>
      </c>
      <c r="C34" s="135" t="s">
        <v>345</v>
      </c>
      <c r="D34" s="135" t="s">
        <v>345</v>
      </c>
      <c r="E34" s="135" t="s">
        <v>345</v>
      </c>
      <c r="F34" s="135" t="s">
        <v>345</v>
      </c>
      <c r="G34" s="135" t="s">
        <v>345</v>
      </c>
      <c r="H34" s="135" t="s">
        <v>345</v>
      </c>
      <c r="I34" s="136">
        <v>154</v>
      </c>
      <c r="J34" s="135" t="s">
        <v>345</v>
      </c>
      <c r="K34" s="135" t="s">
        <v>345</v>
      </c>
      <c r="L34" s="135" t="s">
        <v>345</v>
      </c>
      <c r="M34" s="135" t="s">
        <v>345</v>
      </c>
      <c r="N34" s="137" t="s">
        <v>345</v>
      </c>
      <c r="O34" s="132" t="s">
        <v>345</v>
      </c>
      <c r="P34" s="132" t="s">
        <v>345</v>
      </c>
    </row>
    <row r="35" spans="1:16" ht="15.75" customHeight="1">
      <c r="A35" s="134" t="s">
        <v>320</v>
      </c>
      <c r="B35" s="52">
        <f t="shared" si="0"/>
        <v>641</v>
      </c>
      <c r="C35" s="135" t="s">
        <v>345</v>
      </c>
      <c r="D35" s="135" t="s">
        <v>345</v>
      </c>
      <c r="E35" s="135" t="s">
        <v>345</v>
      </c>
      <c r="F35" s="135" t="s">
        <v>345</v>
      </c>
      <c r="G35" s="135" t="s">
        <v>345</v>
      </c>
      <c r="H35" s="135" t="s">
        <v>345</v>
      </c>
      <c r="I35" s="136">
        <v>641</v>
      </c>
      <c r="J35" s="135" t="s">
        <v>345</v>
      </c>
      <c r="K35" s="135" t="s">
        <v>345</v>
      </c>
      <c r="L35" s="135" t="s">
        <v>345</v>
      </c>
      <c r="M35" s="135" t="s">
        <v>345</v>
      </c>
      <c r="N35" s="137" t="s">
        <v>345</v>
      </c>
      <c r="O35" s="132" t="s">
        <v>345</v>
      </c>
      <c r="P35" s="132" t="s">
        <v>345</v>
      </c>
    </row>
    <row r="36" spans="1:16" ht="15.75" customHeight="1">
      <c r="A36" s="134" t="s">
        <v>321</v>
      </c>
      <c r="B36" s="52">
        <f t="shared" si="0"/>
        <v>120</v>
      </c>
      <c r="C36" s="135" t="s">
        <v>345</v>
      </c>
      <c r="D36" s="135" t="s">
        <v>345</v>
      </c>
      <c r="E36" s="135" t="s">
        <v>345</v>
      </c>
      <c r="F36" s="135" t="s">
        <v>345</v>
      </c>
      <c r="G36" s="135" t="s">
        <v>345</v>
      </c>
      <c r="H36" s="135" t="s">
        <v>345</v>
      </c>
      <c r="I36" s="136">
        <v>120</v>
      </c>
      <c r="J36" s="135" t="s">
        <v>345</v>
      </c>
      <c r="K36" s="135" t="s">
        <v>345</v>
      </c>
      <c r="L36" s="135" t="s">
        <v>345</v>
      </c>
      <c r="M36" s="135" t="s">
        <v>345</v>
      </c>
      <c r="N36" s="137" t="s">
        <v>345</v>
      </c>
      <c r="O36" s="132" t="s">
        <v>345</v>
      </c>
      <c r="P36" s="132" t="s">
        <v>345</v>
      </c>
    </row>
    <row r="37" spans="1:16" ht="15.75" customHeight="1">
      <c r="A37" s="134" t="s">
        <v>322</v>
      </c>
      <c r="B37" s="52">
        <f t="shared" si="0"/>
        <v>249</v>
      </c>
      <c r="C37" s="135" t="s">
        <v>345</v>
      </c>
      <c r="D37" s="135" t="s">
        <v>345</v>
      </c>
      <c r="E37" s="135" t="s">
        <v>345</v>
      </c>
      <c r="F37" s="135" t="s">
        <v>345</v>
      </c>
      <c r="G37" s="135" t="s">
        <v>345</v>
      </c>
      <c r="H37" s="135" t="s">
        <v>345</v>
      </c>
      <c r="I37" s="136">
        <v>249</v>
      </c>
      <c r="J37" s="135" t="s">
        <v>345</v>
      </c>
      <c r="K37" s="135" t="s">
        <v>345</v>
      </c>
      <c r="L37" s="135" t="s">
        <v>345</v>
      </c>
      <c r="M37" s="135" t="s">
        <v>345</v>
      </c>
      <c r="N37" s="137" t="s">
        <v>345</v>
      </c>
      <c r="O37" s="132" t="s">
        <v>345</v>
      </c>
      <c r="P37" s="132" t="s">
        <v>345</v>
      </c>
    </row>
    <row r="38" spans="1:16" ht="15.75" customHeight="1">
      <c r="A38" s="134" t="s">
        <v>323</v>
      </c>
      <c r="B38" s="52">
        <f t="shared" si="0"/>
        <v>354</v>
      </c>
      <c r="C38" s="135" t="s">
        <v>345</v>
      </c>
      <c r="D38" s="135" t="s">
        <v>345</v>
      </c>
      <c r="E38" s="135" t="s">
        <v>345</v>
      </c>
      <c r="F38" s="135" t="s">
        <v>345</v>
      </c>
      <c r="G38" s="135" t="s">
        <v>345</v>
      </c>
      <c r="H38" s="135" t="s">
        <v>345</v>
      </c>
      <c r="I38" s="136">
        <v>354</v>
      </c>
      <c r="J38" s="135" t="s">
        <v>345</v>
      </c>
      <c r="K38" s="135" t="s">
        <v>345</v>
      </c>
      <c r="L38" s="135" t="s">
        <v>345</v>
      </c>
      <c r="M38" s="135" t="s">
        <v>345</v>
      </c>
      <c r="N38" s="137" t="s">
        <v>345</v>
      </c>
      <c r="O38" s="132" t="s">
        <v>345</v>
      </c>
      <c r="P38" s="132" t="s">
        <v>345</v>
      </c>
    </row>
    <row r="39" spans="1:16" ht="15.75" customHeight="1">
      <c r="A39" s="138" t="s">
        <v>324</v>
      </c>
      <c r="B39" s="52">
        <f t="shared" si="0"/>
        <v>472</v>
      </c>
      <c r="C39" s="135" t="s">
        <v>345</v>
      </c>
      <c r="D39" s="135" t="s">
        <v>345</v>
      </c>
      <c r="E39" s="135" t="s">
        <v>345</v>
      </c>
      <c r="F39" s="135" t="s">
        <v>345</v>
      </c>
      <c r="G39" s="135" t="s">
        <v>345</v>
      </c>
      <c r="H39" s="135" t="s">
        <v>345</v>
      </c>
      <c r="I39" s="136">
        <v>472</v>
      </c>
      <c r="J39" s="135" t="s">
        <v>345</v>
      </c>
      <c r="K39" s="135" t="s">
        <v>345</v>
      </c>
      <c r="L39" s="135" t="s">
        <v>345</v>
      </c>
      <c r="M39" s="135" t="s">
        <v>345</v>
      </c>
      <c r="N39" s="137" t="s">
        <v>345</v>
      </c>
      <c r="O39" s="132" t="s">
        <v>345</v>
      </c>
      <c r="P39" s="132" t="s">
        <v>345</v>
      </c>
    </row>
    <row r="40" spans="1:16" ht="15.75" customHeight="1">
      <c r="A40" s="138" t="s">
        <v>8</v>
      </c>
      <c r="B40" s="52">
        <f t="shared" si="0"/>
        <v>312</v>
      </c>
      <c r="C40" s="135" t="s">
        <v>345</v>
      </c>
      <c r="D40" s="135" t="s">
        <v>345</v>
      </c>
      <c r="E40" s="135" t="s">
        <v>345</v>
      </c>
      <c r="F40" s="135" t="s">
        <v>345</v>
      </c>
      <c r="G40" s="135" t="s">
        <v>345</v>
      </c>
      <c r="H40" s="135" t="s">
        <v>345</v>
      </c>
      <c r="I40" s="136">
        <v>312</v>
      </c>
      <c r="J40" s="135" t="s">
        <v>345</v>
      </c>
      <c r="K40" s="135" t="s">
        <v>345</v>
      </c>
      <c r="L40" s="135" t="s">
        <v>345</v>
      </c>
      <c r="M40" s="135" t="s">
        <v>345</v>
      </c>
      <c r="N40" s="137" t="s">
        <v>345</v>
      </c>
      <c r="O40" s="132" t="s">
        <v>345</v>
      </c>
      <c r="P40" s="132" t="s">
        <v>345</v>
      </c>
    </row>
    <row r="41" spans="1:16" ht="15.75" customHeight="1">
      <c r="A41" s="138" t="s">
        <v>326</v>
      </c>
      <c r="B41" s="52">
        <f t="shared" si="0"/>
        <v>121</v>
      </c>
      <c r="C41" s="135" t="s">
        <v>345</v>
      </c>
      <c r="D41" s="135" t="s">
        <v>345</v>
      </c>
      <c r="E41" s="135" t="s">
        <v>345</v>
      </c>
      <c r="F41" s="135" t="s">
        <v>345</v>
      </c>
      <c r="G41" s="135" t="s">
        <v>345</v>
      </c>
      <c r="H41" s="135" t="s">
        <v>345</v>
      </c>
      <c r="I41" s="136">
        <v>121</v>
      </c>
      <c r="J41" s="135" t="s">
        <v>345</v>
      </c>
      <c r="K41" s="135" t="s">
        <v>345</v>
      </c>
      <c r="L41" s="135" t="s">
        <v>345</v>
      </c>
      <c r="M41" s="135" t="s">
        <v>345</v>
      </c>
      <c r="N41" s="137" t="s">
        <v>345</v>
      </c>
      <c r="O41" s="132" t="s">
        <v>345</v>
      </c>
      <c r="P41" s="132" t="s">
        <v>345</v>
      </c>
    </row>
    <row r="42" spans="1:16" ht="15.75" customHeight="1">
      <c r="A42" s="138" t="s">
        <v>295</v>
      </c>
      <c r="B42" s="52">
        <f t="shared" si="0"/>
        <v>170</v>
      </c>
      <c r="C42" s="135" t="s">
        <v>345</v>
      </c>
      <c r="D42" s="135" t="s">
        <v>345</v>
      </c>
      <c r="E42" s="135" t="s">
        <v>345</v>
      </c>
      <c r="F42" s="135" t="s">
        <v>345</v>
      </c>
      <c r="G42" s="135" t="s">
        <v>345</v>
      </c>
      <c r="H42" s="135" t="s">
        <v>345</v>
      </c>
      <c r="I42" s="136">
        <v>170</v>
      </c>
      <c r="J42" s="135" t="s">
        <v>345</v>
      </c>
      <c r="K42" s="135" t="s">
        <v>345</v>
      </c>
      <c r="L42" s="135" t="s">
        <v>345</v>
      </c>
      <c r="M42" s="135" t="s">
        <v>345</v>
      </c>
      <c r="N42" s="137" t="s">
        <v>345</v>
      </c>
      <c r="O42" s="132" t="s">
        <v>345</v>
      </c>
      <c r="P42" s="132" t="s">
        <v>345</v>
      </c>
    </row>
    <row r="43" spans="1:16" ht="15.75" customHeight="1">
      <c r="A43" s="138" t="s">
        <v>296</v>
      </c>
      <c r="B43" s="52">
        <f t="shared" si="0"/>
        <v>234</v>
      </c>
      <c r="C43" s="135" t="s">
        <v>345</v>
      </c>
      <c r="D43" s="135" t="s">
        <v>345</v>
      </c>
      <c r="E43" s="135" t="s">
        <v>345</v>
      </c>
      <c r="F43" s="135" t="s">
        <v>345</v>
      </c>
      <c r="G43" s="135" t="s">
        <v>345</v>
      </c>
      <c r="H43" s="135" t="s">
        <v>345</v>
      </c>
      <c r="I43" s="136">
        <v>234</v>
      </c>
      <c r="J43" s="135" t="s">
        <v>345</v>
      </c>
      <c r="K43" s="135" t="s">
        <v>345</v>
      </c>
      <c r="L43" s="135" t="s">
        <v>345</v>
      </c>
      <c r="M43" s="135" t="s">
        <v>345</v>
      </c>
      <c r="N43" s="137" t="s">
        <v>345</v>
      </c>
      <c r="O43" s="132" t="s">
        <v>345</v>
      </c>
      <c r="P43" s="132" t="s">
        <v>345</v>
      </c>
    </row>
    <row r="44" spans="1:16" ht="15.75" customHeight="1">
      <c r="A44" s="138" t="s">
        <v>297</v>
      </c>
      <c r="B44" s="52">
        <f t="shared" si="0"/>
        <v>400</v>
      </c>
      <c r="C44" s="135" t="s">
        <v>345</v>
      </c>
      <c r="D44" s="135" t="s">
        <v>345</v>
      </c>
      <c r="E44" s="135" t="s">
        <v>345</v>
      </c>
      <c r="F44" s="135" t="s">
        <v>345</v>
      </c>
      <c r="G44" s="135" t="s">
        <v>345</v>
      </c>
      <c r="H44" s="135" t="s">
        <v>345</v>
      </c>
      <c r="I44" s="136">
        <v>400</v>
      </c>
      <c r="J44" s="135" t="s">
        <v>345</v>
      </c>
      <c r="K44" s="135" t="s">
        <v>345</v>
      </c>
      <c r="L44" s="135" t="s">
        <v>345</v>
      </c>
      <c r="M44" s="135" t="s">
        <v>345</v>
      </c>
      <c r="N44" s="137" t="s">
        <v>345</v>
      </c>
      <c r="O44" s="132" t="s">
        <v>345</v>
      </c>
      <c r="P44" s="132" t="s">
        <v>345</v>
      </c>
    </row>
    <row r="45" spans="1:16" ht="15.75" customHeight="1">
      <c r="A45" s="134" t="s">
        <v>298</v>
      </c>
      <c r="B45" s="52">
        <f t="shared" si="0"/>
        <v>699</v>
      </c>
      <c r="C45" s="135" t="s">
        <v>345</v>
      </c>
      <c r="D45" s="135" t="s">
        <v>345</v>
      </c>
      <c r="E45" s="135" t="s">
        <v>345</v>
      </c>
      <c r="F45" s="135" t="s">
        <v>345</v>
      </c>
      <c r="G45" s="135" t="s">
        <v>345</v>
      </c>
      <c r="H45" s="135" t="s">
        <v>345</v>
      </c>
      <c r="I45" s="136">
        <v>699</v>
      </c>
      <c r="J45" s="139" t="s">
        <v>345</v>
      </c>
      <c r="K45" s="135" t="s">
        <v>345</v>
      </c>
      <c r="L45" s="135" t="s">
        <v>345</v>
      </c>
      <c r="M45" s="135" t="s">
        <v>345</v>
      </c>
      <c r="N45" s="137" t="s">
        <v>345</v>
      </c>
      <c r="O45" s="132" t="s">
        <v>345</v>
      </c>
      <c r="P45" s="132" t="s">
        <v>345</v>
      </c>
    </row>
    <row r="46" spans="1:16" ht="15.75" customHeight="1">
      <c r="A46" s="134" t="s">
        <v>9</v>
      </c>
      <c r="B46" s="52">
        <f t="shared" si="0"/>
        <v>231</v>
      </c>
      <c r="C46" s="135" t="s">
        <v>345</v>
      </c>
      <c r="D46" s="135" t="s">
        <v>345</v>
      </c>
      <c r="E46" s="135" t="s">
        <v>345</v>
      </c>
      <c r="F46" s="135" t="s">
        <v>345</v>
      </c>
      <c r="G46" s="135" t="s">
        <v>345</v>
      </c>
      <c r="H46" s="135" t="s">
        <v>345</v>
      </c>
      <c r="I46" s="136">
        <v>231</v>
      </c>
      <c r="J46" s="139" t="s">
        <v>345</v>
      </c>
      <c r="K46" s="135" t="s">
        <v>345</v>
      </c>
      <c r="L46" s="135" t="s">
        <v>345</v>
      </c>
      <c r="M46" s="135" t="s">
        <v>345</v>
      </c>
      <c r="N46" s="137" t="s">
        <v>345</v>
      </c>
      <c r="O46" s="132" t="s">
        <v>345</v>
      </c>
      <c r="P46" s="132" t="s">
        <v>345</v>
      </c>
    </row>
    <row r="47" spans="1:16" ht="15.75" customHeight="1">
      <c r="A47" s="134" t="s">
        <v>300</v>
      </c>
      <c r="B47" s="52">
        <f t="shared" si="0"/>
        <v>845</v>
      </c>
      <c r="C47" s="135" t="s">
        <v>345</v>
      </c>
      <c r="D47" s="135" t="s">
        <v>345</v>
      </c>
      <c r="E47" s="135" t="s">
        <v>345</v>
      </c>
      <c r="F47" s="135" t="s">
        <v>345</v>
      </c>
      <c r="G47" s="135" t="s">
        <v>345</v>
      </c>
      <c r="H47" s="137" t="s">
        <v>345</v>
      </c>
      <c r="I47" s="136">
        <v>845</v>
      </c>
      <c r="J47" s="139" t="s">
        <v>345</v>
      </c>
      <c r="K47" s="135" t="s">
        <v>345</v>
      </c>
      <c r="L47" s="135" t="s">
        <v>345</v>
      </c>
      <c r="M47" s="135" t="s">
        <v>345</v>
      </c>
      <c r="N47" s="137" t="s">
        <v>345</v>
      </c>
      <c r="O47" s="132" t="s">
        <v>345</v>
      </c>
      <c r="P47" s="132" t="s">
        <v>345</v>
      </c>
    </row>
    <row r="48" spans="1:16" ht="15.75" customHeight="1">
      <c r="A48" s="134" t="s">
        <v>10</v>
      </c>
      <c r="B48" s="52">
        <f t="shared" si="0"/>
        <v>77</v>
      </c>
      <c r="C48" s="135" t="s">
        <v>345</v>
      </c>
      <c r="D48" s="135" t="s">
        <v>345</v>
      </c>
      <c r="E48" s="135" t="s">
        <v>345</v>
      </c>
      <c r="F48" s="135" t="s">
        <v>345</v>
      </c>
      <c r="G48" s="135" t="s">
        <v>345</v>
      </c>
      <c r="H48" s="135" t="s">
        <v>345</v>
      </c>
      <c r="I48" s="53">
        <v>77</v>
      </c>
      <c r="J48" s="135" t="s">
        <v>345</v>
      </c>
      <c r="K48" s="135" t="s">
        <v>345</v>
      </c>
      <c r="L48" s="135" t="s">
        <v>345</v>
      </c>
      <c r="M48" s="135" t="s">
        <v>345</v>
      </c>
      <c r="N48" s="135" t="s">
        <v>345</v>
      </c>
      <c r="O48" s="135" t="s">
        <v>345</v>
      </c>
      <c r="P48" s="137" t="s">
        <v>345</v>
      </c>
    </row>
    <row r="49" spans="1:16" ht="15.75" customHeight="1">
      <c r="A49" s="130" t="s">
        <v>11</v>
      </c>
      <c r="B49" s="52">
        <f t="shared" si="0"/>
        <v>139</v>
      </c>
      <c r="C49" s="135" t="s">
        <v>345</v>
      </c>
      <c r="D49" s="135" t="s">
        <v>345</v>
      </c>
      <c r="E49" s="135" t="s">
        <v>345</v>
      </c>
      <c r="F49" s="135" t="s">
        <v>345</v>
      </c>
      <c r="G49" s="135" t="s">
        <v>345</v>
      </c>
      <c r="H49" s="135" t="s">
        <v>345</v>
      </c>
      <c r="I49" s="53">
        <v>139</v>
      </c>
      <c r="J49" s="135" t="s">
        <v>345</v>
      </c>
      <c r="K49" s="135" t="s">
        <v>345</v>
      </c>
      <c r="L49" s="135" t="s">
        <v>345</v>
      </c>
      <c r="M49" s="135" t="s">
        <v>345</v>
      </c>
      <c r="N49" s="135" t="s">
        <v>345</v>
      </c>
      <c r="O49" s="135" t="s">
        <v>345</v>
      </c>
      <c r="P49" s="137" t="s">
        <v>345</v>
      </c>
    </row>
    <row r="50" spans="1:16" ht="15.75" customHeight="1">
      <c r="A50" s="130"/>
      <c r="B50" s="52"/>
      <c r="C50" s="53"/>
      <c r="D50" s="53"/>
      <c r="E50" s="53"/>
      <c r="F50" s="53"/>
      <c r="G50" s="53"/>
      <c r="H50" s="53"/>
      <c r="I50" s="53"/>
      <c r="J50" s="135"/>
      <c r="K50" s="135"/>
      <c r="L50" s="135"/>
      <c r="M50" s="135"/>
      <c r="N50" s="137"/>
      <c r="O50" s="49"/>
      <c r="P50" s="49"/>
    </row>
    <row r="51" spans="1:16" s="17" customFormat="1" ht="15.75" customHeight="1">
      <c r="A51" s="119" t="s">
        <v>303</v>
      </c>
      <c r="B51" s="141"/>
      <c r="C51" s="133"/>
      <c r="D51" s="133"/>
      <c r="E51" s="133"/>
      <c r="F51" s="133"/>
      <c r="G51" s="133"/>
      <c r="H51" s="133"/>
      <c r="I51" s="133"/>
      <c r="J51" s="133"/>
      <c r="K51" s="133"/>
      <c r="L51" s="135"/>
      <c r="M51" s="133"/>
      <c r="N51" s="104"/>
      <c r="O51" s="49"/>
      <c r="P51" s="49"/>
    </row>
    <row r="52" spans="1:16" s="17" customFormat="1" ht="15.75" customHeight="1">
      <c r="A52" s="119"/>
      <c r="B52" s="141"/>
      <c r="C52" s="133"/>
      <c r="D52" s="133"/>
      <c r="E52" s="133"/>
      <c r="F52" s="133"/>
      <c r="G52" s="133"/>
      <c r="H52" s="133"/>
      <c r="I52" s="133"/>
      <c r="J52" s="133"/>
      <c r="K52" s="133"/>
      <c r="L52" s="135"/>
      <c r="M52" s="133"/>
      <c r="N52" s="104"/>
      <c r="O52" s="49"/>
      <c r="P52" s="49"/>
    </row>
    <row r="53" spans="1:16" s="17" customFormat="1" ht="15.75" customHeight="1">
      <c r="A53" s="119" t="s">
        <v>304</v>
      </c>
      <c r="B53" s="110">
        <f>SUM(B55:B66)</f>
        <v>7956</v>
      </c>
      <c r="C53" s="110">
        <f>SUM(C55:C66)</f>
        <v>7880</v>
      </c>
      <c r="D53" s="110" t="s">
        <v>345</v>
      </c>
      <c r="E53" s="110" t="s">
        <v>345</v>
      </c>
      <c r="F53" s="110" t="s">
        <v>345</v>
      </c>
      <c r="G53" s="110">
        <f>SUM(G55:G66)</f>
        <v>76</v>
      </c>
      <c r="H53" s="110" t="s">
        <v>345</v>
      </c>
      <c r="I53" s="110" t="s">
        <v>345</v>
      </c>
      <c r="J53" s="110" t="s">
        <v>345</v>
      </c>
      <c r="K53" s="110" t="s">
        <v>345</v>
      </c>
      <c r="L53" s="110" t="s">
        <v>345</v>
      </c>
      <c r="M53" s="110" t="s">
        <v>345</v>
      </c>
      <c r="N53" s="111" t="s">
        <v>345</v>
      </c>
      <c r="O53" s="128" t="s">
        <v>345</v>
      </c>
      <c r="P53" s="128" t="s">
        <v>345</v>
      </c>
    </row>
    <row r="54" spans="1:16" ht="15.75" customHeight="1">
      <c r="A54" s="134"/>
      <c r="B54" s="139"/>
      <c r="C54" s="135"/>
      <c r="D54" s="135"/>
      <c r="E54" s="53"/>
      <c r="F54" s="53"/>
      <c r="G54" s="53"/>
      <c r="H54" s="53"/>
      <c r="I54" s="53"/>
      <c r="J54" s="53"/>
      <c r="K54" s="53"/>
      <c r="L54" s="135"/>
      <c r="M54" s="53"/>
      <c r="N54" s="137"/>
      <c r="O54" s="132"/>
      <c r="P54" s="132"/>
    </row>
    <row r="55" spans="1:16" ht="15.75" customHeight="1">
      <c r="A55" s="134" t="s">
        <v>305</v>
      </c>
      <c r="B55" s="52">
        <f>SUM(C55:P55)</f>
        <v>622</v>
      </c>
      <c r="C55" s="136">
        <v>622</v>
      </c>
      <c r="D55" s="142" t="s">
        <v>345</v>
      </c>
      <c r="E55" s="135" t="s">
        <v>345</v>
      </c>
      <c r="F55" s="135" t="s">
        <v>345</v>
      </c>
      <c r="G55" s="135" t="s">
        <v>345</v>
      </c>
      <c r="H55" s="135" t="s">
        <v>345</v>
      </c>
      <c r="I55" s="135" t="s">
        <v>345</v>
      </c>
      <c r="J55" s="135" t="s">
        <v>345</v>
      </c>
      <c r="K55" s="135" t="s">
        <v>345</v>
      </c>
      <c r="L55" s="135" t="s">
        <v>345</v>
      </c>
      <c r="M55" s="135" t="s">
        <v>345</v>
      </c>
      <c r="N55" s="137" t="s">
        <v>345</v>
      </c>
      <c r="O55" s="132" t="s">
        <v>345</v>
      </c>
      <c r="P55" s="132" t="s">
        <v>345</v>
      </c>
    </row>
    <row r="56" spans="1:16" ht="15.75" customHeight="1">
      <c r="A56" s="134" t="s">
        <v>306</v>
      </c>
      <c r="B56" s="52">
        <f aca="true" t="shared" si="1" ref="B56:B66">SUM(C56:P56)</f>
        <v>756</v>
      </c>
      <c r="C56" s="136">
        <v>756</v>
      </c>
      <c r="D56" s="142" t="s">
        <v>345</v>
      </c>
      <c r="E56" s="135" t="s">
        <v>345</v>
      </c>
      <c r="F56" s="135" t="s">
        <v>345</v>
      </c>
      <c r="G56" s="135" t="s">
        <v>345</v>
      </c>
      <c r="H56" s="135" t="s">
        <v>345</v>
      </c>
      <c r="I56" s="135" t="s">
        <v>345</v>
      </c>
      <c r="J56" s="135" t="s">
        <v>345</v>
      </c>
      <c r="K56" s="135" t="s">
        <v>345</v>
      </c>
      <c r="L56" s="135" t="s">
        <v>345</v>
      </c>
      <c r="M56" s="135" t="s">
        <v>345</v>
      </c>
      <c r="N56" s="137" t="s">
        <v>345</v>
      </c>
      <c r="O56" s="132" t="s">
        <v>345</v>
      </c>
      <c r="P56" s="132" t="s">
        <v>345</v>
      </c>
    </row>
    <row r="57" spans="1:16" ht="15.75" customHeight="1">
      <c r="A57" s="134" t="s">
        <v>307</v>
      </c>
      <c r="B57" s="52">
        <f t="shared" si="1"/>
        <v>533</v>
      </c>
      <c r="C57" s="136">
        <v>533</v>
      </c>
      <c r="D57" s="142" t="s">
        <v>345</v>
      </c>
      <c r="E57" s="135" t="s">
        <v>345</v>
      </c>
      <c r="F57" s="135" t="s">
        <v>345</v>
      </c>
      <c r="G57" s="135" t="s">
        <v>345</v>
      </c>
      <c r="H57" s="135" t="s">
        <v>345</v>
      </c>
      <c r="I57" s="135" t="s">
        <v>345</v>
      </c>
      <c r="J57" s="135" t="s">
        <v>345</v>
      </c>
      <c r="K57" s="135" t="s">
        <v>345</v>
      </c>
      <c r="L57" s="135" t="s">
        <v>345</v>
      </c>
      <c r="M57" s="135" t="s">
        <v>345</v>
      </c>
      <c r="N57" s="137" t="s">
        <v>345</v>
      </c>
      <c r="O57" s="132" t="s">
        <v>345</v>
      </c>
      <c r="P57" s="132" t="s">
        <v>345</v>
      </c>
    </row>
    <row r="58" spans="1:16" ht="15.75" customHeight="1">
      <c r="A58" s="134" t="s">
        <v>308</v>
      </c>
      <c r="B58" s="52">
        <f t="shared" si="1"/>
        <v>603</v>
      </c>
      <c r="C58" s="136">
        <v>603</v>
      </c>
      <c r="D58" s="142" t="s">
        <v>345</v>
      </c>
      <c r="E58" s="135" t="s">
        <v>345</v>
      </c>
      <c r="F58" s="135" t="s">
        <v>345</v>
      </c>
      <c r="G58" s="135" t="s">
        <v>345</v>
      </c>
      <c r="H58" s="135" t="s">
        <v>345</v>
      </c>
      <c r="I58" s="135" t="s">
        <v>345</v>
      </c>
      <c r="J58" s="135" t="s">
        <v>345</v>
      </c>
      <c r="K58" s="135" t="s">
        <v>345</v>
      </c>
      <c r="L58" s="135" t="s">
        <v>345</v>
      </c>
      <c r="M58" s="135" t="s">
        <v>345</v>
      </c>
      <c r="N58" s="137" t="s">
        <v>345</v>
      </c>
      <c r="O58" s="132" t="s">
        <v>345</v>
      </c>
      <c r="P58" s="132" t="s">
        <v>345</v>
      </c>
    </row>
    <row r="59" spans="1:16" ht="15.75" customHeight="1">
      <c r="A59" s="134" t="s">
        <v>309</v>
      </c>
      <c r="B59" s="52">
        <f t="shared" si="1"/>
        <v>957</v>
      </c>
      <c r="C59" s="136">
        <v>957</v>
      </c>
      <c r="D59" s="142" t="s">
        <v>345</v>
      </c>
      <c r="E59" s="135" t="s">
        <v>345</v>
      </c>
      <c r="F59" s="135" t="s">
        <v>345</v>
      </c>
      <c r="G59" s="136" t="s">
        <v>345</v>
      </c>
      <c r="H59" s="135" t="s">
        <v>345</v>
      </c>
      <c r="I59" s="135" t="s">
        <v>345</v>
      </c>
      <c r="J59" s="135" t="s">
        <v>345</v>
      </c>
      <c r="K59" s="135" t="s">
        <v>345</v>
      </c>
      <c r="L59" s="135" t="s">
        <v>345</v>
      </c>
      <c r="M59" s="135" t="s">
        <v>345</v>
      </c>
      <c r="N59" s="137" t="s">
        <v>345</v>
      </c>
      <c r="O59" s="132" t="s">
        <v>345</v>
      </c>
      <c r="P59" s="132" t="s">
        <v>345</v>
      </c>
    </row>
    <row r="60" spans="1:16" ht="15.75" customHeight="1">
      <c r="A60" s="134" t="s">
        <v>311</v>
      </c>
      <c r="B60" s="52">
        <f t="shared" si="1"/>
        <v>50</v>
      </c>
      <c r="C60" s="136">
        <v>50</v>
      </c>
      <c r="D60" s="142" t="s">
        <v>345</v>
      </c>
      <c r="E60" s="135" t="s">
        <v>345</v>
      </c>
      <c r="F60" s="135" t="s">
        <v>345</v>
      </c>
      <c r="G60" s="135" t="s">
        <v>345</v>
      </c>
      <c r="H60" s="135" t="s">
        <v>345</v>
      </c>
      <c r="I60" s="135" t="s">
        <v>345</v>
      </c>
      <c r="J60" s="135" t="s">
        <v>345</v>
      </c>
      <c r="K60" s="135" t="s">
        <v>345</v>
      </c>
      <c r="L60" s="135" t="s">
        <v>345</v>
      </c>
      <c r="M60" s="135" t="s">
        <v>345</v>
      </c>
      <c r="N60" s="137" t="s">
        <v>345</v>
      </c>
      <c r="O60" s="132" t="s">
        <v>345</v>
      </c>
      <c r="P60" s="132" t="s">
        <v>345</v>
      </c>
    </row>
    <row r="61" spans="1:16" ht="15.75" customHeight="1">
      <c r="A61" s="134" t="s">
        <v>312</v>
      </c>
      <c r="B61" s="52">
        <f t="shared" si="1"/>
        <v>527</v>
      </c>
      <c r="C61" s="136">
        <v>527</v>
      </c>
      <c r="D61" s="142" t="s">
        <v>345</v>
      </c>
      <c r="E61" s="135" t="s">
        <v>345</v>
      </c>
      <c r="F61" s="135" t="s">
        <v>345</v>
      </c>
      <c r="G61" s="135" t="s">
        <v>345</v>
      </c>
      <c r="H61" s="135" t="s">
        <v>345</v>
      </c>
      <c r="I61" s="135" t="s">
        <v>345</v>
      </c>
      <c r="J61" s="135" t="s">
        <v>345</v>
      </c>
      <c r="K61" s="135" t="s">
        <v>345</v>
      </c>
      <c r="L61" s="135" t="s">
        <v>345</v>
      </c>
      <c r="M61" s="135" t="s">
        <v>345</v>
      </c>
      <c r="N61" s="137" t="s">
        <v>345</v>
      </c>
      <c r="O61" s="132" t="s">
        <v>345</v>
      </c>
      <c r="P61" s="132" t="s">
        <v>345</v>
      </c>
    </row>
    <row r="62" spans="1:16" ht="15.75" customHeight="1">
      <c r="A62" s="134" t="s">
        <v>276</v>
      </c>
      <c r="B62" s="52">
        <f t="shared" si="1"/>
        <v>919</v>
      </c>
      <c r="C62" s="136">
        <v>919</v>
      </c>
      <c r="D62" s="142" t="s">
        <v>345</v>
      </c>
      <c r="E62" s="135" t="s">
        <v>345</v>
      </c>
      <c r="F62" s="135" t="s">
        <v>345</v>
      </c>
      <c r="G62" s="136" t="s">
        <v>345</v>
      </c>
      <c r="H62" s="135" t="s">
        <v>345</v>
      </c>
      <c r="I62" s="135" t="s">
        <v>345</v>
      </c>
      <c r="J62" s="135" t="s">
        <v>345</v>
      </c>
      <c r="K62" s="135" t="s">
        <v>345</v>
      </c>
      <c r="L62" s="135" t="s">
        <v>345</v>
      </c>
      <c r="M62" s="135" t="s">
        <v>345</v>
      </c>
      <c r="N62" s="137" t="s">
        <v>345</v>
      </c>
      <c r="O62" s="132" t="s">
        <v>345</v>
      </c>
      <c r="P62" s="132" t="s">
        <v>345</v>
      </c>
    </row>
    <row r="63" spans="1:16" ht="15.75" customHeight="1">
      <c r="A63" s="134" t="s">
        <v>277</v>
      </c>
      <c r="B63" s="52">
        <f t="shared" si="1"/>
        <v>769</v>
      </c>
      <c r="C63" s="136">
        <v>769</v>
      </c>
      <c r="D63" s="142" t="s">
        <v>345</v>
      </c>
      <c r="E63" s="135" t="s">
        <v>345</v>
      </c>
      <c r="F63" s="135" t="s">
        <v>345</v>
      </c>
      <c r="G63" s="139" t="s">
        <v>345</v>
      </c>
      <c r="H63" s="135" t="s">
        <v>345</v>
      </c>
      <c r="I63" s="135" t="s">
        <v>345</v>
      </c>
      <c r="J63" s="135" t="s">
        <v>345</v>
      </c>
      <c r="K63" s="135" t="s">
        <v>345</v>
      </c>
      <c r="L63" s="135" t="s">
        <v>345</v>
      </c>
      <c r="M63" s="135" t="s">
        <v>345</v>
      </c>
      <c r="N63" s="137" t="s">
        <v>345</v>
      </c>
      <c r="O63" s="132" t="s">
        <v>345</v>
      </c>
      <c r="P63" s="132" t="s">
        <v>345</v>
      </c>
    </row>
    <row r="64" spans="1:16" ht="15.75" customHeight="1">
      <c r="A64" s="134" t="s">
        <v>278</v>
      </c>
      <c r="B64" s="52">
        <f t="shared" si="1"/>
        <v>576</v>
      </c>
      <c r="C64" s="136">
        <v>500</v>
      </c>
      <c r="D64" s="142" t="s">
        <v>345</v>
      </c>
      <c r="E64" s="135" t="s">
        <v>345</v>
      </c>
      <c r="F64" s="135" t="s">
        <v>345</v>
      </c>
      <c r="G64" s="136">
        <v>76</v>
      </c>
      <c r="H64" s="135" t="s">
        <v>345</v>
      </c>
      <c r="I64" s="135" t="s">
        <v>345</v>
      </c>
      <c r="J64" s="135" t="s">
        <v>345</v>
      </c>
      <c r="K64" s="135" t="s">
        <v>345</v>
      </c>
      <c r="L64" s="135" t="s">
        <v>345</v>
      </c>
      <c r="M64" s="135" t="s">
        <v>345</v>
      </c>
      <c r="N64" s="137" t="s">
        <v>345</v>
      </c>
      <c r="O64" s="132" t="s">
        <v>345</v>
      </c>
      <c r="P64" s="132" t="s">
        <v>345</v>
      </c>
    </row>
    <row r="65" spans="1:16" ht="15.75" customHeight="1">
      <c r="A65" s="134" t="s">
        <v>279</v>
      </c>
      <c r="B65" s="52">
        <f t="shared" si="1"/>
        <v>426</v>
      </c>
      <c r="C65" s="136">
        <v>426</v>
      </c>
      <c r="D65" s="142" t="s">
        <v>345</v>
      </c>
      <c r="E65" s="135" t="s">
        <v>345</v>
      </c>
      <c r="F65" s="135" t="s">
        <v>345</v>
      </c>
      <c r="G65" s="135" t="s">
        <v>345</v>
      </c>
      <c r="H65" s="135" t="s">
        <v>345</v>
      </c>
      <c r="I65" s="135" t="s">
        <v>345</v>
      </c>
      <c r="J65" s="135" t="s">
        <v>345</v>
      </c>
      <c r="K65" s="135" t="s">
        <v>345</v>
      </c>
      <c r="L65" s="135" t="s">
        <v>345</v>
      </c>
      <c r="M65" s="135" t="s">
        <v>345</v>
      </c>
      <c r="N65" s="137" t="s">
        <v>345</v>
      </c>
      <c r="O65" s="132" t="s">
        <v>345</v>
      </c>
      <c r="P65" s="132" t="s">
        <v>345</v>
      </c>
    </row>
    <row r="66" spans="1:16" s="17" customFormat="1" ht="15.75" customHeight="1">
      <c r="A66" s="134" t="s">
        <v>280</v>
      </c>
      <c r="B66" s="52">
        <f t="shared" si="1"/>
        <v>1218</v>
      </c>
      <c r="C66" s="136">
        <v>1218</v>
      </c>
      <c r="D66" s="142" t="s">
        <v>345</v>
      </c>
      <c r="E66" s="135" t="s">
        <v>345</v>
      </c>
      <c r="F66" s="135" t="s">
        <v>345</v>
      </c>
      <c r="G66" s="135" t="s">
        <v>345</v>
      </c>
      <c r="H66" s="135" t="s">
        <v>345</v>
      </c>
      <c r="I66" s="135" t="s">
        <v>345</v>
      </c>
      <c r="J66" s="135" t="s">
        <v>345</v>
      </c>
      <c r="K66" s="135" t="s">
        <v>345</v>
      </c>
      <c r="L66" s="135" t="s">
        <v>345</v>
      </c>
      <c r="M66" s="135" t="s">
        <v>345</v>
      </c>
      <c r="N66" s="137" t="s">
        <v>345</v>
      </c>
      <c r="O66" s="132" t="s">
        <v>345</v>
      </c>
      <c r="P66" s="132" t="s">
        <v>345</v>
      </c>
    </row>
    <row r="67" spans="1:16" ht="15.75" customHeight="1">
      <c r="A67" s="130"/>
      <c r="B67" s="52"/>
      <c r="C67" s="52"/>
      <c r="D67" s="53"/>
      <c r="E67" s="53"/>
      <c r="F67" s="53"/>
      <c r="G67" s="53"/>
      <c r="H67" s="53"/>
      <c r="I67" s="53"/>
      <c r="J67" s="53"/>
      <c r="K67" s="53"/>
      <c r="L67" s="135"/>
      <c r="M67" s="53"/>
      <c r="O67" s="132"/>
      <c r="P67" s="132"/>
    </row>
    <row r="68" spans="1:16" ht="15.75" customHeight="1">
      <c r="A68" s="119" t="s">
        <v>394</v>
      </c>
      <c r="B68" s="127">
        <f>SUM(B70:B72)</f>
        <v>21978</v>
      </c>
      <c r="C68" s="127" t="s">
        <v>345</v>
      </c>
      <c r="D68" s="127">
        <f>SUM(D70:D72)</f>
        <v>21978</v>
      </c>
      <c r="E68" s="135" t="s">
        <v>345</v>
      </c>
      <c r="F68" s="110" t="s">
        <v>345</v>
      </c>
      <c r="G68" s="110" t="s">
        <v>345</v>
      </c>
      <c r="H68" s="110" t="s">
        <v>345</v>
      </c>
      <c r="I68" s="110" t="s">
        <v>345</v>
      </c>
      <c r="J68" s="110" t="s">
        <v>345</v>
      </c>
      <c r="K68" s="110" t="s">
        <v>345</v>
      </c>
      <c r="L68" s="110" t="s">
        <v>345</v>
      </c>
      <c r="M68" s="110" t="s">
        <v>345</v>
      </c>
      <c r="N68" s="111" t="s">
        <v>345</v>
      </c>
      <c r="O68" s="128" t="s">
        <v>345</v>
      </c>
      <c r="P68" s="128" t="s">
        <v>345</v>
      </c>
    </row>
    <row r="69" spans="1:16" ht="15.75" customHeight="1">
      <c r="A69" s="130"/>
      <c r="B69" s="52"/>
      <c r="C69" s="52"/>
      <c r="D69" s="53"/>
      <c r="E69" s="53"/>
      <c r="F69" s="53"/>
      <c r="G69" s="53"/>
      <c r="H69" s="53"/>
      <c r="I69" s="53"/>
      <c r="J69" s="53"/>
      <c r="K69" s="53"/>
      <c r="L69" s="135"/>
      <c r="M69" s="53"/>
      <c r="O69" s="132"/>
      <c r="P69" s="132"/>
    </row>
    <row r="70" spans="1:16" ht="15.75" customHeight="1">
      <c r="A70" s="134" t="s">
        <v>281</v>
      </c>
      <c r="B70" s="52">
        <f>SUM(C70:P70)</f>
        <v>5428</v>
      </c>
      <c r="C70" s="136" t="s">
        <v>345</v>
      </c>
      <c r="D70" s="142">
        <v>5428</v>
      </c>
      <c r="E70" s="135" t="s">
        <v>345</v>
      </c>
      <c r="F70" s="135" t="s">
        <v>345</v>
      </c>
      <c r="G70" s="135" t="s">
        <v>345</v>
      </c>
      <c r="H70" s="135" t="s">
        <v>345</v>
      </c>
      <c r="I70" s="135" t="s">
        <v>345</v>
      </c>
      <c r="J70" s="135" t="s">
        <v>345</v>
      </c>
      <c r="K70" s="135" t="s">
        <v>345</v>
      </c>
      <c r="L70" s="135" t="s">
        <v>345</v>
      </c>
      <c r="M70" s="135" t="s">
        <v>345</v>
      </c>
      <c r="N70" s="137" t="s">
        <v>345</v>
      </c>
      <c r="O70" s="132" t="s">
        <v>345</v>
      </c>
      <c r="P70" s="132" t="s">
        <v>345</v>
      </c>
    </row>
    <row r="71" spans="1:16" ht="15.75" customHeight="1">
      <c r="A71" s="134" t="s">
        <v>282</v>
      </c>
      <c r="B71" s="52">
        <f>SUM(C71:P71)</f>
        <v>9460</v>
      </c>
      <c r="C71" s="135" t="s">
        <v>345</v>
      </c>
      <c r="D71" s="135">
        <v>9460</v>
      </c>
      <c r="E71" s="135" t="s">
        <v>345</v>
      </c>
      <c r="F71" s="135" t="s">
        <v>345</v>
      </c>
      <c r="G71" s="135" t="s">
        <v>345</v>
      </c>
      <c r="H71" s="135" t="s">
        <v>345</v>
      </c>
      <c r="I71" s="135" t="s">
        <v>345</v>
      </c>
      <c r="J71" s="135" t="s">
        <v>345</v>
      </c>
      <c r="K71" s="135" t="s">
        <v>345</v>
      </c>
      <c r="L71" s="135" t="s">
        <v>345</v>
      </c>
      <c r="M71" s="135" t="s">
        <v>345</v>
      </c>
      <c r="N71" s="137" t="s">
        <v>345</v>
      </c>
      <c r="O71" s="132" t="s">
        <v>345</v>
      </c>
      <c r="P71" s="132" t="s">
        <v>345</v>
      </c>
    </row>
    <row r="72" spans="1:16" ht="15.75" customHeight="1">
      <c r="A72" s="134" t="s">
        <v>283</v>
      </c>
      <c r="B72" s="52">
        <f>SUM(C72:P72)</f>
        <v>7090</v>
      </c>
      <c r="C72" s="135" t="s">
        <v>345</v>
      </c>
      <c r="D72" s="135">
        <v>7090</v>
      </c>
      <c r="E72" s="135" t="s">
        <v>345</v>
      </c>
      <c r="F72" s="135" t="s">
        <v>345</v>
      </c>
      <c r="G72" s="135" t="s">
        <v>345</v>
      </c>
      <c r="H72" s="135" t="s">
        <v>345</v>
      </c>
      <c r="I72" s="135" t="s">
        <v>345</v>
      </c>
      <c r="J72" s="135" t="s">
        <v>345</v>
      </c>
      <c r="K72" s="135" t="s">
        <v>345</v>
      </c>
      <c r="L72" s="135" t="s">
        <v>345</v>
      </c>
      <c r="M72" s="135" t="s">
        <v>345</v>
      </c>
      <c r="N72" s="135" t="s">
        <v>345</v>
      </c>
      <c r="O72" s="135" t="s">
        <v>345</v>
      </c>
      <c r="P72" s="137" t="s">
        <v>345</v>
      </c>
    </row>
    <row r="73" spans="1:16" ht="15.75" customHeight="1">
      <c r="A73" s="130"/>
      <c r="B73" s="52"/>
      <c r="C73" s="52"/>
      <c r="D73" s="53"/>
      <c r="E73" s="53"/>
      <c r="F73" s="53"/>
      <c r="G73" s="53"/>
      <c r="H73" s="53"/>
      <c r="I73" s="53"/>
      <c r="J73" s="53"/>
      <c r="K73" s="53"/>
      <c r="L73" s="135"/>
      <c r="M73" s="53"/>
      <c r="O73" s="132"/>
      <c r="P73" s="132"/>
    </row>
    <row r="74" spans="1:16" ht="15.75" customHeight="1">
      <c r="A74" s="119" t="s">
        <v>284</v>
      </c>
      <c r="B74" s="127">
        <f>SUM(B76:B78)</f>
        <v>13652</v>
      </c>
      <c r="C74" s="127" t="s">
        <v>345</v>
      </c>
      <c r="D74" s="127" t="s">
        <v>345</v>
      </c>
      <c r="E74" s="127">
        <f>SUM(E76:E78)</f>
        <v>13652</v>
      </c>
      <c r="F74" s="110" t="s">
        <v>345</v>
      </c>
      <c r="G74" s="110" t="s">
        <v>345</v>
      </c>
      <c r="H74" s="110" t="s">
        <v>345</v>
      </c>
      <c r="I74" s="110" t="s">
        <v>345</v>
      </c>
      <c r="J74" s="110" t="s">
        <v>345</v>
      </c>
      <c r="K74" s="110" t="s">
        <v>345</v>
      </c>
      <c r="L74" s="110" t="s">
        <v>345</v>
      </c>
      <c r="M74" s="110" t="s">
        <v>345</v>
      </c>
      <c r="N74" s="111" t="s">
        <v>345</v>
      </c>
      <c r="O74" s="128" t="s">
        <v>345</v>
      </c>
      <c r="P74" s="128" t="s">
        <v>345</v>
      </c>
    </row>
    <row r="75" spans="1:16" ht="15.75" customHeight="1">
      <c r="A75" s="134"/>
      <c r="B75" s="139"/>
      <c r="C75" s="52"/>
      <c r="D75" s="53"/>
      <c r="E75" s="135"/>
      <c r="F75" s="53"/>
      <c r="G75" s="53"/>
      <c r="H75" s="53"/>
      <c r="I75" s="53"/>
      <c r="J75" s="53"/>
      <c r="K75" s="53"/>
      <c r="L75" s="135"/>
      <c r="M75" s="53"/>
      <c r="O75" s="132"/>
      <c r="P75" s="132"/>
    </row>
    <row r="76" spans="1:16" ht="15.75" customHeight="1">
      <c r="A76" s="134" t="s">
        <v>285</v>
      </c>
      <c r="B76" s="52">
        <f>SUM(C76:P76)</f>
        <v>1100</v>
      </c>
      <c r="C76" s="139" t="s">
        <v>345</v>
      </c>
      <c r="D76" s="139" t="s">
        <v>345</v>
      </c>
      <c r="E76" s="136">
        <v>1100</v>
      </c>
      <c r="F76" s="135" t="s">
        <v>345</v>
      </c>
      <c r="G76" s="135" t="s">
        <v>345</v>
      </c>
      <c r="H76" s="135" t="s">
        <v>345</v>
      </c>
      <c r="I76" s="135" t="s">
        <v>345</v>
      </c>
      <c r="J76" s="135" t="s">
        <v>345</v>
      </c>
      <c r="K76" s="135" t="s">
        <v>345</v>
      </c>
      <c r="L76" s="135" t="s">
        <v>345</v>
      </c>
      <c r="M76" s="135" t="s">
        <v>345</v>
      </c>
      <c r="N76" s="137" t="s">
        <v>345</v>
      </c>
      <c r="O76" s="132" t="s">
        <v>345</v>
      </c>
      <c r="P76" s="132" t="s">
        <v>345</v>
      </c>
    </row>
    <row r="77" spans="1:16" ht="15.75" customHeight="1">
      <c r="A77" s="134" t="s">
        <v>286</v>
      </c>
      <c r="B77" s="52">
        <f>SUM(C77:P77)</f>
        <v>2811</v>
      </c>
      <c r="C77" s="139" t="s">
        <v>345</v>
      </c>
      <c r="D77" s="139" t="s">
        <v>345</v>
      </c>
      <c r="E77" s="136">
        <v>2811</v>
      </c>
      <c r="F77" s="135" t="s">
        <v>345</v>
      </c>
      <c r="G77" s="135" t="s">
        <v>345</v>
      </c>
      <c r="H77" s="135" t="s">
        <v>345</v>
      </c>
      <c r="I77" s="135" t="s">
        <v>345</v>
      </c>
      <c r="J77" s="135" t="s">
        <v>345</v>
      </c>
      <c r="K77" s="135" t="s">
        <v>345</v>
      </c>
      <c r="L77" s="135" t="s">
        <v>345</v>
      </c>
      <c r="M77" s="135" t="s">
        <v>345</v>
      </c>
      <c r="N77" s="137" t="s">
        <v>345</v>
      </c>
      <c r="O77" s="132" t="s">
        <v>345</v>
      </c>
      <c r="P77" s="132" t="s">
        <v>345</v>
      </c>
    </row>
    <row r="78" spans="1:16" ht="15.75" customHeight="1">
      <c r="A78" s="134" t="s">
        <v>287</v>
      </c>
      <c r="B78" s="52">
        <f>SUM(C78:P78)</f>
        <v>9741</v>
      </c>
      <c r="C78" s="139" t="s">
        <v>345</v>
      </c>
      <c r="D78" s="139" t="s">
        <v>345</v>
      </c>
      <c r="E78" s="136">
        <v>9741</v>
      </c>
      <c r="F78" s="135" t="s">
        <v>345</v>
      </c>
      <c r="G78" s="135" t="s">
        <v>345</v>
      </c>
      <c r="H78" s="135" t="s">
        <v>345</v>
      </c>
      <c r="I78" s="135" t="s">
        <v>345</v>
      </c>
      <c r="J78" s="135" t="s">
        <v>345</v>
      </c>
      <c r="K78" s="135" t="s">
        <v>345</v>
      </c>
      <c r="L78" s="135" t="s">
        <v>345</v>
      </c>
      <c r="M78" s="135" t="s">
        <v>345</v>
      </c>
      <c r="N78" s="137" t="s">
        <v>345</v>
      </c>
      <c r="O78" s="132" t="s">
        <v>345</v>
      </c>
      <c r="P78" s="132" t="s">
        <v>345</v>
      </c>
    </row>
    <row r="79" spans="1:16" ht="15.75" customHeight="1">
      <c r="A79" s="130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35"/>
      <c r="M79" s="53"/>
      <c r="O79" s="132"/>
      <c r="P79" s="132"/>
    </row>
    <row r="80" spans="1:16" s="17" customFormat="1" ht="15.75" customHeight="1">
      <c r="A80" s="119" t="s">
        <v>288</v>
      </c>
      <c r="B80" s="127">
        <f>SUM(B82:B82)</f>
        <v>1469</v>
      </c>
      <c r="C80" s="110" t="s">
        <v>345</v>
      </c>
      <c r="D80" s="110" t="s">
        <v>345</v>
      </c>
      <c r="E80" s="146">
        <f>SUM(E82:E82)</f>
        <v>1469</v>
      </c>
      <c r="F80" s="110" t="s">
        <v>345</v>
      </c>
      <c r="G80" s="110" t="s">
        <v>345</v>
      </c>
      <c r="H80" s="110" t="s">
        <v>345</v>
      </c>
      <c r="I80" s="110" t="s">
        <v>345</v>
      </c>
      <c r="J80" s="110" t="s">
        <v>345</v>
      </c>
      <c r="K80" s="110" t="s">
        <v>345</v>
      </c>
      <c r="L80" s="110" t="s">
        <v>345</v>
      </c>
      <c r="M80" s="110" t="s">
        <v>345</v>
      </c>
      <c r="N80" s="111" t="s">
        <v>345</v>
      </c>
      <c r="O80" s="128" t="s">
        <v>345</v>
      </c>
      <c r="P80" s="128" t="s">
        <v>345</v>
      </c>
    </row>
    <row r="81" spans="1:16" ht="15.75" customHeight="1">
      <c r="A81" s="134"/>
      <c r="B81" s="139"/>
      <c r="C81" s="53"/>
      <c r="D81" s="53"/>
      <c r="E81" s="135"/>
      <c r="F81" s="53"/>
      <c r="G81" s="53"/>
      <c r="H81" s="53"/>
      <c r="I81" s="53"/>
      <c r="J81" s="53"/>
      <c r="K81" s="53"/>
      <c r="L81" s="135"/>
      <c r="M81" s="53"/>
      <c r="O81" s="132"/>
      <c r="P81" s="132"/>
    </row>
    <row r="82" spans="1:16" ht="15.75" customHeight="1">
      <c r="A82" s="134" t="s">
        <v>289</v>
      </c>
      <c r="B82" s="52">
        <f>SUM(C82:P82)</f>
        <v>1469</v>
      </c>
      <c r="C82" s="135" t="s">
        <v>345</v>
      </c>
      <c r="D82" s="135" t="s">
        <v>345</v>
      </c>
      <c r="E82" s="136">
        <v>1469</v>
      </c>
      <c r="F82" s="135" t="s">
        <v>345</v>
      </c>
      <c r="G82" s="135" t="s">
        <v>345</v>
      </c>
      <c r="H82" s="135" t="s">
        <v>345</v>
      </c>
      <c r="I82" s="135" t="s">
        <v>345</v>
      </c>
      <c r="J82" s="135" t="s">
        <v>345</v>
      </c>
      <c r="K82" s="135" t="s">
        <v>345</v>
      </c>
      <c r="L82" s="135" t="s">
        <v>345</v>
      </c>
      <c r="M82" s="135" t="s">
        <v>345</v>
      </c>
      <c r="N82" s="137" t="s">
        <v>345</v>
      </c>
      <c r="O82" s="132" t="s">
        <v>345</v>
      </c>
      <c r="P82" s="132" t="s">
        <v>345</v>
      </c>
    </row>
    <row r="83" spans="1:16" ht="15.75" customHeight="1">
      <c r="A83" s="130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35"/>
      <c r="M83" s="53"/>
      <c r="O83" s="132"/>
      <c r="P83" s="132"/>
    </row>
    <row r="84" spans="1:16" ht="15.75" customHeight="1">
      <c r="A84" s="119" t="s">
        <v>407</v>
      </c>
      <c r="B84" s="127">
        <f>SUM(B86:B95)</f>
        <v>17604</v>
      </c>
      <c r="C84" s="110" t="s">
        <v>345</v>
      </c>
      <c r="D84" s="110" t="s">
        <v>345</v>
      </c>
      <c r="E84" s="110" t="s">
        <v>345</v>
      </c>
      <c r="F84" s="127">
        <f>SUM(F86:F95)</f>
        <v>17604</v>
      </c>
      <c r="G84" s="127" t="s">
        <v>345</v>
      </c>
      <c r="H84" s="110" t="s">
        <v>345</v>
      </c>
      <c r="I84" s="110" t="s">
        <v>345</v>
      </c>
      <c r="J84" s="110" t="s">
        <v>345</v>
      </c>
      <c r="K84" s="110" t="s">
        <v>345</v>
      </c>
      <c r="L84" s="110" t="s">
        <v>345</v>
      </c>
      <c r="M84" s="110" t="s">
        <v>345</v>
      </c>
      <c r="N84" s="111" t="s">
        <v>345</v>
      </c>
      <c r="O84" s="128" t="s">
        <v>345</v>
      </c>
      <c r="P84" s="128" t="s">
        <v>345</v>
      </c>
    </row>
    <row r="85" spans="1:16" ht="15.75" customHeight="1">
      <c r="A85" s="134"/>
      <c r="B85" s="139"/>
      <c r="C85" s="53"/>
      <c r="D85" s="53"/>
      <c r="E85" s="53"/>
      <c r="F85" s="135"/>
      <c r="G85" s="53"/>
      <c r="H85" s="53"/>
      <c r="I85" s="53"/>
      <c r="J85" s="53"/>
      <c r="K85" s="53"/>
      <c r="L85" s="135"/>
      <c r="M85" s="53"/>
      <c r="N85" s="137"/>
      <c r="O85" s="132"/>
      <c r="P85" s="132"/>
    </row>
    <row r="86" spans="1:16" ht="15.75" customHeight="1">
      <c r="A86" s="134" t="s">
        <v>290</v>
      </c>
      <c r="B86" s="52">
        <f>SUM(C86:P86)</f>
        <v>1415</v>
      </c>
      <c r="C86" s="135" t="s">
        <v>345</v>
      </c>
      <c r="D86" s="135" t="s">
        <v>345</v>
      </c>
      <c r="E86" s="135" t="s">
        <v>345</v>
      </c>
      <c r="F86" s="88">
        <v>1415</v>
      </c>
      <c r="G86" s="139" t="s">
        <v>345</v>
      </c>
      <c r="H86" s="135" t="s">
        <v>345</v>
      </c>
      <c r="I86" s="135" t="s">
        <v>345</v>
      </c>
      <c r="J86" s="135" t="s">
        <v>345</v>
      </c>
      <c r="K86" s="135" t="s">
        <v>345</v>
      </c>
      <c r="L86" s="135" t="s">
        <v>345</v>
      </c>
      <c r="M86" s="135" t="s">
        <v>345</v>
      </c>
      <c r="N86" s="137" t="s">
        <v>345</v>
      </c>
      <c r="O86" s="132" t="s">
        <v>345</v>
      </c>
      <c r="P86" s="132" t="s">
        <v>345</v>
      </c>
    </row>
    <row r="87" spans="1:16" ht="15.75" customHeight="1">
      <c r="A87" s="134" t="s">
        <v>291</v>
      </c>
      <c r="B87" s="52">
        <f aca="true" t="shared" si="2" ref="B87:B95">SUM(C87:P87)</f>
        <v>1657</v>
      </c>
      <c r="C87" s="135" t="s">
        <v>345</v>
      </c>
      <c r="D87" s="135" t="s">
        <v>345</v>
      </c>
      <c r="E87" s="135" t="s">
        <v>345</v>
      </c>
      <c r="F87" s="88">
        <v>1657</v>
      </c>
      <c r="G87" s="139" t="s">
        <v>345</v>
      </c>
      <c r="H87" s="135" t="s">
        <v>345</v>
      </c>
      <c r="I87" s="135" t="s">
        <v>345</v>
      </c>
      <c r="J87" s="135" t="s">
        <v>345</v>
      </c>
      <c r="K87" s="135" t="s">
        <v>345</v>
      </c>
      <c r="L87" s="135" t="s">
        <v>345</v>
      </c>
      <c r="M87" s="135" t="s">
        <v>345</v>
      </c>
      <c r="N87" s="137" t="s">
        <v>345</v>
      </c>
      <c r="O87" s="132" t="s">
        <v>345</v>
      </c>
      <c r="P87" s="132" t="s">
        <v>345</v>
      </c>
    </row>
    <row r="88" spans="1:16" ht="15.75" customHeight="1">
      <c r="A88" s="134" t="s">
        <v>292</v>
      </c>
      <c r="B88" s="52">
        <f t="shared" si="2"/>
        <v>713</v>
      </c>
      <c r="C88" s="135" t="s">
        <v>345</v>
      </c>
      <c r="D88" s="135" t="s">
        <v>345</v>
      </c>
      <c r="E88" s="135" t="s">
        <v>345</v>
      </c>
      <c r="F88" s="88">
        <v>713</v>
      </c>
      <c r="G88" s="139" t="s">
        <v>345</v>
      </c>
      <c r="H88" s="135" t="s">
        <v>345</v>
      </c>
      <c r="I88" s="135" t="s">
        <v>345</v>
      </c>
      <c r="J88" s="135" t="s">
        <v>345</v>
      </c>
      <c r="K88" s="135" t="s">
        <v>345</v>
      </c>
      <c r="L88" s="135" t="s">
        <v>345</v>
      </c>
      <c r="M88" s="135" t="s">
        <v>345</v>
      </c>
      <c r="N88" s="137" t="s">
        <v>345</v>
      </c>
      <c r="O88" s="132" t="s">
        <v>345</v>
      </c>
      <c r="P88" s="132" t="s">
        <v>345</v>
      </c>
    </row>
    <row r="89" spans="1:16" ht="15.75" customHeight="1">
      <c r="A89" s="134" t="s">
        <v>293</v>
      </c>
      <c r="B89" s="52">
        <f t="shared" si="2"/>
        <v>2742</v>
      </c>
      <c r="C89" s="135" t="s">
        <v>345</v>
      </c>
      <c r="D89" s="135" t="s">
        <v>345</v>
      </c>
      <c r="E89" s="135" t="s">
        <v>345</v>
      </c>
      <c r="F89" s="88">
        <v>2742</v>
      </c>
      <c r="G89" s="139" t="s">
        <v>345</v>
      </c>
      <c r="H89" s="135" t="s">
        <v>345</v>
      </c>
      <c r="I89" s="135" t="s">
        <v>345</v>
      </c>
      <c r="J89" s="135" t="s">
        <v>345</v>
      </c>
      <c r="K89" s="135" t="s">
        <v>345</v>
      </c>
      <c r="L89" s="135" t="s">
        <v>345</v>
      </c>
      <c r="M89" s="135" t="s">
        <v>345</v>
      </c>
      <c r="N89" s="137" t="s">
        <v>345</v>
      </c>
      <c r="O89" s="132" t="s">
        <v>345</v>
      </c>
      <c r="P89" s="132" t="s">
        <v>345</v>
      </c>
    </row>
    <row r="90" spans="1:16" ht="15.75" customHeight="1">
      <c r="A90" s="134" t="s">
        <v>294</v>
      </c>
      <c r="B90" s="52">
        <f t="shared" si="2"/>
        <v>1677</v>
      </c>
      <c r="C90" s="135" t="s">
        <v>345</v>
      </c>
      <c r="D90" s="135" t="s">
        <v>345</v>
      </c>
      <c r="E90" s="135" t="s">
        <v>345</v>
      </c>
      <c r="F90" s="88">
        <v>1677</v>
      </c>
      <c r="G90" s="139" t="s">
        <v>345</v>
      </c>
      <c r="H90" s="135" t="s">
        <v>345</v>
      </c>
      <c r="I90" s="135" t="s">
        <v>345</v>
      </c>
      <c r="J90" s="135" t="s">
        <v>345</v>
      </c>
      <c r="K90" s="135" t="s">
        <v>345</v>
      </c>
      <c r="L90" s="135" t="s">
        <v>345</v>
      </c>
      <c r="M90" s="135" t="s">
        <v>345</v>
      </c>
      <c r="N90" s="137" t="s">
        <v>345</v>
      </c>
      <c r="O90" s="132" t="s">
        <v>345</v>
      </c>
      <c r="P90" s="132" t="s">
        <v>345</v>
      </c>
    </row>
    <row r="91" spans="1:16" ht="15.75" customHeight="1">
      <c r="A91" s="134" t="s">
        <v>312</v>
      </c>
      <c r="B91" s="52">
        <f t="shared" si="2"/>
        <v>2185</v>
      </c>
      <c r="C91" s="135" t="s">
        <v>345</v>
      </c>
      <c r="D91" s="135" t="s">
        <v>345</v>
      </c>
      <c r="E91" s="135" t="s">
        <v>345</v>
      </c>
      <c r="F91" s="88">
        <v>2185</v>
      </c>
      <c r="G91" s="139" t="s">
        <v>345</v>
      </c>
      <c r="H91" s="135" t="s">
        <v>345</v>
      </c>
      <c r="I91" s="135" t="s">
        <v>345</v>
      </c>
      <c r="J91" s="135" t="s">
        <v>345</v>
      </c>
      <c r="K91" s="135" t="s">
        <v>345</v>
      </c>
      <c r="L91" s="135" t="s">
        <v>345</v>
      </c>
      <c r="M91" s="135" t="s">
        <v>345</v>
      </c>
      <c r="N91" s="137" t="s">
        <v>345</v>
      </c>
      <c r="O91" s="132" t="s">
        <v>345</v>
      </c>
      <c r="P91" s="132" t="s">
        <v>345</v>
      </c>
    </row>
    <row r="92" spans="1:16" ht="15.75" customHeight="1">
      <c r="A92" s="134" t="s">
        <v>276</v>
      </c>
      <c r="B92" s="52">
        <f t="shared" si="2"/>
        <v>2415</v>
      </c>
      <c r="C92" s="135" t="s">
        <v>345</v>
      </c>
      <c r="D92" s="135" t="s">
        <v>345</v>
      </c>
      <c r="E92" s="135" t="s">
        <v>345</v>
      </c>
      <c r="F92" s="88">
        <v>2415</v>
      </c>
      <c r="G92" s="139" t="s">
        <v>345</v>
      </c>
      <c r="H92" s="135" t="s">
        <v>345</v>
      </c>
      <c r="I92" s="135" t="s">
        <v>345</v>
      </c>
      <c r="J92" s="135" t="s">
        <v>345</v>
      </c>
      <c r="K92" s="135" t="s">
        <v>345</v>
      </c>
      <c r="L92" s="135" t="s">
        <v>345</v>
      </c>
      <c r="M92" s="135" t="s">
        <v>345</v>
      </c>
      <c r="N92" s="137" t="s">
        <v>345</v>
      </c>
      <c r="O92" s="132" t="s">
        <v>345</v>
      </c>
      <c r="P92" s="132" t="s">
        <v>345</v>
      </c>
    </row>
    <row r="93" spans="1:16" ht="15.75" customHeight="1">
      <c r="A93" s="134" t="s">
        <v>259</v>
      </c>
      <c r="B93" s="52">
        <f t="shared" si="2"/>
        <v>3012</v>
      </c>
      <c r="C93" s="135" t="s">
        <v>345</v>
      </c>
      <c r="D93" s="135" t="s">
        <v>345</v>
      </c>
      <c r="E93" s="135" t="s">
        <v>345</v>
      </c>
      <c r="F93" s="88">
        <v>3012</v>
      </c>
      <c r="G93" s="139" t="s">
        <v>345</v>
      </c>
      <c r="H93" s="135" t="s">
        <v>345</v>
      </c>
      <c r="I93" s="135" t="s">
        <v>345</v>
      </c>
      <c r="J93" s="135" t="s">
        <v>345</v>
      </c>
      <c r="K93" s="135" t="s">
        <v>345</v>
      </c>
      <c r="L93" s="135" t="s">
        <v>345</v>
      </c>
      <c r="M93" s="135" t="s">
        <v>345</v>
      </c>
      <c r="N93" s="137" t="s">
        <v>345</v>
      </c>
      <c r="O93" s="132" t="s">
        <v>345</v>
      </c>
      <c r="P93" s="132" t="s">
        <v>345</v>
      </c>
    </row>
    <row r="94" spans="1:16" ht="15.75" customHeight="1">
      <c r="A94" s="134" t="s">
        <v>260</v>
      </c>
      <c r="B94" s="52">
        <f t="shared" si="2"/>
        <v>1084</v>
      </c>
      <c r="C94" s="135" t="s">
        <v>345</v>
      </c>
      <c r="D94" s="135" t="s">
        <v>345</v>
      </c>
      <c r="E94" s="135" t="s">
        <v>345</v>
      </c>
      <c r="F94" s="88">
        <v>1084</v>
      </c>
      <c r="G94" s="139" t="s">
        <v>345</v>
      </c>
      <c r="H94" s="135" t="s">
        <v>345</v>
      </c>
      <c r="I94" s="135" t="s">
        <v>345</v>
      </c>
      <c r="J94" s="135" t="s">
        <v>345</v>
      </c>
      <c r="K94" s="135" t="s">
        <v>345</v>
      </c>
      <c r="L94" s="135" t="s">
        <v>345</v>
      </c>
      <c r="M94" s="135" t="s">
        <v>345</v>
      </c>
      <c r="N94" s="137" t="s">
        <v>345</v>
      </c>
      <c r="O94" s="132" t="s">
        <v>345</v>
      </c>
      <c r="P94" s="132" t="s">
        <v>345</v>
      </c>
    </row>
    <row r="95" spans="1:16" ht="15.75" customHeight="1">
      <c r="A95" s="134" t="s">
        <v>261</v>
      </c>
      <c r="B95" s="52">
        <f t="shared" si="2"/>
        <v>704</v>
      </c>
      <c r="C95" s="135" t="s">
        <v>345</v>
      </c>
      <c r="D95" s="135" t="s">
        <v>345</v>
      </c>
      <c r="E95" s="135" t="s">
        <v>345</v>
      </c>
      <c r="F95" s="88">
        <v>704</v>
      </c>
      <c r="G95" s="139" t="s">
        <v>345</v>
      </c>
      <c r="H95" s="135" t="s">
        <v>345</v>
      </c>
      <c r="I95" s="135" t="s">
        <v>345</v>
      </c>
      <c r="J95" s="135" t="s">
        <v>345</v>
      </c>
      <c r="K95" s="135" t="s">
        <v>345</v>
      </c>
      <c r="L95" s="135" t="s">
        <v>345</v>
      </c>
      <c r="M95" s="135" t="s">
        <v>345</v>
      </c>
      <c r="N95" s="137" t="s">
        <v>345</v>
      </c>
      <c r="O95" s="132" t="s">
        <v>345</v>
      </c>
      <c r="P95" s="132" t="s">
        <v>345</v>
      </c>
    </row>
    <row r="96" spans="1:16" ht="15.75" customHeight="1">
      <c r="A96" s="134"/>
      <c r="B96" s="139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7"/>
      <c r="O96" s="132"/>
      <c r="P96" s="132"/>
    </row>
    <row r="97" spans="1:16" ht="15.75" customHeight="1">
      <c r="A97" s="119" t="s">
        <v>414</v>
      </c>
      <c r="B97" s="127">
        <f>SUM(B99:B110)</f>
        <v>24741</v>
      </c>
      <c r="C97" s="110" t="s">
        <v>345</v>
      </c>
      <c r="D97" s="110" t="s">
        <v>345</v>
      </c>
      <c r="E97" s="110" t="s">
        <v>345</v>
      </c>
      <c r="F97" s="110" t="s">
        <v>345</v>
      </c>
      <c r="G97" s="127" t="s">
        <v>345</v>
      </c>
      <c r="H97" s="110" t="s">
        <v>345</v>
      </c>
      <c r="I97" s="110" t="s">
        <v>345</v>
      </c>
      <c r="J97" s="110" t="s">
        <v>345</v>
      </c>
      <c r="K97" s="110" t="s">
        <v>345</v>
      </c>
      <c r="L97" s="110" t="s">
        <v>345</v>
      </c>
      <c r="M97" s="110" t="s">
        <v>345</v>
      </c>
      <c r="N97" s="127">
        <f>SUM(N99:N110)</f>
        <v>24741</v>
      </c>
      <c r="O97" s="128" t="s">
        <v>345</v>
      </c>
      <c r="P97" s="128" t="s">
        <v>345</v>
      </c>
    </row>
    <row r="98" spans="1:16" ht="15.75" customHeight="1">
      <c r="A98" s="134"/>
      <c r="B98" s="139"/>
      <c r="C98" s="53"/>
      <c r="D98" s="53"/>
      <c r="E98" s="53"/>
      <c r="F98" s="135"/>
      <c r="G98" s="53"/>
      <c r="H98" s="53"/>
      <c r="I98" s="53"/>
      <c r="J98" s="53"/>
      <c r="K98" s="53"/>
      <c r="L98" s="135"/>
      <c r="M98" s="53"/>
      <c r="N98" s="137"/>
      <c r="O98" s="132"/>
      <c r="P98" s="132"/>
    </row>
    <row r="99" spans="1:16" ht="15.75" customHeight="1">
      <c r="A99" s="134" t="s">
        <v>262</v>
      </c>
      <c r="B99" s="52">
        <f>SUM(C99:P99)</f>
        <v>2074</v>
      </c>
      <c r="C99" s="135" t="s">
        <v>345</v>
      </c>
      <c r="D99" s="135" t="s">
        <v>345</v>
      </c>
      <c r="E99" s="135" t="s">
        <v>345</v>
      </c>
      <c r="F99" s="135" t="s">
        <v>345</v>
      </c>
      <c r="G99" s="135" t="s">
        <v>345</v>
      </c>
      <c r="H99" s="135" t="s">
        <v>345</v>
      </c>
      <c r="I99" s="135" t="s">
        <v>345</v>
      </c>
      <c r="J99" s="135" t="s">
        <v>345</v>
      </c>
      <c r="K99" s="135" t="s">
        <v>345</v>
      </c>
      <c r="L99" s="135" t="s">
        <v>345</v>
      </c>
      <c r="M99" s="135" t="s">
        <v>345</v>
      </c>
      <c r="N99" s="88">
        <v>2074</v>
      </c>
      <c r="O99" s="132" t="s">
        <v>345</v>
      </c>
      <c r="P99" s="132" t="s">
        <v>345</v>
      </c>
    </row>
    <row r="100" spans="1:16" ht="15.75" customHeight="1">
      <c r="A100" s="134" t="s">
        <v>293</v>
      </c>
      <c r="B100" s="52">
        <f aca="true" t="shared" si="3" ref="B100:B110">SUM(C100:P100)</f>
        <v>5409</v>
      </c>
      <c r="C100" s="135" t="s">
        <v>345</v>
      </c>
      <c r="D100" s="135" t="s">
        <v>345</v>
      </c>
      <c r="E100" s="135" t="s">
        <v>345</v>
      </c>
      <c r="F100" s="135" t="s">
        <v>345</v>
      </c>
      <c r="G100" s="135" t="s">
        <v>345</v>
      </c>
      <c r="H100" s="135" t="s">
        <v>345</v>
      </c>
      <c r="I100" s="135" t="s">
        <v>345</v>
      </c>
      <c r="J100" s="135" t="s">
        <v>345</v>
      </c>
      <c r="K100" s="135" t="s">
        <v>345</v>
      </c>
      <c r="L100" s="135" t="s">
        <v>345</v>
      </c>
      <c r="M100" s="135" t="s">
        <v>345</v>
      </c>
      <c r="N100" s="88">
        <v>5409</v>
      </c>
      <c r="O100" s="132" t="s">
        <v>345</v>
      </c>
      <c r="P100" s="132" t="s">
        <v>345</v>
      </c>
    </row>
    <row r="101" spans="1:16" ht="15.75" customHeight="1">
      <c r="A101" s="134" t="s">
        <v>263</v>
      </c>
      <c r="B101" s="52">
        <f t="shared" si="3"/>
        <v>2037</v>
      </c>
      <c r="C101" s="135" t="s">
        <v>345</v>
      </c>
      <c r="D101" s="135" t="s">
        <v>345</v>
      </c>
      <c r="E101" s="135" t="s">
        <v>345</v>
      </c>
      <c r="F101" s="135" t="s">
        <v>345</v>
      </c>
      <c r="G101" s="135" t="s">
        <v>345</v>
      </c>
      <c r="H101" s="135" t="s">
        <v>345</v>
      </c>
      <c r="I101" s="135" t="s">
        <v>345</v>
      </c>
      <c r="J101" s="135" t="s">
        <v>345</v>
      </c>
      <c r="K101" s="135" t="s">
        <v>345</v>
      </c>
      <c r="L101" s="135" t="s">
        <v>345</v>
      </c>
      <c r="M101" s="135" t="s">
        <v>345</v>
      </c>
      <c r="N101" s="88">
        <v>2037</v>
      </c>
      <c r="O101" s="132" t="s">
        <v>345</v>
      </c>
      <c r="P101" s="132" t="s">
        <v>345</v>
      </c>
    </row>
    <row r="102" spans="1:16" ht="15.75" customHeight="1">
      <c r="A102" s="134" t="s">
        <v>264</v>
      </c>
      <c r="B102" s="52">
        <f t="shared" si="3"/>
        <v>2300</v>
      </c>
      <c r="C102" s="135" t="s">
        <v>345</v>
      </c>
      <c r="D102" s="135" t="s">
        <v>345</v>
      </c>
      <c r="E102" s="135" t="s">
        <v>345</v>
      </c>
      <c r="F102" s="135" t="s">
        <v>345</v>
      </c>
      <c r="G102" s="135" t="s">
        <v>345</v>
      </c>
      <c r="H102" s="135" t="s">
        <v>345</v>
      </c>
      <c r="I102" s="135" t="s">
        <v>345</v>
      </c>
      <c r="J102" s="135" t="s">
        <v>345</v>
      </c>
      <c r="K102" s="135" t="s">
        <v>345</v>
      </c>
      <c r="L102" s="135" t="s">
        <v>345</v>
      </c>
      <c r="M102" s="135" t="s">
        <v>345</v>
      </c>
      <c r="N102" s="88">
        <v>2300</v>
      </c>
      <c r="O102" s="132" t="s">
        <v>345</v>
      </c>
      <c r="P102" s="132" t="s">
        <v>345</v>
      </c>
    </row>
    <row r="103" spans="1:16" ht="15.75" customHeight="1">
      <c r="A103" s="134" t="s">
        <v>265</v>
      </c>
      <c r="B103" s="52">
        <f t="shared" si="3"/>
        <v>1342</v>
      </c>
      <c r="C103" s="135" t="s">
        <v>345</v>
      </c>
      <c r="D103" s="135" t="s">
        <v>345</v>
      </c>
      <c r="E103" s="135" t="s">
        <v>345</v>
      </c>
      <c r="F103" s="135" t="s">
        <v>345</v>
      </c>
      <c r="G103" s="135" t="s">
        <v>345</v>
      </c>
      <c r="H103" s="135" t="s">
        <v>345</v>
      </c>
      <c r="I103" s="135" t="s">
        <v>345</v>
      </c>
      <c r="J103" s="135" t="s">
        <v>345</v>
      </c>
      <c r="K103" s="135" t="s">
        <v>345</v>
      </c>
      <c r="L103" s="135" t="s">
        <v>345</v>
      </c>
      <c r="M103" s="135" t="s">
        <v>345</v>
      </c>
      <c r="N103" s="88">
        <v>1342</v>
      </c>
      <c r="O103" s="132" t="s">
        <v>345</v>
      </c>
      <c r="P103" s="132" t="s">
        <v>345</v>
      </c>
    </row>
    <row r="104" spans="1:16" ht="15.75" customHeight="1">
      <c r="A104" s="134" t="s">
        <v>312</v>
      </c>
      <c r="B104" s="52">
        <f t="shared" si="3"/>
        <v>3414</v>
      </c>
      <c r="C104" s="135" t="s">
        <v>345</v>
      </c>
      <c r="D104" s="135" t="s">
        <v>345</v>
      </c>
      <c r="E104" s="135" t="s">
        <v>345</v>
      </c>
      <c r="F104" s="135" t="s">
        <v>345</v>
      </c>
      <c r="G104" s="135" t="s">
        <v>345</v>
      </c>
      <c r="H104" s="135" t="s">
        <v>345</v>
      </c>
      <c r="I104" s="135" t="s">
        <v>345</v>
      </c>
      <c r="J104" s="135" t="s">
        <v>345</v>
      </c>
      <c r="K104" s="135" t="s">
        <v>345</v>
      </c>
      <c r="L104" s="135" t="s">
        <v>345</v>
      </c>
      <c r="M104" s="135" t="s">
        <v>345</v>
      </c>
      <c r="N104" s="88">
        <v>3414</v>
      </c>
      <c r="O104" s="132" t="s">
        <v>345</v>
      </c>
      <c r="P104" s="132" t="s">
        <v>345</v>
      </c>
    </row>
    <row r="105" spans="1:16" ht="15.75" customHeight="1">
      <c r="A105" s="134" t="s">
        <v>266</v>
      </c>
      <c r="B105" s="52">
        <f t="shared" si="3"/>
        <v>1735</v>
      </c>
      <c r="C105" s="135" t="s">
        <v>345</v>
      </c>
      <c r="D105" s="135" t="s">
        <v>345</v>
      </c>
      <c r="E105" s="135" t="s">
        <v>345</v>
      </c>
      <c r="F105" s="135" t="s">
        <v>345</v>
      </c>
      <c r="G105" s="135" t="s">
        <v>345</v>
      </c>
      <c r="H105" s="135" t="s">
        <v>345</v>
      </c>
      <c r="I105" s="135" t="s">
        <v>345</v>
      </c>
      <c r="J105" s="135" t="s">
        <v>345</v>
      </c>
      <c r="K105" s="135" t="s">
        <v>345</v>
      </c>
      <c r="L105" s="135" t="s">
        <v>345</v>
      </c>
      <c r="M105" s="135" t="s">
        <v>345</v>
      </c>
      <c r="N105" s="88">
        <v>1735</v>
      </c>
      <c r="O105" s="132" t="s">
        <v>345</v>
      </c>
      <c r="P105" s="132" t="s">
        <v>345</v>
      </c>
    </row>
    <row r="106" spans="1:16" ht="15.75" customHeight="1">
      <c r="A106" s="134" t="s">
        <v>276</v>
      </c>
      <c r="B106" s="52">
        <f t="shared" si="3"/>
        <v>1604</v>
      </c>
      <c r="C106" s="135" t="s">
        <v>345</v>
      </c>
      <c r="D106" s="135" t="s">
        <v>345</v>
      </c>
      <c r="E106" s="135" t="s">
        <v>345</v>
      </c>
      <c r="F106" s="135" t="s">
        <v>345</v>
      </c>
      <c r="G106" s="135" t="s">
        <v>345</v>
      </c>
      <c r="H106" s="135" t="s">
        <v>345</v>
      </c>
      <c r="I106" s="135" t="s">
        <v>345</v>
      </c>
      <c r="J106" s="135" t="s">
        <v>345</v>
      </c>
      <c r="K106" s="135" t="s">
        <v>345</v>
      </c>
      <c r="L106" s="135" t="s">
        <v>345</v>
      </c>
      <c r="M106" s="135" t="s">
        <v>345</v>
      </c>
      <c r="N106" s="88">
        <v>1604</v>
      </c>
      <c r="O106" s="132" t="s">
        <v>345</v>
      </c>
      <c r="P106" s="132" t="s">
        <v>345</v>
      </c>
    </row>
    <row r="107" spans="1:16" s="17" customFormat="1" ht="15.75" customHeight="1">
      <c r="A107" s="134" t="s">
        <v>259</v>
      </c>
      <c r="B107" s="52">
        <f t="shared" si="3"/>
        <v>1562</v>
      </c>
      <c r="C107" s="135" t="s">
        <v>345</v>
      </c>
      <c r="D107" s="135" t="s">
        <v>345</v>
      </c>
      <c r="E107" s="135" t="s">
        <v>345</v>
      </c>
      <c r="F107" s="135" t="s">
        <v>345</v>
      </c>
      <c r="G107" s="135" t="s">
        <v>345</v>
      </c>
      <c r="H107" s="135" t="s">
        <v>345</v>
      </c>
      <c r="I107" s="135" t="s">
        <v>345</v>
      </c>
      <c r="J107" s="135" t="s">
        <v>345</v>
      </c>
      <c r="K107" s="135" t="s">
        <v>345</v>
      </c>
      <c r="L107" s="135" t="s">
        <v>345</v>
      </c>
      <c r="M107" s="135" t="s">
        <v>345</v>
      </c>
      <c r="N107" s="88">
        <v>1562</v>
      </c>
      <c r="O107" s="132" t="s">
        <v>345</v>
      </c>
      <c r="P107" s="132" t="s">
        <v>345</v>
      </c>
    </row>
    <row r="108" spans="1:16" ht="15.75" customHeight="1">
      <c r="A108" s="134" t="s">
        <v>260</v>
      </c>
      <c r="B108" s="52">
        <f t="shared" si="3"/>
        <v>1157</v>
      </c>
      <c r="C108" s="135" t="s">
        <v>345</v>
      </c>
      <c r="D108" s="135" t="s">
        <v>345</v>
      </c>
      <c r="E108" s="135" t="s">
        <v>345</v>
      </c>
      <c r="F108" s="135" t="s">
        <v>345</v>
      </c>
      <c r="G108" s="135" t="s">
        <v>345</v>
      </c>
      <c r="H108" s="135" t="s">
        <v>345</v>
      </c>
      <c r="I108" s="135" t="s">
        <v>345</v>
      </c>
      <c r="J108" s="135" t="s">
        <v>345</v>
      </c>
      <c r="K108" s="135" t="s">
        <v>345</v>
      </c>
      <c r="L108" s="135" t="s">
        <v>345</v>
      </c>
      <c r="M108" s="135" t="s">
        <v>345</v>
      </c>
      <c r="N108" s="88">
        <v>1157</v>
      </c>
      <c r="O108" s="132" t="s">
        <v>345</v>
      </c>
      <c r="P108" s="132" t="s">
        <v>345</v>
      </c>
    </row>
    <row r="109" spans="1:16" s="149" customFormat="1" ht="15.75" customHeight="1">
      <c r="A109" s="134" t="s">
        <v>267</v>
      </c>
      <c r="B109" s="52">
        <f t="shared" si="3"/>
        <v>676</v>
      </c>
      <c r="C109" s="135" t="s">
        <v>345</v>
      </c>
      <c r="D109" s="135" t="s">
        <v>345</v>
      </c>
      <c r="E109" s="135" t="s">
        <v>345</v>
      </c>
      <c r="F109" s="135" t="s">
        <v>345</v>
      </c>
      <c r="G109" s="135" t="s">
        <v>345</v>
      </c>
      <c r="H109" s="135" t="s">
        <v>345</v>
      </c>
      <c r="I109" s="135" t="s">
        <v>345</v>
      </c>
      <c r="J109" s="135" t="s">
        <v>345</v>
      </c>
      <c r="K109" s="135" t="s">
        <v>345</v>
      </c>
      <c r="L109" s="135" t="s">
        <v>345</v>
      </c>
      <c r="M109" s="135" t="s">
        <v>345</v>
      </c>
      <c r="N109" s="88">
        <v>676</v>
      </c>
      <c r="O109" s="132" t="s">
        <v>345</v>
      </c>
      <c r="P109" s="132" t="s">
        <v>345</v>
      </c>
    </row>
    <row r="110" spans="1:16" ht="15.75" customHeight="1">
      <c r="A110" s="134" t="s">
        <v>268</v>
      </c>
      <c r="B110" s="52">
        <f t="shared" si="3"/>
        <v>1431</v>
      </c>
      <c r="C110" s="135" t="s">
        <v>345</v>
      </c>
      <c r="D110" s="135" t="s">
        <v>345</v>
      </c>
      <c r="E110" s="135" t="s">
        <v>345</v>
      </c>
      <c r="F110" s="135" t="s">
        <v>345</v>
      </c>
      <c r="G110" s="135" t="s">
        <v>345</v>
      </c>
      <c r="H110" s="135" t="s">
        <v>345</v>
      </c>
      <c r="I110" s="135" t="s">
        <v>345</v>
      </c>
      <c r="J110" s="135" t="s">
        <v>345</v>
      </c>
      <c r="K110" s="135" t="s">
        <v>345</v>
      </c>
      <c r="L110" s="135" t="s">
        <v>345</v>
      </c>
      <c r="M110" s="135" t="s">
        <v>345</v>
      </c>
      <c r="N110" s="88">
        <v>1431</v>
      </c>
      <c r="O110" s="132" t="s">
        <v>345</v>
      </c>
      <c r="P110" s="132" t="s">
        <v>345</v>
      </c>
    </row>
    <row r="111" spans="1:16" ht="15.75" customHeight="1">
      <c r="A111" s="134"/>
      <c r="B111" s="139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7"/>
      <c r="O111" s="132"/>
      <c r="P111" s="132"/>
    </row>
    <row r="112" spans="1:16" ht="15.75" customHeight="1">
      <c r="A112" s="119" t="s">
        <v>269</v>
      </c>
      <c r="B112" s="127">
        <f>SUM(B114:B123)</f>
        <v>2799</v>
      </c>
      <c r="C112" s="110" t="s">
        <v>345</v>
      </c>
      <c r="D112" s="110" t="s">
        <v>345</v>
      </c>
      <c r="E112" s="110" t="s">
        <v>345</v>
      </c>
      <c r="F112" s="110" t="s">
        <v>345</v>
      </c>
      <c r="G112" s="127">
        <f>SUM(G114:G123)</f>
        <v>2799</v>
      </c>
      <c r="H112" s="110" t="s">
        <v>345</v>
      </c>
      <c r="I112" s="110" t="s">
        <v>345</v>
      </c>
      <c r="J112" s="110" t="s">
        <v>345</v>
      </c>
      <c r="K112" s="110" t="s">
        <v>345</v>
      </c>
      <c r="L112" s="110" t="s">
        <v>345</v>
      </c>
      <c r="M112" s="110" t="s">
        <v>345</v>
      </c>
      <c r="N112" s="111" t="s">
        <v>345</v>
      </c>
      <c r="O112" s="128" t="s">
        <v>345</v>
      </c>
      <c r="P112" s="128" t="s">
        <v>345</v>
      </c>
    </row>
    <row r="113" spans="1:16" ht="15.75" customHeight="1">
      <c r="A113" s="134"/>
      <c r="B113" s="139"/>
      <c r="C113" s="53"/>
      <c r="D113" s="53"/>
      <c r="E113" s="53"/>
      <c r="F113" s="53"/>
      <c r="G113" s="139"/>
      <c r="H113" s="53"/>
      <c r="I113" s="135"/>
      <c r="J113" s="53"/>
      <c r="K113" s="53"/>
      <c r="L113" s="135"/>
      <c r="M113" s="53"/>
      <c r="O113" s="132"/>
      <c r="P113" s="132"/>
    </row>
    <row r="114" spans="1:16" ht="15.75" customHeight="1">
      <c r="A114" s="134" t="s">
        <v>309</v>
      </c>
      <c r="B114" s="52">
        <f aca="true" t="shared" si="4" ref="B114:B123">SUM(C114:P114)</f>
        <v>199</v>
      </c>
      <c r="C114" s="53" t="s">
        <v>345</v>
      </c>
      <c r="D114" s="53" t="s">
        <v>345</v>
      </c>
      <c r="E114" s="53" t="s">
        <v>345</v>
      </c>
      <c r="F114" s="53" t="s">
        <v>345</v>
      </c>
      <c r="G114" s="139">
        <v>199</v>
      </c>
      <c r="H114" s="53" t="s">
        <v>345</v>
      </c>
      <c r="I114" s="53" t="s">
        <v>345</v>
      </c>
      <c r="J114" s="53" t="s">
        <v>345</v>
      </c>
      <c r="K114" s="53" t="s">
        <v>345</v>
      </c>
      <c r="L114" s="53" t="s">
        <v>345</v>
      </c>
      <c r="M114" s="53" t="s">
        <v>345</v>
      </c>
      <c r="N114" s="53" t="s">
        <v>345</v>
      </c>
      <c r="O114" s="53" t="s">
        <v>345</v>
      </c>
      <c r="P114" s="48" t="s">
        <v>345</v>
      </c>
    </row>
    <row r="115" spans="1:16" ht="15.75" customHeight="1">
      <c r="A115" s="134" t="s">
        <v>12</v>
      </c>
      <c r="B115" s="52">
        <f t="shared" si="4"/>
        <v>220</v>
      </c>
      <c r="C115" s="53" t="s">
        <v>345</v>
      </c>
      <c r="D115" s="53" t="s">
        <v>345</v>
      </c>
      <c r="E115" s="53" t="s">
        <v>345</v>
      </c>
      <c r="F115" s="53" t="s">
        <v>345</v>
      </c>
      <c r="G115" s="139">
        <v>220</v>
      </c>
      <c r="H115" s="53" t="s">
        <v>345</v>
      </c>
      <c r="I115" s="53" t="s">
        <v>345</v>
      </c>
      <c r="J115" s="53" t="s">
        <v>345</v>
      </c>
      <c r="K115" s="53" t="s">
        <v>345</v>
      </c>
      <c r="L115" s="53" t="s">
        <v>345</v>
      </c>
      <c r="M115" s="53" t="s">
        <v>345</v>
      </c>
      <c r="N115" s="53" t="s">
        <v>345</v>
      </c>
      <c r="O115" s="53" t="s">
        <v>345</v>
      </c>
      <c r="P115" s="48" t="s">
        <v>345</v>
      </c>
    </row>
    <row r="116" spans="1:16" ht="15.75" customHeight="1">
      <c r="A116" s="134" t="s">
        <v>276</v>
      </c>
      <c r="B116" s="52">
        <f t="shared" si="4"/>
        <v>180</v>
      </c>
      <c r="C116" s="53" t="s">
        <v>345</v>
      </c>
      <c r="D116" s="53" t="s">
        <v>345</v>
      </c>
      <c r="E116" s="53" t="s">
        <v>345</v>
      </c>
      <c r="F116" s="53" t="s">
        <v>345</v>
      </c>
      <c r="G116" s="139">
        <v>180</v>
      </c>
      <c r="H116" s="53" t="s">
        <v>345</v>
      </c>
      <c r="I116" s="53" t="s">
        <v>345</v>
      </c>
      <c r="J116" s="53" t="s">
        <v>345</v>
      </c>
      <c r="K116" s="53" t="s">
        <v>345</v>
      </c>
      <c r="L116" s="53" t="s">
        <v>345</v>
      </c>
      <c r="M116" s="53" t="s">
        <v>345</v>
      </c>
      <c r="N116" s="53" t="s">
        <v>345</v>
      </c>
      <c r="O116" s="53" t="s">
        <v>345</v>
      </c>
      <c r="P116" s="48" t="s">
        <v>345</v>
      </c>
    </row>
    <row r="117" spans="1:16" ht="15.75" customHeight="1">
      <c r="A117" s="134" t="s">
        <v>13</v>
      </c>
      <c r="B117" s="52">
        <f t="shared" si="4"/>
        <v>208</v>
      </c>
      <c r="C117" s="53" t="s">
        <v>345</v>
      </c>
      <c r="D117" s="53" t="s">
        <v>345</v>
      </c>
      <c r="E117" s="53" t="s">
        <v>345</v>
      </c>
      <c r="F117" s="53" t="s">
        <v>345</v>
      </c>
      <c r="G117" s="136">
        <v>208</v>
      </c>
      <c r="H117" s="53" t="s">
        <v>345</v>
      </c>
      <c r="I117" s="53" t="s">
        <v>345</v>
      </c>
      <c r="J117" s="53" t="s">
        <v>345</v>
      </c>
      <c r="K117" s="53" t="s">
        <v>345</v>
      </c>
      <c r="L117" s="53" t="s">
        <v>345</v>
      </c>
      <c r="M117" s="53" t="s">
        <v>345</v>
      </c>
      <c r="N117" s="48" t="s">
        <v>345</v>
      </c>
      <c r="O117" s="132" t="s">
        <v>345</v>
      </c>
      <c r="P117" s="132" t="s">
        <v>345</v>
      </c>
    </row>
    <row r="118" spans="1:16" ht="15.75" customHeight="1">
      <c r="A118" s="134" t="s">
        <v>274</v>
      </c>
      <c r="B118" s="52">
        <f t="shared" si="4"/>
        <v>400</v>
      </c>
      <c r="C118" s="53" t="s">
        <v>345</v>
      </c>
      <c r="D118" s="53" t="s">
        <v>345</v>
      </c>
      <c r="E118" s="53" t="s">
        <v>345</v>
      </c>
      <c r="F118" s="53" t="s">
        <v>345</v>
      </c>
      <c r="G118" s="136">
        <v>400</v>
      </c>
      <c r="H118" s="53" t="s">
        <v>345</v>
      </c>
      <c r="I118" s="53" t="s">
        <v>345</v>
      </c>
      <c r="J118" s="53" t="s">
        <v>345</v>
      </c>
      <c r="K118" s="53" t="s">
        <v>345</v>
      </c>
      <c r="L118" s="53" t="s">
        <v>345</v>
      </c>
      <c r="M118" s="53" t="s">
        <v>345</v>
      </c>
      <c r="N118" s="48" t="s">
        <v>345</v>
      </c>
      <c r="O118" s="132" t="s">
        <v>345</v>
      </c>
      <c r="P118" s="132" t="s">
        <v>345</v>
      </c>
    </row>
    <row r="119" spans="1:16" ht="15.75" customHeight="1">
      <c r="A119" s="134" t="s">
        <v>275</v>
      </c>
      <c r="B119" s="52">
        <f t="shared" si="4"/>
        <v>327</v>
      </c>
      <c r="C119" s="53" t="s">
        <v>345</v>
      </c>
      <c r="D119" s="53" t="s">
        <v>345</v>
      </c>
      <c r="E119" s="53" t="s">
        <v>345</v>
      </c>
      <c r="F119" s="53" t="s">
        <v>345</v>
      </c>
      <c r="G119" s="136">
        <v>327</v>
      </c>
      <c r="H119" s="53" t="s">
        <v>345</v>
      </c>
      <c r="I119" s="53" t="s">
        <v>345</v>
      </c>
      <c r="J119" s="53" t="s">
        <v>345</v>
      </c>
      <c r="K119" s="53" t="s">
        <v>345</v>
      </c>
      <c r="L119" s="53" t="s">
        <v>345</v>
      </c>
      <c r="M119" s="53" t="s">
        <v>345</v>
      </c>
      <c r="N119" s="48" t="s">
        <v>345</v>
      </c>
      <c r="O119" s="132" t="s">
        <v>345</v>
      </c>
      <c r="P119" s="132" t="s">
        <v>345</v>
      </c>
    </row>
    <row r="120" spans="1:16" s="17" customFormat="1" ht="15.75" customHeight="1">
      <c r="A120" s="134" t="s">
        <v>240</v>
      </c>
      <c r="B120" s="52">
        <f t="shared" si="4"/>
        <v>293</v>
      </c>
      <c r="C120" s="53" t="s">
        <v>345</v>
      </c>
      <c r="D120" s="53" t="s">
        <v>345</v>
      </c>
      <c r="E120" s="53" t="s">
        <v>345</v>
      </c>
      <c r="F120" s="53" t="s">
        <v>345</v>
      </c>
      <c r="G120" s="136">
        <v>293</v>
      </c>
      <c r="H120" s="53" t="s">
        <v>345</v>
      </c>
      <c r="I120" s="53" t="s">
        <v>345</v>
      </c>
      <c r="J120" s="53" t="s">
        <v>345</v>
      </c>
      <c r="K120" s="53" t="s">
        <v>345</v>
      </c>
      <c r="L120" s="53" t="s">
        <v>345</v>
      </c>
      <c r="M120" s="53" t="s">
        <v>345</v>
      </c>
      <c r="N120" s="48" t="s">
        <v>345</v>
      </c>
      <c r="O120" s="132" t="s">
        <v>345</v>
      </c>
      <c r="P120" s="132" t="s">
        <v>345</v>
      </c>
    </row>
    <row r="121" spans="1:16" ht="15.75" customHeight="1">
      <c r="A121" s="134" t="s">
        <v>241</v>
      </c>
      <c r="B121" s="52">
        <f t="shared" si="4"/>
        <v>388</v>
      </c>
      <c r="C121" s="48" t="s">
        <v>345</v>
      </c>
      <c r="D121" s="187" t="s">
        <v>345</v>
      </c>
      <c r="E121" s="53" t="s">
        <v>345</v>
      </c>
      <c r="F121" s="53" t="s">
        <v>345</v>
      </c>
      <c r="G121" s="136">
        <v>388</v>
      </c>
      <c r="H121" s="53" t="s">
        <v>345</v>
      </c>
      <c r="I121" s="53" t="s">
        <v>345</v>
      </c>
      <c r="J121" s="53" t="s">
        <v>345</v>
      </c>
      <c r="K121" s="53" t="s">
        <v>345</v>
      </c>
      <c r="L121" s="53" t="s">
        <v>345</v>
      </c>
      <c r="M121" s="53" t="s">
        <v>345</v>
      </c>
      <c r="N121" s="48" t="s">
        <v>345</v>
      </c>
      <c r="O121" s="132" t="s">
        <v>345</v>
      </c>
      <c r="P121" s="132" t="s">
        <v>345</v>
      </c>
    </row>
    <row r="122" spans="1:16" ht="15.75" customHeight="1">
      <c r="A122" s="173" t="s">
        <v>242</v>
      </c>
      <c r="B122" s="52">
        <f t="shared" si="4"/>
        <v>267</v>
      </c>
      <c r="C122" s="88" t="s">
        <v>345</v>
      </c>
      <c r="D122" s="187" t="s">
        <v>345</v>
      </c>
      <c r="E122" s="88" t="s">
        <v>345</v>
      </c>
      <c r="F122" s="88" t="s">
        <v>345</v>
      </c>
      <c r="G122" s="174">
        <v>267</v>
      </c>
      <c r="H122" s="88" t="s">
        <v>345</v>
      </c>
      <c r="I122" s="88" t="s">
        <v>345</v>
      </c>
      <c r="J122" s="88" t="s">
        <v>345</v>
      </c>
      <c r="K122" s="88" t="s">
        <v>345</v>
      </c>
      <c r="L122" s="88" t="s">
        <v>345</v>
      </c>
      <c r="M122" s="88" t="s">
        <v>345</v>
      </c>
      <c r="N122" s="88" t="s">
        <v>345</v>
      </c>
      <c r="O122" s="88" t="s">
        <v>345</v>
      </c>
      <c r="P122" s="88" t="s">
        <v>345</v>
      </c>
    </row>
    <row r="123" spans="1:16" ht="15.75" customHeight="1">
      <c r="A123" s="173" t="s">
        <v>243</v>
      </c>
      <c r="B123" s="52">
        <f t="shared" si="4"/>
        <v>317</v>
      </c>
      <c r="C123" s="88" t="s">
        <v>345</v>
      </c>
      <c r="D123" s="187" t="s">
        <v>345</v>
      </c>
      <c r="E123" s="88" t="s">
        <v>345</v>
      </c>
      <c r="F123" s="88" t="s">
        <v>345</v>
      </c>
      <c r="G123" s="174">
        <v>317</v>
      </c>
      <c r="H123" s="88" t="s">
        <v>345</v>
      </c>
      <c r="I123" s="88" t="s">
        <v>345</v>
      </c>
      <c r="J123" s="88" t="s">
        <v>345</v>
      </c>
      <c r="K123" s="88" t="s">
        <v>345</v>
      </c>
      <c r="L123" s="88" t="s">
        <v>345</v>
      </c>
      <c r="M123" s="88" t="s">
        <v>345</v>
      </c>
      <c r="N123" s="88" t="s">
        <v>345</v>
      </c>
      <c r="O123" s="88" t="s">
        <v>345</v>
      </c>
      <c r="P123" s="88" t="s">
        <v>345</v>
      </c>
    </row>
    <row r="124" spans="1:16" ht="15.75" customHeight="1">
      <c r="A124" s="196"/>
      <c r="B124" s="90"/>
      <c r="C124" s="90"/>
      <c r="D124" s="90"/>
      <c r="E124" s="90"/>
      <c r="F124" s="90"/>
      <c r="G124" s="197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1:16" ht="15.75" customHeight="1">
      <c r="A125" s="173"/>
      <c r="B125" s="137"/>
      <c r="C125" s="48"/>
      <c r="D125" s="48"/>
      <c r="E125" s="48"/>
      <c r="F125" s="48"/>
      <c r="G125" s="178"/>
      <c r="H125" s="48"/>
      <c r="I125" s="48"/>
      <c r="J125" s="48"/>
      <c r="K125" s="48"/>
      <c r="L125" s="48"/>
      <c r="M125" s="48"/>
      <c r="O125" s="48"/>
      <c r="P125" s="48"/>
    </row>
    <row r="126" spans="1:16" ht="15.75" customHeight="1">
      <c r="A126" s="173"/>
      <c r="B126" s="137"/>
      <c r="C126" s="48"/>
      <c r="D126" s="48"/>
      <c r="E126" s="48"/>
      <c r="F126" s="48"/>
      <c r="G126" s="178"/>
      <c r="H126" s="48"/>
      <c r="I126" s="48"/>
      <c r="J126" s="48"/>
      <c r="K126" s="48"/>
      <c r="L126" s="48"/>
      <c r="M126" s="48"/>
      <c r="O126" s="48"/>
      <c r="P126" s="48"/>
    </row>
    <row r="127" spans="1:16" s="17" customFormat="1" ht="15.75" customHeight="1">
      <c r="A127" s="102" t="s">
        <v>14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46"/>
      <c r="P127" s="46"/>
    </row>
    <row r="128" spans="1:16" s="17" customFormat="1" ht="15.75" customHeight="1">
      <c r="A128" s="106"/>
      <c r="B128" s="107"/>
      <c r="C128" s="198" t="s">
        <v>405</v>
      </c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</row>
    <row r="129" spans="1:16" s="17" customFormat="1" ht="15.75" customHeight="1">
      <c r="A129" s="72" t="s">
        <v>329</v>
      </c>
      <c r="B129" s="110" t="s">
        <v>404</v>
      </c>
      <c r="C129" s="110" t="s">
        <v>366</v>
      </c>
      <c r="D129" s="110" t="s">
        <v>330</v>
      </c>
      <c r="E129" s="110" t="s">
        <v>331</v>
      </c>
      <c r="F129" s="110" t="s">
        <v>407</v>
      </c>
      <c r="G129" s="110" t="s">
        <v>332</v>
      </c>
      <c r="H129" s="110" t="s">
        <v>410</v>
      </c>
      <c r="I129" s="110" t="s">
        <v>409</v>
      </c>
      <c r="J129" s="110" t="s">
        <v>333</v>
      </c>
      <c r="K129" s="110" t="s">
        <v>411</v>
      </c>
      <c r="L129" s="110" t="s">
        <v>334</v>
      </c>
      <c r="M129" s="110" t="s">
        <v>335</v>
      </c>
      <c r="N129" s="111" t="s">
        <v>336</v>
      </c>
      <c r="O129" s="199" t="s">
        <v>337</v>
      </c>
      <c r="P129" s="199" t="s">
        <v>338</v>
      </c>
    </row>
    <row r="130" spans="1:16" s="17" customFormat="1" ht="15.75" customHeight="1">
      <c r="A130" s="113"/>
      <c r="B130" s="114"/>
      <c r="C130" s="114"/>
      <c r="D130" s="114"/>
      <c r="E130" s="115" t="s">
        <v>339</v>
      </c>
      <c r="F130" s="115"/>
      <c r="G130" s="115"/>
      <c r="H130" s="114"/>
      <c r="I130" s="115"/>
      <c r="J130" s="115" t="s">
        <v>340</v>
      </c>
      <c r="K130" s="114"/>
      <c r="L130" s="115" t="s">
        <v>341</v>
      </c>
      <c r="M130" s="115" t="s">
        <v>342</v>
      </c>
      <c r="N130" s="116" t="s">
        <v>343</v>
      </c>
      <c r="O130" s="117" t="s">
        <v>340</v>
      </c>
      <c r="P130" s="190"/>
    </row>
    <row r="131" spans="1:16" ht="15.75" customHeight="1">
      <c r="A131" s="134"/>
      <c r="B131" s="139"/>
      <c r="C131" s="53"/>
      <c r="D131" s="53"/>
      <c r="E131" s="53"/>
      <c r="F131" s="53"/>
      <c r="G131" s="136"/>
      <c r="H131" s="53"/>
      <c r="I131" s="53"/>
      <c r="J131" s="53"/>
      <c r="K131" s="53"/>
      <c r="L131" s="53"/>
      <c r="M131" s="53"/>
      <c r="O131" s="132"/>
      <c r="P131" s="132"/>
    </row>
    <row r="132" spans="1:16" ht="15.75" customHeight="1">
      <c r="A132" s="119" t="s">
        <v>245</v>
      </c>
      <c r="B132" s="127">
        <f>SUM(B134:B142)</f>
        <v>12436</v>
      </c>
      <c r="C132" s="110" t="s">
        <v>345</v>
      </c>
      <c r="D132" s="110" t="s">
        <v>345</v>
      </c>
      <c r="E132" s="110" t="s">
        <v>345</v>
      </c>
      <c r="F132" s="110" t="s">
        <v>345</v>
      </c>
      <c r="G132" s="127" t="s">
        <v>345</v>
      </c>
      <c r="H132" s="127">
        <f>SUM(H134:H142)</f>
        <v>12436</v>
      </c>
      <c r="I132" s="110" t="s">
        <v>345</v>
      </c>
      <c r="J132" s="110" t="s">
        <v>345</v>
      </c>
      <c r="K132" s="110" t="s">
        <v>345</v>
      </c>
      <c r="L132" s="110" t="s">
        <v>345</v>
      </c>
      <c r="M132" s="110" t="s">
        <v>345</v>
      </c>
      <c r="N132" s="111" t="s">
        <v>345</v>
      </c>
      <c r="O132" s="128" t="s">
        <v>345</v>
      </c>
      <c r="P132" s="128" t="s">
        <v>345</v>
      </c>
    </row>
    <row r="133" spans="1:16" ht="15.75" customHeight="1">
      <c r="A133" s="134"/>
      <c r="B133" s="139"/>
      <c r="C133" s="53"/>
      <c r="D133" s="53"/>
      <c r="E133" s="53"/>
      <c r="F133" s="53"/>
      <c r="G133" s="52"/>
      <c r="H133" s="135"/>
      <c r="I133" s="53"/>
      <c r="J133" s="53"/>
      <c r="K133" s="53"/>
      <c r="L133" s="135"/>
      <c r="M133" s="53"/>
      <c r="O133" s="132"/>
      <c r="P133" s="132"/>
    </row>
    <row r="134" spans="1:16" ht="15.75" customHeight="1">
      <c r="A134" s="134" t="s">
        <v>246</v>
      </c>
      <c r="B134" s="52">
        <f>SUM(C134:P134)</f>
        <v>2928</v>
      </c>
      <c r="C134" s="135" t="s">
        <v>345</v>
      </c>
      <c r="D134" s="135" t="s">
        <v>345</v>
      </c>
      <c r="E134" s="135" t="s">
        <v>345</v>
      </c>
      <c r="F134" s="135" t="s">
        <v>345</v>
      </c>
      <c r="G134" s="139" t="s">
        <v>345</v>
      </c>
      <c r="H134" s="88">
        <v>2928</v>
      </c>
      <c r="I134" s="144" t="s">
        <v>345</v>
      </c>
      <c r="J134" s="135" t="s">
        <v>345</v>
      </c>
      <c r="K134" s="135" t="s">
        <v>345</v>
      </c>
      <c r="L134" s="135" t="s">
        <v>345</v>
      </c>
      <c r="M134" s="135" t="s">
        <v>345</v>
      </c>
      <c r="N134" s="137" t="s">
        <v>345</v>
      </c>
      <c r="O134" s="132" t="s">
        <v>345</v>
      </c>
      <c r="P134" s="132" t="s">
        <v>345</v>
      </c>
    </row>
    <row r="135" spans="1:16" ht="15.75" customHeight="1">
      <c r="A135" s="134" t="s">
        <v>270</v>
      </c>
      <c r="B135" s="52">
        <f aca="true" t="shared" si="5" ref="B135:B142">SUM(C135:P135)</f>
        <v>1304</v>
      </c>
      <c r="C135" s="135" t="s">
        <v>345</v>
      </c>
      <c r="D135" s="135" t="s">
        <v>345</v>
      </c>
      <c r="E135" s="135" t="s">
        <v>345</v>
      </c>
      <c r="F135" s="135" t="s">
        <v>345</v>
      </c>
      <c r="G135" s="139" t="s">
        <v>345</v>
      </c>
      <c r="H135" s="48">
        <v>1304</v>
      </c>
      <c r="I135" s="144" t="s">
        <v>345</v>
      </c>
      <c r="J135" s="135" t="s">
        <v>345</v>
      </c>
      <c r="K135" s="135" t="s">
        <v>345</v>
      </c>
      <c r="L135" s="135" t="s">
        <v>345</v>
      </c>
      <c r="M135" s="135" t="s">
        <v>345</v>
      </c>
      <c r="N135" s="137" t="s">
        <v>345</v>
      </c>
      <c r="O135" s="132" t="s">
        <v>345</v>
      </c>
      <c r="P135" s="132" t="s">
        <v>345</v>
      </c>
    </row>
    <row r="136" spans="1:16" ht="15.75" customHeight="1">
      <c r="A136" s="134" t="s">
        <v>248</v>
      </c>
      <c r="B136" s="52">
        <f t="shared" si="5"/>
        <v>1218</v>
      </c>
      <c r="C136" s="135" t="s">
        <v>345</v>
      </c>
      <c r="D136" s="135" t="s">
        <v>345</v>
      </c>
      <c r="E136" s="135" t="s">
        <v>345</v>
      </c>
      <c r="F136" s="135" t="s">
        <v>345</v>
      </c>
      <c r="G136" s="139" t="s">
        <v>345</v>
      </c>
      <c r="H136" s="136">
        <v>1218</v>
      </c>
      <c r="I136" s="135" t="s">
        <v>345</v>
      </c>
      <c r="J136" s="135" t="s">
        <v>345</v>
      </c>
      <c r="K136" s="135" t="s">
        <v>345</v>
      </c>
      <c r="L136" s="135" t="s">
        <v>345</v>
      </c>
      <c r="M136" s="135" t="s">
        <v>345</v>
      </c>
      <c r="N136" s="137" t="s">
        <v>345</v>
      </c>
      <c r="O136" s="132" t="s">
        <v>345</v>
      </c>
      <c r="P136" s="132" t="s">
        <v>345</v>
      </c>
    </row>
    <row r="137" spans="1:16" ht="15.75" customHeight="1">
      <c r="A137" s="134" t="s">
        <v>249</v>
      </c>
      <c r="B137" s="52">
        <f t="shared" si="5"/>
        <v>1187</v>
      </c>
      <c r="C137" s="135" t="s">
        <v>345</v>
      </c>
      <c r="D137" s="135" t="s">
        <v>345</v>
      </c>
      <c r="E137" s="135" t="s">
        <v>345</v>
      </c>
      <c r="F137" s="135" t="s">
        <v>345</v>
      </c>
      <c r="G137" s="137" t="s">
        <v>345</v>
      </c>
      <c r="H137" s="136">
        <v>1187</v>
      </c>
      <c r="I137" s="135" t="s">
        <v>345</v>
      </c>
      <c r="J137" s="135" t="s">
        <v>345</v>
      </c>
      <c r="K137" s="135" t="s">
        <v>345</v>
      </c>
      <c r="L137" s="135" t="s">
        <v>345</v>
      </c>
      <c r="M137" s="135" t="s">
        <v>345</v>
      </c>
      <c r="N137" s="137" t="s">
        <v>345</v>
      </c>
      <c r="O137" s="132" t="s">
        <v>345</v>
      </c>
      <c r="P137" s="132" t="s">
        <v>345</v>
      </c>
    </row>
    <row r="138" spans="1:16" ht="15.75" customHeight="1">
      <c r="A138" s="134" t="s">
        <v>250</v>
      </c>
      <c r="B138" s="52">
        <f t="shared" si="5"/>
        <v>971</v>
      </c>
      <c r="C138" s="135" t="s">
        <v>345</v>
      </c>
      <c r="D138" s="135" t="s">
        <v>345</v>
      </c>
      <c r="E138" s="135" t="s">
        <v>345</v>
      </c>
      <c r="F138" s="135" t="s">
        <v>345</v>
      </c>
      <c r="G138" s="137" t="s">
        <v>345</v>
      </c>
      <c r="H138" s="136">
        <v>971</v>
      </c>
      <c r="I138" s="135" t="s">
        <v>345</v>
      </c>
      <c r="J138" s="135" t="s">
        <v>345</v>
      </c>
      <c r="K138" s="135" t="s">
        <v>345</v>
      </c>
      <c r="L138" s="135" t="s">
        <v>345</v>
      </c>
      <c r="M138" s="135" t="s">
        <v>345</v>
      </c>
      <c r="N138" s="137" t="s">
        <v>345</v>
      </c>
      <c r="O138" s="132" t="s">
        <v>345</v>
      </c>
      <c r="P138" s="132" t="s">
        <v>345</v>
      </c>
    </row>
    <row r="139" spans="1:16" ht="15.75" customHeight="1">
      <c r="A139" s="134" t="s">
        <v>251</v>
      </c>
      <c r="B139" s="52">
        <f t="shared" si="5"/>
        <v>1570</v>
      </c>
      <c r="C139" s="135" t="s">
        <v>345</v>
      </c>
      <c r="D139" s="135" t="s">
        <v>345</v>
      </c>
      <c r="E139" s="135" t="s">
        <v>345</v>
      </c>
      <c r="F139" s="135" t="s">
        <v>345</v>
      </c>
      <c r="G139" s="137" t="s">
        <v>345</v>
      </c>
      <c r="H139" s="136">
        <v>1570</v>
      </c>
      <c r="I139" s="135" t="s">
        <v>345</v>
      </c>
      <c r="J139" s="135" t="s">
        <v>345</v>
      </c>
      <c r="K139" s="135" t="s">
        <v>345</v>
      </c>
      <c r="L139" s="135" t="s">
        <v>345</v>
      </c>
      <c r="M139" s="135" t="s">
        <v>345</v>
      </c>
      <c r="N139" s="137" t="s">
        <v>345</v>
      </c>
      <c r="O139" s="132" t="s">
        <v>345</v>
      </c>
      <c r="P139" s="132" t="s">
        <v>345</v>
      </c>
    </row>
    <row r="140" spans="1:16" ht="15.75" customHeight="1">
      <c r="A140" s="134" t="s">
        <v>260</v>
      </c>
      <c r="B140" s="52">
        <f t="shared" si="5"/>
        <v>1371</v>
      </c>
      <c r="C140" s="135" t="s">
        <v>345</v>
      </c>
      <c r="D140" s="135" t="s">
        <v>345</v>
      </c>
      <c r="E140" s="135" t="s">
        <v>345</v>
      </c>
      <c r="F140" s="135" t="s">
        <v>345</v>
      </c>
      <c r="G140" s="137" t="s">
        <v>345</v>
      </c>
      <c r="H140" s="136">
        <v>1371</v>
      </c>
      <c r="I140" s="135" t="s">
        <v>345</v>
      </c>
      <c r="J140" s="135" t="s">
        <v>345</v>
      </c>
      <c r="K140" s="135" t="s">
        <v>345</v>
      </c>
      <c r="L140" s="135" t="s">
        <v>345</v>
      </c>
      <c r="M140" s="135" t="s">
        <v>345</v>
      </c>
      <c r="N140" s="137" t="s">
        <v>345</v>
      </c>
      <c r="O140" s="132" t="s">
        <v>345</v>
      </c>
      <c r="P140" s="132" t="s">
        <v>345</v>
      </c>
    </row>
    <row r="141" spans="1:16" ht="15.75" customHeight="1">
      <c r="A141" s="134" t="s">
        <v>252</v>
      </c>
      <c r="B141" s="52">
        <f t="shared" si="5"/>
        <v>718</v>
      </c>
      <c r="C141" s="135" t="s">
        <v>345</v>
      </c>
      <c r="D141" s="135" t="s">
        <v>345</v>
      </c>
      <c r="E141" s="135" t="s">
        <v>345</v>
      </c>
      <c r="F141" s="135" t="s">
        <v>345</v>
      </c>
      <c r="G141" s="137" t="s">
        <v>345</v>
      </c>
      <c r="H141" s="136">
        <v>718</v>
      </c>
      <c r="I141" s="135" t="s">
        <v>345</v>
      </c>
      <c r="J141" s="135" t="s">
        <v>345</v>
      </c>
      <c r="K141" s="135" t="s">
        <v>345</v>
      </c>
      <c r="L141" s="135" t="s">
        <v>345</v>
      </c>
      <c r="M141" s="135" t="s">
        <v>345</v>
      </c>
      <c r="N141" s="137" t="s">
        <v>345</v>
      </c>
      <c r="O141" s="132" t="s">
        <v>345</v>
      </c>
      <c r="P141" s="132" t="s">
        <v>345</v>
      </c>
    </row>
    <row r="142" spans="1:16" ht="15.75" customHeight="1">
      <c r="A142" s="134" t="s">
        <v>253</v>
      </c>
      <c r="B142" s="52">
        <f t="shared" si="5"/>
        <v>1169</v>
      </c>
      <c r="C142" s="135" t="s">
        <v>345</v>
      </c>
      <c r="D142" s="135" t="s">
        <v>345</v>
      </c>
      <c r="E142" s="135" t="s">
        <v>345</v>
      </c>
      <c r="F142" s="135" t="s">
        <v>345</v>
      </c>
      <c r="G142" s="137" t="s">
        <v>345</v>
      </c>
      <c r="H142" s="136">
        <v>1169</v>
      </c>
      <c r="I142" s="135" t="s">
        <v>345</v>
      </c>
      <c r="J142" s="135" t="s">
        <v>345</v>
      </c>
      <c r="K142" s="135" t="s">
        <v>345</v>
      </c>
      <c r="L142" s="135" t="s">
        <v>345</v>
      </c>
      <c r="M142" s="135" t="s">
        <v>345</v>
      </c>
      <c r="N142" s="137" t="s">
        <v>345</v>
      </c>
      <c r="O142" s="132" t="s">
        <v>345</v>
      </c>
      <c r="P142" s="132" t="s">
        <v>345</v>
      </c>
    </row>
    <row r="143" spans="1:16" ht="15.75" customHeight="1">
      <c r="A143" s="138" t="s">
        <v>327</v>
      </c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135"/>
      <c r="M143" s="53"/>
      <c r="O143" s="49"/>
      <c r="P143" s="49"/>
    </row>
    <row r="144" spans="1:16" ht="15.75" customHeight="1">
      <c r="A144" s="119" t="s">
        <v>254</v>
      </c>
      <c r="B144" s="127">
        <f>SUM(B146:B180)</f>
        <v>146632</v>
      </c>
      <c r="C144" s="110" t="s">
        <v>345</v>
      </c>
      <c r="D144" s="110" t="s">
        <v>345</v>
      </c>
      <c r="E144" s="110" t="s">
        <v>345</v>
      </c>
      <c r="F144" s="110" t="s">
        <v>345</v>
      </c>
      <c r="G144" s="110" t="s">
        <v>345</v>
      </c>
      <c r="H144" s="110" t="s">
        <v>345</v>
      </c>
      <c r="I144" s="127">
        <f>SUM(I146:I180)</f>
        <v>146632</v>
      </c>
      <c r="J144" s="110" t="s">
        <v>345</v>
      </c>
      <c r="K144" s="110" t="s">
        <v>345</v>
      </c>
      <c r="L144" s="110" t="s">
        <v>345</v>
      </c>
      <c r="M144" s="110" t="s">
        <v>345</v>
      </c>
      <c r="N144" s="111" t="s">
        <v>345</v>
      </c>
      <c r="O144" s="128" t="s">
        <v>345</v>
      </c>
      <c r="P144" s="128" t="s">
        <v>345</v>
      </c>
    </row>
    <row r="145" spans="1:16" ht="15.75" customHeight="1">
      <c r="A145" s="134"/>
      <c r="B145" s="139"/>
      <c r="C145" s="53"/>
      <c r="D145" s="53"/>
      <c r="E145" s="53"/>
      <c r="F145" s="53"/>
      <c r="G145" s="53"/>
      <c r="H145" s="53"/>
      <c r="I145" s="139"/>
      <c r="J145" s="53"/>
      <c r="K145" s="53"/>
      <c r="L145" s="135"/>
      <c r="M145" s="53"/>
      <c r="O145" s="132"/>
      <c r="P145" s="132"/>
    </row>
    <row r="146" spans="1:16" ht="15.75" customHeight="1">
      <c r="A146" s="134" t="s">
        <v>262</v>
      </c>
      <c r="B146" s="52">
        <f>SUM(C146:P146)</f>
        <v>16579</v>
      </c>
      <c r="C146" s="135" t="s">
        <v>345</v>
      </c>
      <c r="D146" s="135" t="s">
        <v>345</v>
      </c>
      <c r="E146" s="135" t="s">
        <v>345</v>
      </c>
      <c r="F146" s="135" t="s">
        <v>345</v>
      </c>
      <c r="G146" s="135" t="s">
        <v>345</v>
      </c>
      <c r="H146" s="135" t="s">
        <v>345</v>
      </c>
      <c r="I146" s="136">
        <v>16579</v>
      </c>
      <c r="J146" s="135" t="s">
        <v>345</v>
      </c>
      <c r="K146" s="135" t="s">
        <v>345</v>
      </c>
      <c r="L146" s="135" t="s">
        <v>345</v>
      </c>
      <c r="M146" s="135" t="s">
        <v>345</v>
      </c>
      <c r="N146" s="137" t="s">
        <v>345</v>
      </c>
      <c r="O146" s="132" t="s">
        <v>345</v>
      </c>
      <c r="P146" s="132" t="s">
        <v>345</v>
      </c>
    </row>
    <row r="147" spans="1:16" ht="15.75" customHeight="1">
      <c r="A147" s="138" t="s">
        <v>264</v>
      </c>
      <c r="B147" s="52">
        <f aca="true" t="shared" si="6" ref="B147:B180">SUM(C147:P147)</f>
        <v>6255</v>
      </c>
      <c r="C147" s="135" t="s">
        <v>345</v>
      </c>
      <c r="D147" s="135" t="s">
        <v>345</v>
      </c>
      <c r="E147" s="135" t="s">
        <v>345</v>
      </c>
      <c r="F147" s="135" t="s">
        <v>345</v>
      </c>
      <c r="G147" s="135" t="s">
        <v>345</v>
      </c>
      <c r="H147" s="135" t="s">
        <v>345</v>
      </c>
      <c r="I147" s="136">
        <v>6255</v>
      </c>
      <c r="J147" s="135" t="s">
        <v>345</v>
      </c>
      <c r="K147" s="135" t="s">
        <v>345</v>
      </c>
      <c r="L147" s="135" t="s">
        <v>345</v>
      </c>
      <c r="M147" s="135" t="s">
        <v>345</v>
      </c>
      <c r="N147" s="137" t="s">
        <v>345</v>
      </c>
      <c r="O147" s="132" t="s">
        <v>345</v>
      </c>
      <c r="P147" s="132" t="s">
        <v>345</v>
      </c>
    </row>
    <row r="148" spans="1:16" ht="15.75" customHeight="1">
      <c r="A148" s="134" t="s">
        <v>294</v>
      </c>
      <c r="B148" s="52">
        <f t="shared" si="6"/>
        <v>6491</v>
      </c>
      <c r="C148" s="135" t="s">
        <v>345</v>
      </c>
      <c r="D148" s="135" t="s">
        <v>345</v>
      </c>
      <c r="E148" s="135" t="s">
        <v>345</v>
      </c>
      <c r="F148" s="135" t="s">
        <v>345</v>
      </c>
      <c r="G148" s="135" t="s">
        <v>345</v>
      </c>
      <c r="H148" s="135" t="s">
        <v>345</v>
      </c>
      <c r="I148" s="136">
        <v>6491</v>
      </c>
      <c r="J148" s="135" t="s">
        <v>345</v>
      </c>
      <c r="K148" s="135" t="s">
        <v>345</v>
      </c>
      <c r="L148" s="135" t="s">
        <v>345</v>
      </c>
      <c r="M148" s="135" t="s">
        <v>345</v>
      </c>
      <c r="N148" s="137" t="s">
        <v>345</v>
      </c>
      <c r="O148" s="132" t="s">
        <v>345</v>
      </c>
      <c r="P148" s="132" t="s">
        <v>345</v>
      </c>
    </row>
    <row r="149" spans="1:16" ht="15.75" customHeight="1">
      <c r="A149" s="134" t="s">
        <v>255</v>
      </c>
      <c r="B149" s="52">
        <f t="shared" si="6"/>
        <v>4558</v>
      </c>
      <c r="C149" s="135" t="s">
        <v>345</v>
      </c>
      <c r="D149" s="135" t="s">
        <v>345</v>
      </c>
      <c r="E149" s="135" t="s">
        <v>345</v>
      </c>
      <c r="F149" s="135" t="s">
        <v>345</v>
      </c>
      <c r="G149" s="135" t="s">
        <v>345</v>
      </c>
      <c r="H149" s="135" t="s">
        <v>345</v>
      </c>
      <c r="I149" s="136">
        <v>4558</v>
      </c>
      <c r="J149" s="135" t="s">
        <v>345</v>
      </c>
      <c r="K149" s="135" t="s">
        <v>345</v>
      </c>
      <c r="L149" s="135" t="s">
        <v>345</v>
      </c>
      <c r="M149" s="135" t="s">
        <v>345</v>
      </c>
      <c r="N149" s="137" t="s">
        <v>345</v>
      </c>
      <c r="O149" s="132" t="s">
        <v>345</v>
      </c>
      <c r="P149" s="132" t="s">
        <v>345</v>
      </c>
    </row>
    <row r="150" spans="1:16" ht="15.75" customHeight="1">
      <c r="A150" s="134" t="s">
        <v>256</v>
      </c>
      <c r="B150" s="52">
        <f t="shared" si="6"/>
        <v>1034</v>
      </c>
      <c r="C150" s="135" t="s">
        <v>345</v>
      </c>
      <c r="D150" s="135" t="s">
        <v>345</v>
      </c>
      <c r="E150" s="135" t="s">
        <v>345</v>
      </c>
      <c r="F150" s="135" t="s">
        <v>345</v>
      </c>
      <c r="G150" s="135" t="s">
        <v>345</v>
      </c>
      <c r="H150" s="135" t="s">
        <v>345</v>
      </c>
      <c r="I150" s="136">
        <v>1034</v>
      </c>
      <c r="J150" s="135" t="s">
        <v>345</v>
      </c>
      <c r="K150" s="135" t="s">
        <v>345</v>
      </c>
      <c r="L150" s="135" t="s">
        <v>345</v>
      </c>
      <c r="M150" s="135" t="s">
        <v>345</v>
      </c>
      <c r="N150" s="137" t="s">
        <v>345</v>
      </c>
      <c r="O150" s="132" t="s">
        <v>345</v>
      </c>
      <c r="P150" s="132" t="s">
        <v>345</v>
      </c>
    </row>
    <row r="151" spans="1:16" ht="15.75" customHeight="1">
      <c r="A151" s="134" t="s">
        <v>293</v>
      </c>
      <c r="B151" s="52">
        <f t="shared" si="6"/>
        <v>11536</v>
      </c>
      <c r="C151" s="135" t="s">
        <v>345</v>
      </c>
      <c r="D151" s="135" t="s">
        <v>345</v>
      </c>
      <c r="E151" s="135" t="s">
        <v>345</v>
      </c>
      <c r="F151" s="135" t="s">
        <v>345</v>
      </c>
      <c r="G151" s="135" t="s">
        <v>345</v>
      </c>
      <c r="H151" s="135" t="s">
        <v>345</v>
      </c>
      <c r="I151" s="136">
        <v>11536</v>
      </c>
      <c r="J151" s="135" t="s">
        <v>345</v>
      </c>
      <c r="K151" s="135" t="s">
        <v>345</v>
      </c>
      <c r="L151" s="135" t="s">
        <v>345</v>
      </c>
      <c r="M151" s="135" t="s">
        <v>345</v>
      </c>
      <c r="N151" s="137" t="s">
        <v>345</v>
      </c>
      <c r="O151" s="132" t="s">
        <v>345</v>
      </c>
      <c r="P151" s="132" t="s">
        <v>345</v>
      </c>
    </row>
    <row r="152" spans="1:16" ht="15.75" customHeight="1">
      <c r="A152" s="134" t="s">
        <v>257</v>
      </c>
      <c r="B152" s="52">
        <f t="shared" si="6"/>
        <v>5759</v>
      </c>
      <c r="C152" s="135" t="s">
        <v>345</v>
      </c>
      <c r="D152" s="135" t="s">
        <v>345</v>
      </c>
      <c r="E152" s="135" t="s">
        <v>345</v>
      </c>
      <c r="F152" s="135" t="s">
        <v>345</v>
      </c>
      <c r="G152" s="135" t="s">
        <v>345</v>
      </c>
      <c r="H152" s="135" t="s">
        <v>345</v>
      </c>
      <c r="I152" s="136">
        <v>5759</v>
      </c>
      <c r="J152" s="135" t="s">
        <v>345</v>
      </c>
      <c r="K152" s="135" t="s">
        <v>345</v>
      </c>
      <c r="L152" s="135" t="s">
        <v>345</v>
      </c>
      <c r="M152" s="135" t="s">
        <v>345</v>
      </c>
      <c r="N152" s="137" t="s">
        <v>345</v>
      </c>
      <c r="O152" s="132" t="s">
        <v>345</v>
      </c>
      <c r="P152" s="132" t="s">
        <v>345</v>
      </c>
    </row>
    <row r="153" spans="1:16" ht="15.75" customHeight="1">
      <c r="A153" s="134" t="s">
        <v>312</v>
      </c>
      <c r="B153" s="52">
        <f t="shared" si="6"/>
        <v>8546</v>
      </c>
      <c r="C153" s="135" t="s">
        <v>345</v>
      </c>
      <c r="D153" s="135" t="s">
        <v>345</v>
      </c>
      <c r="E153" s="135" t="s">
        <v>345</v>
      </c>
      <c r="F153" s="135" t="s">
        <v>345</v>
      </c>
      <c r="G153" s="135" t="s">
        <v>345</v>
      </c>
      <c r="H153" s="135" t="s">
        <v>345</v>
      </c>
      <c r="I153" s="136">
        <v>8546</v>
      </c>
      <c r="J153" s="135" t="s">
        <v>345</v>
      </c>
      <c r="K153" s="135" t="s">
        <v>345</v>
      </c>
      <c r="L153" s="135" t="s">
        <v>345</v>
      </c>
      <c r="M153" s="135" t="s">
        <v>345</v>
      </c>
      <c r="N153" s="137" t="s">
        <v>345</v>
      </c>
      <c r="O153" s="132" t="s">
        <v>345</v>
      </c>
      <c r="P153" s="132" t="s">
        <v>345</v>
      </c>
    </row>
    <row r="154" spans="1:16" ht="15.75" customHeight="1">
      <c r="A154" s="134" t="s">
        <v>15</v>
      </c>
      <c r="B154" s="52">
        <f t="shared" si="6"/>
        <v>1805</v>
      </c>
      <c r="C154" s="135" t="s">
        <v>345</v>
      </c>
      <c r="D154" s="135" t="s">
        <v>345</v>
      </c>
      <c r="E154" s="135" t="s">
        <v>345</v>
      </c>
      <c r="F154" s="135" t="s">
        <v>345</v>
      </c>
      <c r="G154" s="135" t="s">
        <v>345</v>
      </c>
      <c r="H154" s="135" t="s">
        <v>345</v>
      </c>
      <c r="I154" s="136">
        <v>1805</v>
      </c>
      <c r="J154" s="135" t="s">
        <v>345</v>
      </c>
      <c r="K154" s="135" t="s">
        <v>345</v>
      </c>
      <c r="L154" s="135" t="s">
        <v>345</v>
      </c>
      <c r="M154" s="135" t="s">
        <v>345</v>
      </c>
      <c r="N154" s="135" t="s">
        <v>345</v>
      </c>
      <c r="O154" s="135" t="s">
        <v>345</v>
      </c>
      <c r="P154" s="137" t="s">
        <v>345</v>
      </c>
    </row>
    <row r="155" spans="1:16" ht="15.75" customHeight="1">
      <c r="A155" s="134" t="s">
        <v>222</v>
      </c>
      <c r="B155" s="52">
        <f t="shared" si="6"/>
        <v>1813</v>
      </c>
      <c r="C155" s="135" t="s">
        <v>345</v>
      </c>
      <c r="D155" s="135" t="s">
        <v>345</v>
      </c>
      <c r="E155" s="135" t="s">
        <v>345</v>
      </c>
      <c r="F155" s="135" t="s">
        <v>345</v>
      </c>
      <c r="G155" s="135" t="s">
        <v>345</v>
      </c>
      <c r="H155" s="135" t="s">
        <v>345</v>
      </c>
      <c r="I155" s="136">
        <v>1813</v>
      </c>
      <c r="J155" s="135" t="s">
        <v>345</v>
      </c>
      <c r="K155" s="135" t="s">
        <v>345</v>
      </c>
      <c r="L155" s="135" t="s">
        <v>345</v>
      </c>
      <c r="M155" s="135" t="s">
        <v>345</v>
      </c>
      <c r="N155" s="137" t="s">
        <v>345</v>
      </c>
      <c r="O155" s="132" t="s">
        <v>345</v>
      </c>
      <c r="P155" s="132" t="s">
        <v>345</v>
      </c>
    </row>
    <row r="156" spans="1:16" ht="15.75" customHeight="1">
      <c r="A156" s="134" t="s">
        <v>223</v>
      </c>
      <c r="B156" s="52">
        <f t="shared" si="6"/>
        <v>2066</v>
      </c>
      <c r="C156" s="135" t="s">
        <v>345</v>
      </c>
      <c r="D156" s="135" t="s">
        <v>345</v>
      </c>
      <c r="E156" s="135" t="s">
        <v>345</v>
      </c>
      <c r="F156" s="135" t="s">
        <v>345</v>
      </c>
      <c r="G156" s="135" t="s">
        <v>345</v>
      </c>
      <c r="H156" s="135" t="s">
        <v>345</v>
      </c>
      <c r="I156" s="136">
        <v>2066</v>
      </c>
      <c r="J156" s="135" t="s">
        <v>345</v>
      </c>
      <c r="K156" s="135" t="s">
        <v>345</v>
      </c>
      <c r="L156" s="135" t="s">
        <v>345</v>
      </c>
      <c r="M156" s="135" t="s">
        <v>345</v>
      </c>
      <c r="N156" s="137" t="s">
        <v>345</v>
      </c>
      <c r="O156" s="132" t="s">
        <v>345</v>
      </c>
      <c r="P156" s="132" t="s">
        <v>345</v>
      </c>
    </row>
    <row r="157" spans="1:16" ht="15.75" customHeight="1">
      <c r="A157" s="134" t="s">
        <v>224</v>
      </c>
      <c r="B157" s="52">
        <f t="shared" si="6"/>
        <v>6158</v>
      </c>
      <c r="C157" s="135" t="s">
        <v>345</v>
      </c>
      <c r="D157" s="135" t="s">
        <v>345</v>
      </c>
      <c r="E157" s="135" t="s">
        <v>345</v>
      </c>
      <c r="F157" s="135" t="s">
        <v>345</v>
      </c>
      <c r="G157" s="135" t="s">
        <v>345</v>
      </c>
      <c r="H157" s="135" t="s">
        <v>345</v>
      </c>
      <c r="I157" s="136">
        <v>6158</v>
      </c>
      <c r="J157" s="135" t="s">
        <v>345</v>
      </c>
      <c r="K157" s="135" t="s">
        <v>345</v>
      </c>
      <c r="L157" s="135" t="s">
        <v>345</v>
      </c>
      <c r="M157" s="135" t="s">
        <v>345</v>
      </c>
      <c r="N157" s="137" t="s">
        <v>345</v>
      </c>
      <c r="O157" s="132" t="s">
        <v>345</v>
      </c>
      <c r="P157" s="132" t="s">
        <v>345</v>
      </c>
    </row>
    <row r="158" spans="1:16" ht="15.75" customHeight="1">
      <c r="A158" s="134" t="s">
        <v>16</v>
      </c>
      <c r="B158" s="52">
        <f t="shared" si="6"/>
        <v>366</v>
      </c>
      <c r="C158" s="135" t="s">
        <v>345</v>
      </c>
      <c r="D158" s="135" t="s">
        <v>345</v>
      </c>
      <c r="E158" s="135" t="s">
        <v>345</v>
      </c>
      <c r="F158" s="135" t="s">
        <v>345</v>
      </c>
      <c r="G158" s="135" t="s">
        <v>345</v>
      </c>
      <c r="H158" s="135" t="s">
        <v>345</v>
      </c>
      <c r="I158" s="136">
        <v>366</v>
      </c>
      <c r="J158" s="135" t="s">
        <v>345</v>
      </c>
      <c r="K158" s="135" t="s">
        <v>345</v>
      </c>
      <c r="L158" s="135" t="s">
        <v>345</v>
      </c>
      <c r="M158" s="135" t="s">
        <v>345</v>
      </c>
      <c r="N158" s="135" t="s">
        <v>345</v>
      </c>
      <c r="O158" s="135" t="s">
        <v>345</v>
      </c>
      <c r="P158" s="137" t="s">
        <v>345</v>
      </c>
    </row>
    <row r="159" spans="1:16" ht="15.75" customHeight="1">
      <c r="A159" s="138" t="s">
        <v>17</v>
      </c>
      <c r="B159" s="52">
        <f t="shared" si="6"/>
        <v>1808</v>
      </c>
      <c r="C159" s="135" t="s">
        <v>345</v>
      </c>
      <c r="D159" s="135" t="s">
        <v>345</v>
      </c>
      <c r="E159" s="135" t="s">
        <v>345</v>
      </c>
      <c r="F159" s="135" t="s">
        <v>345</v>
      </c>
      <c r="G159" s="135" t="s">
        <v>345</v>
      </c>
      <c r="H159" s="135" t="s">
        <v>345</v>
      </c>
      <c r="I159" s="136">
        <v>1808</v>
      </c>
      <c r="J159" s="135" t="s">
        <v>345</v>
      </c>
      <c r="K159" s="135" t="s">
        <v>345</v>
      </c>
      <c r="L159" s="135" t="s">
        <v>345</v>
      </c>
      <c r="M159" s="135" t="s">
        <v>345</v>
      </c>
      <c r="N159" s="137" t="s">
        <v>345</v>
      </c>
      <c r="O159" s="132" t="s">
        <v>345</v>
      </c>
      <c r="P159" s="132" t="s">
        <v>345</v>
      </c>
    </row>
    <row r="160" spans="1:16" ht="15.75" customHeight="1">
      <c r="A160" s="138" t="s">
        <v>272</v>
      </c>
      <c r="B160" s="52">
        <f t="shared" si="6"/>
        <v>10610</v>
      </c>
      <c r="C160" s="135" t="s">
        <v>345</v>
      </c>
      <c r="D160" s="135" t="s">
        <v>345</v>
      </c>
      <c r="E160" s="135" t="s">
        <v>345</v>
      </c>
      <c r="F160" s="135" t="s">
        <v>345</v>
      </c>
      <c r="G160" s="135" t="s">
        <v>345</v>
      </c>
      <c r="H160" s="135" t="s">
        <v>345</v>
      </c>
      <c r="I160" s="136">
        <v>10610</v>
      </c>
      <c r="J160" s="135" t="s">
        <v>345</v>
      </c>
      <c r="K160" s="135" t="s">
        <v>345</v>
      </c>
      <c r="L160" s="135" t="s">
        <v>345</v>
      </c>
      <c r="M160" s="135" t="s">
        <v>345</v>
      </c>
      <c r="N160" s="137" t="s">
        <v>345</v>
      </c>
      <c r="O160" s="132" t="s">
        <v>345</v>
      </c>
      <c r="P160" s="132" t="s">
        <v>345</v>
      </c>
    </row>
    <row r="161" spans="1:16" ht="15.75" customHeight="1">
      <c r="A161" s="138" t="s">
        <v>227</v>
      </c>
      <c r="B161" s="52">
        <f t="shared" si="6"/>
        <v>2479</v>
      </c>
      <c r="C161" s="135" t="s">
        <v>345</v>
      </c>
      <c r="D161" s="135" t="s">
        <v>345</v>
      </c>
      <c r="E161" s="135" t="s">
        <v>345</v>
      </c>
      <c r="F161" s="135" t="s">
        <v>345</v>
      </c>
      <c r="G161" s="135" t="s">
        <v>345</v>
      </c>
      <c r="H161" s="135" t="s">
        <v>345</v>
      </c>
      <c r="I161" s="136">
        <v>2479</v>
      </c>
      <c r="J161" s="135" t="s">
        <v>345</v>
      </c>
      <c r="K161" s="135" t="s">
        <v>345</v>
      </c>
      <c r="L161" s="135" t="s">
        <v>345</v>
      </c>
      <c r="M161" s="135" t="s">
        <v>345</v>
      </c>
      <c r="N161" s="137" t="s">
        <v>345</v>
      </c>
      <c r="O161" s="132" t="s">
        <v>345</v>
      </c>
      <c r="P161" s="132" t="s">
        <v>345</v>
      </c>
    </row>
    <row r="162" spans="1:16" ht="15.75" customHeight="1">
      <c r="A162" s="138" t="s">
        <v>228</v>
      </c>
      <c r="B162" s="52">
        <f t="shared" si="6"/>
        <v>2536</v>
      </c>
      <c r="C162" s="135" t="s">
        <v>345</v>
      </c>
      <c r="D162" s="135" t="s">
        <v>345</v>
      </c>
      <c r="E162" s="135" t="s">
        <v>345</v>
      </c>
      <c r="F162" s="135" t="s">
        <v>345</v>
      </c>
      <c r="G162" s="135" t="s">
        <v>345</v>
      </c>
      <c r="H162" s="135" t="s">
        <v>345</v>
      </c>
      <c r="I162" s="136">
        <v>2536</v>
      </c>
      <c r="J162" s="135" t="s">
        <v>345</v>
      </c>
      <c r="K162" s="135" t="s">
        <v>345</v>
      </c>
      <c r="L162" s="135" t="s">
        <v>345</v>
      </c>
      <c r="M162" s="135" t="s">
        <v>345</v>
      </c>
      <c r="N162" s="137" t="s">
        <v>345</v>
      </c>
      <c r="O162" s="132" t="s">
        <v>345</v>
      </c>
      <c r="P162" s="132" t="s">
        <v>345</v>
      </c>
    </row>
    <row r="163" spans="1:16" ht="15.75" customHeight="1">
      <c r="A163" s="138" t="s">
        <v>259</v>
      </c>
      <c r="B163" s="52">
        <f t="shared" si="6"/>
        <v>7525</v>
      </c>
      <c r="C163" s="135" t="s">
        <v>345</v>
      </c>
      <c r="D163" s="135" t="s">
        <v>345</v>
      </c>
      <c r="E163" s="135" t="s">
        <v>345</v>
      </c>
      <c r="F163" s="135" t="s">
        <v>345</v>
      </c>
      <c r="G163" s="135" t="s">
        <v>345</v>
      </c>
      <c r="H163" s="135" t="s">
        <v>345</v>
      </c>
      <c r="I163" s="136">
        <v>7525</v>
      </c>
      <c r="J163" s="135" t="s">
        <v>345</v>
      </c>
      <c r="K163" s="135" t="s">
        <v>345</v>
      </c>
      <c r="L163" s="135" t="s">
        <v>345</v>
      </c>
      <c r="M163" s="135" t="s">
        <v>345</v>
      </c>
      <c r="N163" s="137" t="s">
        <v>345</v>
      </c>
      <c r="O163" s="132" t="s">
        <v>345</v>
      </c>
      <c r="P163" s="132" t="s">
        <v>345</v>
      </c>
    </row>
    <row r="164" spans="1:16" ht="15.75" customHeight="1">
      <c r="A164" s="138" t="s">
        <v>229</v>
      </c>
      <c r="B164" s="52">
        <f t="shared" si="6"/>
        <v>1588</v>
      </c>
      <c r="C164" s="135" t="s">
        <v>345</v>
      </c>
      <c r="D164" s="135" t="s">
        <v>345</v>
      </c>
      <c r="E164" s="135" t="s">
        <v>345</v>
      </c>
      <c r="F164" s="135" t="s">
        <v>345</v>
      </c>
      <c r="G164" s="135" t="s">
        <v>345</v>
      </c>
      <c r="H164" s="135" t="s">
        <v>345</v>
      </c>
      <c r="I164" s="136">
        <v>1588</v>
      </c>
      <c r="J164" s="135" t="s">
        <v>345</v>
      </c>
      <c r="K164" s="135" t="s">
        <v>345</v>
      </c>
      <c r="L164" s="135" t="s">
        <v>345</v>
      </c>
      <c r="M164" s="135" t="s">
        <v>345</v>
      </c>
      <c r="N164" s="137" t="s">
        <v>345</v>
      </c>
      <c r="O164" s="132" t="s">
        <v>345</v>
      </c>
      <c r="P164" s="132" t="s">
        <v>345</v>
      </c>
    </row>
    <row r="165" spans="1:16" ht="15.75" customHeight="1">
      <c r="A165" s="138" t="s">
        <v>230</v>
      </c>
      <c r="B165" s="52">
        <f t="shared" si="6"/>
        <v>2275</v>
      </c>
      <c r="C165" s="135" t="s">
        <v>345</v>
      </c>
      <c r="D165" s="135" t="s">
        <v>345</v>
      </c>
      <c r="E165" s="135" t="s">
        <v>345</v>
      </c>
      <c r="F165" s="135" t="s">
        <v>345</v>
      </c>
      <c r="G165" s="135" t="s">
        <v>345</v>
      </c>
      <c r="H165" s="135" t="s">
        <v>345</v>
      </c>
      <c r="I165" s="136">
        <v>2275</v>
      </c>
      <c r="J165" s="135" t="s">
        <v>345</v>
      </c>
      <c r="K165" s="135" t="s">
        <v>345</v>
      </c>
      <c r="L165" s="135" t="s">
        <v>345</v>
      </c>
      <c r="M165" s="135" t="s">
        <v>345</v>
      </c>
      <c r="N165" s="137" t="s">
        <v>345</v>
      </c>
      <c r="O165" s="132" t="s">
        <v>345</v>
      </c>
      <c r="P165" s="132" t="s">
        <v>345</v>
      </c>
    </row>
    <row r="166" spans="1:16" ht="15.75" customHeight="1">
      <c r="A166" s="138" t="s">
        <v>231</v>
      </c>
      <c r="B166" s="52">
        <f t="shared" si="6"/>
        <v>4147</v>
      </c>
      <c r="C166" s="135" t="s">
        <v>345</v>
      </c>
      <c r="D166" s="135" t="s">
        <v>345</v>
      </c>
      <c r="E166" s="135" t="s">
        <v>345</v>
      </c>
      <c r="F166" s="135" t="s">
        <v>345</v>
      </c>
      <c r="G166" s="135" t="s">
        <v>345</v>
      </c>
      <c r="H166" s="135" t="s">
        <v>345</v>
      </c>
      <c r="I166" s="136">
        <v>4147</v>
      </c>
      <c r="J166" s="135" t="s">
        <v>345</v>
      </c>
      <c r="K166" s="135" t="s">
        <v>345</v>
      </c>
      <c r="L166" s="135" t="s">
        <v>345</v>
      </c>
      <c r="M166" s="135" t="s">
        <v>345</v>
      </c>
      <c r="N166" s="137" t="s">
        <v>345</v>
      </c>
      <c r="O166" s="132" t="s">
        <v>345</v>
      </c>
      <c r="P166" s="132" t="s">
        <v>345</v>
      </c>
    </row>
    <row r="167" spans="1:16" ht="15.75" customHeight="1">
      <c r="A167" s="138" t="s">
        <v>232</v>
      </c>
      <c r="B167" s="52">
        <f t="shared" si="6"/>
        <v>2097</v>
      </c>
      <c r="C167" s="135" t="s">
        <v>345</v>
      </c>
      <c r="D167" s="135" t="s">
        <v>345</v>
      </c>
      <c r="E167" s="135" t="s">
        <v>345</v>
      </c>
      <c r="F167" s="135" t="s">
        <v>345</v>
      </c>
      <c r="G167" s="135" t="s">
        <v>345</v>
      </c>
      <c r="H167" s="135" t="s">
        <v>345</v>
      </c>
      <c r="I167" s="136">
        <v>2097</v>
      </c>
      <c r="J167" s="135" t="s">
        <v>345</v>
      </c>
      <c r="K167" s="135" t="s">
        <v>345</v>
      </c>
      <c r="L167" s="135" t="s">
        <v>345</v>
      </c>
      <c r="M167" s="135" t="s">
        <v>345</v>
      </c>
      <c r="N167" s="137" t="s">
        <v>345</v>
      </c>
      <c r="O167" s="132" t="s">
        <v>345</v>
      </c>
      <c r="P167" s="132" t="s">
        <v>345</v>
      </c>
    </row>
    <row r="168" spans="1:16" ht="15.75" customHeight="1">
      <c r="A168" s="138" t="s">
        <v>233</v>
      </c>
      <c r="B168" s="52">
        <f t="shared" si="6"/>
        <v>2773</v>
      </c>
      <c r="C168" s="135" t="s">
        <v>345</v>
      </c>
      <c r="D168" s="135" t="s">
        <v>345</v>
      </c>
      <c r="E168" s="135" t="s">
        <v>345</v>
      </c>
      <c r="F168" s="135" t="s">
        <v>345</v>
      </c>
      <c r="G168" s="135" t="s">
        <v>345</v>
      </c>
      <c r="H168" s="135" t="s">
        <v>345</v>
      </c>
      <c r="I168" s="136">
        <v>2773</v>
      </c>
      <c r="J168" s="135" t="s">
        <v>345</v>
      </c>
      <c r="K168" s="135" t="s">
        <v>345</v>
      </c>
      <c r="L168" s="135" t="s">
        <v>345</v>
      </c>
      <c r="M168" s="135" t="s">
        <v>345</v>
      </c>
      <c r="N168" s="137" t="s">
        <v>345</v>
      </c>
      <c r="O168" s="132" t="s">
        <v>345</v>
      </c>
      <c r="P168" s="132" t="s">
        <v>345</v>
      </c>
    </row>
    <row r="169" spans="1:16" ht="15.75" customHeight="1">
      <c r="A169" s="138" t="s">
        <v>234</v>
      </c>
      <c r="B169" s="52">
        <f t="shared" si="6"/>
        <v>3466</v>
      </c>
      <c r="C169" s="135" t="s">
        <v>345</v>
      </c>
      <c r="D169" s="135" t="s">
        <v>345</v>
      </c>
      <c r="E169" s="135" t="s">
        <v>345</v>
      </c>
      <c r="F169" s="135" t="s">
        <v>345</v>
      </c>
      <c r="G169" s="135" t="s">
        <v>345</v>
      </c>
      <c r="H169" s="135" t="s">
        <v>345</v>
      </c>
      <c r="I169" s="136">
        <v>3466</v>
      </c>
      <c r="J169" s="135" t="s">
        <v>345</v>
      </c>
      <c r="K169" s="135" t="s">
        <v>345</v>
      </c>
      <c r="L169" s="135" t="s">
        <v>345</v>
      </c>
      <c r="M169" s="135" t="s">
        <v>345</v>
      </c>
      <c r="N169" s="137" t="s">
        <v>345</v>
      </c>
      <c r="O169" s="132" t="s">
        <v>345</v>
      </c>
      <c r="P169" s="132" t="s">
        <v>345</v>
      </c>
    </row>
    <row r="170" spans="1:16" ht="15.75" customHeight="1">
      <c r="A170" s="138" t="s">
        <v>235</v>
      </c>
      <c r="B170" s="52">
        <f t="shared" si="6"/>
        <v>5599</v>
      </c>
      <c r="C170" s="135" t="s">
        <v>345</v>
      </c>
      <c r="D170" s="135" t="s">
        <v>345</v>
      </c>
      <c r="E170" s="135" t="s">
        <v>345</v>
      </c>
      <c r="F170" s="135" t="s">
        <v>345</v>
      </c>
      <c r="G170" s="135" t="s">
        <v>345</v>
      </c>
      <c r="H170" s="135" t="s">
        <v>345</v>
      </c>
      <c r="I170" s="136">
        <v>5599</v>
      </c>
      <c r="J170" s="135" t="s">
        <v>345</v>
      </c>
      <c r="K170" s="135" t="s">
        <v>345</v>
      </c>
      <c r="L170" s="135" t="s">
        <v>345</v>
      </c>
      <c r="M170" s="135" t="s">
        <v>345</v>
      </c>
      <c r="N170" s="137" t="s">
        <v>345</v>
      </c>
      <c r="O170" s="132" t="s">
        <v>345</v>
      </c>
      <c r="P170" s="132" t="s">
        <v>345</v>
      </c>
    </row>
    <row r="171" spans="1:16" ht="15.75" customHeight="1">
      <c r="A171" s="138" t="s">
        <v>236</v>
      </c>
      <c r="B171" s="52">
        <f t="shared" si="6"/>
        <v>2314</v>
      </c>
      <c r="C171" s="135" t="s">
        <v>345</v>
      </c>
      <c r="D171" s="135" t="s">
        <v>345</v>
      </c>
      <c r="E171" s="135" t="s">
        <v>345</v>
      </c>
      <c r="F171" s="135" t="s">
        <v>345</v>
      </c>
      <c r="G171" s="135" t="s">
        <v>345</v>
      </c>
      <c r="H171" s="135" t="s">
        <v>345</v>
      </c>
      <c r="I171" s="136">
        <v>2314</v>
      </c>
      <c r="J171" s="135" t="s">
        <v>345</v>
      </c>
      <c r="K171" s="135" t="s">
        <v>345</v>
      </c>
      <c r="L171" s="135" t="s">
        <v>345</v>
      </c>
      <c r="M171" s="135" t="s">
        <v>345</v>
      </c>
      <c r="N171" s="137" t="s">
        <v>345</v>
      </c>
      <c r="O171" s="132" t="s">
        <v>345</v>
      </c>
      <c r="P171" s="132" t="s">
        <v>345</v>
      </c>
    </row>
    <row r="172" spans="1:16" ht="15.75" customHeight="1">
      <c r="A172" s="138" t="s">
        <v>237</v>
      </c>
      <c r="B172" s="52">
        <f t="shared" si="6"/>
        <v>1082</v>
      </c>
      <c r="C172" s="135" t="s">
        <v>345</v>
      </c>
      <c r="D172" s="135" t="s">
        <v>345</v>
      </c>
      <c r="E172" s="135" t="s">
        <v>345</v>
      </c>
      <c r="F172" s="135" t="s">
        <v>345</v>
      </c>
      <c r="G172" s="135" t="s">
        <v>345</v>
      </c>
      <c r="H172" s="135" t="s">
        <v>345</v>
      </c>
      <c r="I172" s="136">
        <v>1082</v>
      </c>
      <c r="J172" s="135" t="s">
        <v>345</v>
      </c>
      <c r="K172" s="135" t="s">
        <v>345</v>
      </c>
      <c r="L172" s="135" t="s">
        <v>345</v>
      </c>
      <c r="M172" s="135" t="s">
        <v>345</v>
      </c>
      <c r="N172" s="137" t="s">
        <v>345</v>
      </c>
      <c r="O172" s="132" t="s">
        <v>345</v>
      </c>
      <c r="P172" s="132" t="s">
        <v>345</v>
      </c>
    </row>
    <row r="173" spans="1:16" ht="15.75" customHeight="1">
      <c r="A173" s="138" t="s">
        <v>295</v>
      </c>
      <c r="B173" s="52">
        <f t="shared" si="6"/>
        <v>2034</v>
      </c>
      <c r="C173" s="135" t="s">
        <v>345</v>
      </c>
      <c r="D173" s="135" t="s">
        <v>345</v>
      </c>
      <c r="E173" s="135" t="s">
        <v>345</v>
      </c>
      <c r="F173" s="135" t="s">
        <v>345</v>
      </c>
      <c r="G173" s="135" t="s">
        <v>345</v>
      </c>
      <c r="H173" s="135" t="s">
        <v>345</v>
      </c>
      <c r="I173" s="136">
        <v>2034</v>
      </c>
      <c r="J173" s="135" t="s">
        <v>345</v>
      </c>
      <c r="K173" s="135" t="s">
        <v>345</v>
      </c>
      <c r="L173" s="135" t="s">
        <v>345</v>
      </c>
      <c r="M173" s="135" t="s">
        <v>345</v>
      </c>
      <c r="N173" s="137" t="s">
        <v>345</v>
      </c>
      <c r="O173" s="132" t="s">
        <v>345</v>
      </c>
      <c r="P173" s="132" t="s">
        <v>345</v>
      </c>
    </row>
    <row r="174" spans="1:16" ht="15.75" customHeight="1">
      <c r="A174" s="138" t="s">
        <v>296</v>
      </c>
      <c r="B174" s="52">
        <f t="shared" si="6"/>
        <v>2326</v>
      </c>
      <c r="C174" s="135" t="s">
        <v>345</v>
      </c>
      <c r="D174" s="135" t="s">
        <v>345</v>
      </c>
      <c r="E174" s="135" t="s">
        <v>345</v>
      </c>
      <c r="F174" s="135" t="s">
        <v>345</v>
      </c>
      <c r="G174" s="135" t="s">
        <v>345</v>
      </c>
      <c r="H174" s="135" t="s">
        <v>345</v>
      </c>
      <c r="I174" s="136">
        <v>2326</v>
      </c>
      <c r="J174" s="135" t="s">
        <v>345</v>
      </c>
      <c r="K174" s="135" t="s">
        <v>345</v>
      </c>
      <c r="L174" s="135" t="s">
        <v>345</v>
      </c>
      <c r="M174" s="135" t="s">
        <v>345</v>
      </c>
      <c r="N174" s="137" t="s">
        <v>345</v>
      </c>
      <c r="O174" s="132" t="s">
        <v>345</v>
      </c>
      <c r="P174" s="132" t="s">
        <v>345</v>
      </c>
    </row>
    <row r="175" spans="1:16" ht="15.75" customHeight="1">
      <c r="A175" s="138" t="s">
        <v>238</v>
      </c>
      <c r="B175" s="52">
        <f t="shared" si="6"/>
        <v>3310</v>
      </c>
      <c r="C175" s="135" t="s">
        <v>345</v>
      </c>
      <c r="D175" s="135" t="s">
        <v>345</v>
      </c>
      <c r="E175" s="135" t="s">
        <v>345</v>
      </c>
      <c r="F175" s="135" t="s">
        <v>345</v>
      </c>
      <c r="G175" s="135" t="s">
        <v>345</v>
      </c>
      <c r="H175" s="135" t="s">
        <v>345</v>
      </c>
      <c r="I175" s="136">
        <v>3310</v>
      </c>
      <c r="J175" s="135" t="s">
        <v>345</v>
      </c>
      <c r="K175" s="135" t="s">
        <v>345</v>
      </c>
      <c r="L175" s="135" t="s">
        <v>345</v>
      </c>
      <c r="M175" s="135" t="s">
        <v>345</v>
      </c>
      <c r="N175" s="137" t="s">
        <v>345</v>
      </c>
      <c r="O175" s="132" t="s">
        <v>345</v>
      </c>
      <c r="P175" s="132" t="s">
        <v>345</v>
      </c>
    </row>
    <row r="176" spans="1:16" ht="15.75" customHeight="1">
      <c r="A176" s="138" t="s">
        <v>18</v>
      </c>
      <c r="B176" s="52">
        <f t="shared" si="6"/>
        <v>1378</v>
      </c>
      <c r="C176" s="135" t="s">
        <v>345</v>
      </c>
      <c r="D176" s="135" t="s">
        <v>345</v>
      </c>
      <c r="E176" s="135" t="s">
        <v>345</v>
      </c>
      <c r="F176" s="135" t="s">
        <v>345</v>
      </c>
      <c r="G176" s="135" t="s">
        <v>345</v>
      </c>
      <c r="H176" s="135" t="s">
        <v>345</v>
      </c>
      <c r="I176" s="136">
        <v>1378</v>
      </c>
      <c r="J176" s="135" t="s">
        <v>345</v>
      </c>
      <c r="K176" s="135" t="s">
        <v>345</v>
      </c>
      <c r="L176" s="135" t="s">
        <v>345</v>
      </c>
      <c r="M176" s="135" t="s">
        <v>345</v>
      </c>
      <c r="N176" s="137" t="s">
        <v>345</v>
      </c>
      <c r="O176" s="132" t="s">
        <v>345</v>
      </c>
      <c r="P176" s="132" t="s">
        <v>345</v>
      </c>
    </row>
    <row r="177" spans="1:16" s="17" customFormat="1" ht="15.75" customHeight="1">
      <c r="A177" s="134" t="s">
        <v>205</v>
      </c>
      <c r="B177" s="52">
        <f t="shared" si="6"/>
        <v>6156</v>
      </c>
      <c r="C177" s="135" t="s">
        <v>345</v>
      </c>
      <c r="D177" s="135" t="s">
        <v>345</v>
      </c>
      <c r="E177" s="135" t="s">
        <v>345</v>
      </c>
      <c r="F177" s="135" t="s">
        <v>345</v>
      </c>
      <c r="G177" s="135" t="s">
        <v>345</v>
      </c>
      <c r="H177" s="135" t="s">
        <v>345</v>
      </c>
      <c r="I177" s="136">
        <v>6156</v>
      </c>
      <c r="J177" s="135" t="s">
        <v>345</v>
      </c>
      <c r="K177" s="135" t="s">
        <v>345</v>
      </c>
      <c r="L177" s="135" t="s">
        <v>345</v>
      </c>
      <c r="M177" s="135" t="s">
        <v>345</v>
      </c>
      <c r="N177" s="137" t="s">
        <v>345</v>
      </c>
      <c r="O177" s="132" t="s">
        <v>345</v>
      </c>
      <c r="P177" s="132" t="s">
        <v>345</v>
      </c>
    </row>
    <row r="178" spans="1:16" ht="15.75" customHeight="1">
      <c r="A178" s="134" t="s">
        <v>206</v>
      </c>
      <c r="B178" s="52">
        <f t="shared" si="6"/>
        <v>5433</v>
      </c>
      <c r="C178" s="135" t="s">
        <v>345</v>
      </c>
      <c r="D178" s="135" t="s">
        <v>345</v>
      </c>
      <c r="E178" s="135" t="s">
        <v>345</v>
      </c>
      <c r="F178" s="135" t="s">
        <v>345</v>
      </c>
      <c r="G178" s="135" t="s">
        <v>345</v>
      </c>
      <c r="H178" s="135" t="s">
        <v>345</v>
      </c>
      <c r="I178" s="136">
        <v>5433</v>
      </c>
      <c r="J178" s="135" t="s">
        <v>345</v>
      </c>
      <c r="K178" s="135" t="s">
        <v>345</v>
      </c>
      <c r="L178" s="135" t="s">
        <v>345</v>
      </c>
      <c r="M178" s="135" t="s">
        <v>345</v>
      </c>
      <c r="N178" s="137" t="s">
        <v>345</v>
      </c>
      <c r="O178" s="132" t="s">
        <v>345</v>
      </c>
      <c r="P178" s="132" t="s">
        <v>345</v>
      </c>
    </row>
    <row r="179" spans="1:16" ht="15.75" customHeight="1">
      <c r="A179" s="134" t="s">
        <v>207</v>
      </c>
      <c r="B179" s="52">
        <f t="shared" si="6"/>
        <v>1085</v>
      </c>
      <c r="C179" s="135" t="s">
        <v>345</v>
      </c>
      <c r="D179" s="135" t="s">
        <v>345</v>
      </c>
      <c r="E179" s="135" t="s">
        <v>345</v>
      </c>
      <c r="F179" s="135" t="s">
        <v>345</v>
      </c>
      <c r="G179" s="135" t="s">
        <v>345</v>
      </c>
      <c r="H179" s="135" t="s">
        <v>345</v>
      </c>
      <c r="I179" s="136">
        <v>1085</v>
      </c>
      <c r="J179" s="135" t="s">
        <v>345</v>
      </c>
      <c r="K179" s="135" t="s">
        <v>345</v>
      </c>
      <c r="L179" s="135" t="s">
        <v>345</v>
      </c>
      <c r="M179" s="135" t="s">
        <v>345</v>
      </c>
      <c r="N179" s="137" t="s">
        <v>345</v>
      </c>
      <c r="O179" s="132" t="s">
        <v>345</v>
      </c>
      <c r="P179" s="132" t="s">
        <v>345</v>
      </c>
    </row>
    <row r="180" spans="1:16" ht="15.75" customHeight="1">
      <c r="A180" s="138" t="s">
        <v>208</v>
      </c>
      <c r="B180" s="52">
        <f t="shared" si="6"/>
        <v>1645</v>
      </c>
      <c r="C180" s="135" t="s">
        <v>345</v>
      </c>
      <c r="D180" s="135" t="s">
        <v>345</v>
      </c>
      <c r="E180" s="135" t="s">
        <v>345</v>
      </c>
      <c r="F180" s="135" t="s">
        <v>345</v>
      </c>
      <c r="G180" s="135" t="s">
        <v>345</v>
      </c>
      <c r="H180" s="137" t="s">
        <v>345</v>
      </c>
      <c r="I180" s="136">
        <v>1645</v>
      </c>
      <c r="J180" s="139" t="s">
        <v>345</v>
      </c>
      <c r="K180" s="135" t="s">
        <v>345</v>
      </c>
      <c r="L180" s="135" t="s">
        <v>345</v>
      </c>
      <c r="M180" s="135" t="s">
        <v>345</v>
      </c>
      <c r="N180" s="137" t="s">
        <v>345</v>
      </c>
      <c r="O180" s="132" t="s">
        <v>345</v>
      </c>
      <c r="P180" s="132" t="s">
        <v>345</v>
      </c>
    </row>
    <row r="181" spans="1:16" s="17" customFormat="1" ht="15.75" customHeight="1">
      <c r="A181" s="130"/>
      <c r="B181" s="52"/>
      <c r="C181" s="53"/>
      <c r="D181" s="53"/>
      <c r="E181" s="53"/>
      <c r="F181" s="53"/>
      <c r="G181" s="53"/>
      <c r="H181" s="53"/>
      <c r="I181" s="135"/>
      <c r="J181" s="53"/>
      <c r="K181" s="53"/>
      <c r="L181" s="135"/>
      <c r="M181" s="53"/>
      <c r="N181" s="48"/>
      <c r="O181" s="132"/>
      <c r="P181" s="132"/>
    </row>
    <row r="182" spans="1:16" ht="15.75" customHeight="1">
      <c r="A182" s="119" t="s">
        <v>209</v>
      </c>
      <c r="B182" s="127">
        <f>SUM(B184:B189)</f>
        <v>7082</v>
      </c>
      <c r="C182" s="110" t="s">
        <v>345</v>
      </c>
      <c r="D182" s="110" t="s">
        <v>345</v>
      </c>
      <c r="E182" s="110" t="s">
        <v>345</v>
      </c>
      <c r="F182" s="110" t="s">
        <v>345</v>
      </c>
      <c r="G182" s="110" t="s">
        <v>345</v>
      </c>
      <c r="H182" s="110" t="s">
        <v>345</v>
      </c>
      <c r="I182" s="110" t="s">
        <v>345</v>
      </c>
      <c r="J182" s="110" t="s">
        <v>345</v>
      </c>
      <c r="K182" s="110" t="s">
        <v>345</v>
      </c>
      <c r="L182" s="110" t="s">
        <v>345</v>
      </c>
      <c r="M182" s="127">
        <f>SUM(M184:M189)</f>
        <v>7082</v>
      </c>
      <c r="N182" s="111" t="s">
        <v>345</v>
      </c>
      <c r="O182" s="128" t="s">
        <v>345</v>
      </c>
      <c r="P182" s="128" t="s">
        <v>345</v>
      </c>
    </row>
    <row r="183" spans="1:16" ht="15.75" customHeight="1">
      <c r="A183" s="134"/>
      <c r="B183" s="139"/>
      <c r="C183" s="53"/>
      <c r="D183" s="53"/>
      <c r="E183" s="53"/>
      <c r="F183" s="53"/>
      <c r="G183" s="53"/>
      <c r="H183" s="53"/>
      <c r="I183" s="53"/>
      <c r="J183" s="53"/>
      <c r="K183" s="53"/>
      <c r="L183" s="135"/>
      <c r="M183" s="135"/>
      <c r="O183" s="132"/>
      <c r="P183" s="132"/>
    </row>
    <row r="184" spans="1:16" ht="15.75" customHeight="1">
      <c r="A184" s="134" t="s">
        <v>210</v>
      </c>
      <c r="B184" s="52">
        <f aca="true" t="shared" si="7" ref="B184:B189">SUM(C184:P184)</f>
        <v>3820</v>
      </c>
      <c r="C184" s="135" t="s">
        <v>345</v>
      </c>
      <c r="D184" s="135" t="s">
        <v>345</v>
      </c>
      <c r="E184" s="135" t="s">
        <v>345</v>
      </c>
      <c r="F184" s="135" t="s">
        <v>345</v>
      </c>
      <c r="G184" s="135" t="s">
        <v>345</v>
      </c>
      <c r="H184" s="135" t="s">
        <v>345</v>
      </c>
      <c r="I184" s="135" t="s">
        <v>345</v>
      </c>
      <c r="J184" s="135" t="s">
        <v>345</v>
      </c>
      <c r="K184" s="135" t="s">
        <v>345</v>
      </c>
      <c r="L184" s="135" t="s">
        <v>345</v>
      </c>
      <c r="M184" s="136">
        <v>3820</v>
      </c>
      <c r="N184" s="137" t="s">
        <v>345</v>
      </c>
      <c r="O184" s="132" t="s">
        <v>345</v>
      </c>
      <c r="P184" s="132" t="s">
        <v>345</v>
      </c>
    </row>
    <row r="185" spans="1:16" ht="15.75" customHeight="1">
      <c r="A185" s="134" t="s">
        <v>19</v>
      </c>
      <c r="B185" s="52">
        <f t="shared" si="7"/>
        <v>530</v>
      </c>
      <c r="C185" s="135" t="s">
        <v>345</v>
      </c>
      <c r="D185" s="135" t="s">
        <v>345</v>
      </c>
      <c r="E185" s="135" t="s">
        <v>345</v>
      </c>
      <c r="F185" s="135" t="s">
        <v>345</v>
      </c>
      <c r="G185" s="135" t="s">
        <v>345</v>
      </c>
      <c r="H185" s="135" t="s">
        <v>345</v>
      </c>
      <c r="I185" s="135" t="s">
        <v>345</v>
      </c>
      <c r="J185" s="135" t="s">
        <v>345</v>
      </c>
      <c r="K185" s="135" t="s">
        <v>345</v>
      </c>
      <c r="L185" s="135" t="s">
        <v>345</v>
      </c>
      <c r="M185" s="142">
        <v>530</v>
      </c>
      <c r="N185" s="137" t="s">
        <v>345</v>
      </c>
      <c r="O185" s="132" t="s">
        <v>345</v>
      </c>
      <c r="P185" s="132" t="s">
        <v>345</v>
      </c>
    </row>
    <row r="186" spans="1:16" ht="15.75" customHeight="1">
      <c r="A186" s="134" t="s">
        <v>184</v>
      </c>
      <c r="B186" s="52">
        <f t="shared" si="7"/>
        <v>1035</v>
      </c>
      <c r="C186" s="135" t="s">
        <v>345</v>
      </c>
      <c r="D186" s="135" t="s">
        <v>345</v>
      </c>
      <c r="E186" s="135" t="s">
        <v>345</v>
      </c>
      <c r="F186" s="135" t="s">
        <v>345</v>
      </c>
      <c r="G186" s="135" t="s">
        <v>345</v>
      </c>
      <c r="H186" s="135" t="s">
        <v>345</v>
      </c>
      <c r="I186" s="135" t="s">
        <v>345</v>
      </c>
      <c r="J186" s="135" t="s">
        <v>345</v>
      </c>
      <c r="K186" s="135" t="s">
        <v>345</v>
      </c>
      <c r="L186" s="135" t="s">
        <v>345</v>
      </c>
      <c r="M186" s="142">
        <v>1035</v>
      </c>
      <c r="N186" s="137" t="s">
        <v>345</v>
      </c>
      <c r="O186" s="132" t="s">
        <v>345</v>
      </c>
      <c r="P186" s="132" t="s">
        <v>345</v>
      </c>
    </row>
    <row r="187" spans="1:16" ht="15.75" customHeight="1">
      <c r="A187" s="134" t="s">
        <v>20</v>
      </c>
      <c r="B187" s="52">
        <f t="shared" si="7"/>
        <v>610</v>
      </c>
      <c r="C187" s="135" t="s">
        <v>345</v>
      </c>
      <c r="D187" s="135" t="s">
        <v>345</v>
      </c>
      <c r="E187" s="135" t="s">
        <v>345</v>
      </c>
      <c r="F187" s="135" t="s">
        <v>345</v>
      </c>
      <c r="G187" s="135" t="s">
        <v>345</v>
      </c>
      <c r="H187" s="135" t="s">
        <v>345</v>
      </c>
      <c r="I187" s="135" t="s">
        <v>345</v>
      </c>
      <c r="J187" s="135" t="s">
        <v>345</v>
      </c>
      <c r="K187" s="135" t="s">
        <v>345</v>
      </c>
      <c r="L187" s="135" t="s">
        <v>345</v>
      </c>
      <c r="M187" s="142">
        <v>610</v>
      </c>
      <c r="N187" s="137" t="s">
        <v>345</v>
      </c>
      <c r="O187" s="132" t="s">
        <v>345</v>
      </c>
      <c r="P187" s="132" t="s">
        <v>345</v>
      </c>
    </row>
    <row r="188" spans="1:16" ht="15.75" customHeight="1">
      <c r="A188" s="134" t="s">
        <v>21</v>
      </c>
      <c r="B188" s="52">
        <f t="shared" si="7"/>
        <v>393</v>
      </c>
      <c r="C188" s="135" t="s">
        <v>345</v>
      </c>
      <c r="D188" s="135" t="s">
        <v>345</v>
      </c>
      <c r="E188" s="135" t="s">
        <v>345</v>
      </c>
      <c r="F188" s="135" t="s">
        <v>345</v>
      </c>
      <c r="G188" s="135" t="s">
        <v>345</v>
      </c>
      <c r="H188" s="135" t="s">
        <v>345</v>
      </c>
      <c r="I188" s="135" t="s">
        <v>345</v>
      </c>
      <c r="J188" s="135" t="s">
        <v>345</v>
      </c>
      <c r="K188" s="135" t="s">
        <v>345</v>
      </c>
      <c r="L188" s="135" t="s">
        <v>345</v>
      </c>
      <c r="M188" s="142">
        <v>393</v>
      </c>
      <c r="N188" s="137" t="s">
        <v>345</v>
      </c>
      <c r="O188" s="132" t="s">
        <v>345</v>
      </c>
      <c r="P188" s="132" t="s">
        <v>345</v>
      </c>
    </row>
    <row r="189" spans="1:16" ht="15.75" customHeight="1">
      <c r="A189" s="134" t="s">
        <v>22</v>
      </c>
      <c r="B189" s="52">
        <f t="shared" si="7"/>
        <v>694</v>
      </c>
      <c r="C189" s="135" t="s">
        <v>345</v>
      </c>
      <c r="D189" s="135" t="s">
        <v>345</v>
      </c>
      <c r="E189" s="135" t="s">
        <v>345</v>
      </c>
      <c r="F189" s="135" t="s">
        <v>345</v>
      </c>
      <c r="G189" s="135" t="s">
        <v>345</v>
      </c>
      <c r="H189" s="135" t="s">
        <v>345</v>
      </c>
      <c r="I189" s="135" t="s">
        <v>345</v>
      </c>
      <c r="J189" s="135" t="s">
        <v>345</v>
      </c>
      <c r="K189" s="135" t="s">
        <v>345</v>
      </c>
      <c r="L189" s="135" t="s">
        <v>345</v>
      </c>
      <c r="M189" s="142">
        <v>694</v>
      </c>
      <c r="N189" s="137" t="s">
        <v>345</v>
      </c>
      <c r="O189" s="132" t="s">
        <v>345</v>
      </c>
      <c r="P189" s="132" t="s">
        <v>345</v>
      </c>
    </row>
    <row r="190" spans="1:16" ht="15.75" customHeight="1">
      <c r="A190" s="130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135"/>
      <c r="M190" s="53"/>
      <c r="O190" s="132"/>
      <c r="P190" s="132"/>
    </row>
    <row r="191" spans="1:16" ht="15.75" customHeight="1">
      <c r="A191" s="119" t="s">
        <v>211</v>
      </c>
      <c r="B191" s="110">
        <f>SUM(B193:B209)</f>
        <v>14344</v>
      </c>
      <c r="C191" s="110">
        <f>SUM(C193:C209)</f>
        <v>5732</v>
      </c>
      <c r="D191" s="110" t="s">
        <v>345</v>
      </c>
      <c r="E191" s="110" t="s">
        <v>345</v>
      </c>
      <c r="F191" s="110">
        <f>SUM(F193:F209)</f>
        <v>1652</v>
      </c>
      <c r="G191" s="110">
        <f>SUM(G193:G209)</f>
        <v>333</v>
      </c>
      <c r="H191" s="110">
        <f>SUM(H193:H209)</f>
        <v>4577</v>
      </c>
      <c r="I191" s="110" t="s">
        <v>345</v>
      </c>
      <c r="J191" s="110" t="s">
        <v>345</v>
      </c>
      <c r="K191" s="110" t="s">
        <v>345</v>
      </c>
      <c r="L191" s="111" t="s">
        <v>345</v>
      </c>
      <c r="M191" s="166">
        <f>SUM(M193:M209)</f>
        <v>547</v>
      </c>
      <c r="N191" s="110">
        <f>SUM(N193:N209)</f>
        <v>1503</v>
      </c>
      <c r="O191" s="128" t="s">
        <v>345</v>
      </c>
      <c r="P191" s="128" t="s">
        <v>345</v>
      </c>
    </row>
    <row r="192" spans="1:16" ht="15.75" customHeight="1">
      <c r="A192" s="134"/>
      <c r="B192" s="139"/>
      <c r="C192" s="135"/>
      <c r="D192" s="135"/>
      <c r="E192" s="53"/>
      <c r="F192" s="132"/>
      <c r="G192" s="187"/>
      <c r="H192" s="137"/>
      <c r="I192" s="187"/>
      <c r="J192" s="53"/>
      <c r="K192" s="53"/>
      <c r="L192" s="135"/>
      <c r="M192" s="135"/>
      <c r="N192" s="137"/>
      <c r="O192" s="132"/>
      <c r="P192" s="132"/>
    </row>
    <row r="193" spans="1:16" ht="15.75" customHeight="1">
      <c r="A193" s="134" t="s">
        <v>212</v>
      </c>
      <c r="B193" s="52">
        <f>SUM(C193:P193)</f>
        <v>949</v>
      </c>
      <c r="C193" s="136">
        <v>191</v>
      </c>
      <c r="D193" s="142" t="s">
        <v>345</v>
      </c>
      <c r="E193" s="135" t="s">
        <v>345</v>
      </c>
      <c r="F193" s="88">
        <v>637</v>
      </c>
      <c r="G193" s="144" t="s">
        <v>345</v>
      </c>
      <c r="H193" s="88">
        <v>121</v>
      </c>
      <c r="I193" s="144" t="s">
        <v>345</v>
      </c>
      <c r="J193" s="135" t="s">
        <v>345</v>
      </c>
      <c r="K193" s="135" t="s">
        <v>345</v>
      </c>
      <c r="L193" s="135" t="s">
        <v>345</v>
      </c>
      <c r="M193" s="135" t="s">
        <v>345</v>
      </c>
      <c r="N193" s="137" t="s">
        <v>345</v>
      </c>
      <c r="O193" s="132" t="s">
        <v>345</v>
      </c>
      <c r="P193" s="132" t="s">
        <v>345</v>
      </c>
    </row>
    <row r="194" spans="1:16" ht="15.75" customHeight="1">
      <c r="A194" s="134" t="s">
        <v>213</v>
      </c>
      <c r="B194" s="52">
        <f aca="true" t="shared" si="8" ref="B194:B209">SUM(C194:P194)</f>
        <v>593</v>
      </c>
      <c r="C194" s="136">
        <v>242</v>
      </c>
      <c r="D194" s="142" t="s">
        <v>345</v>
      </c>
      <c r="E194" s="135" t="s">
        <v>345</v>
      </c>
      <c r="F194" s="167" t="s">
        <v>345</v>
      </c>
      <c r="G194" s="144" t="s">
        <v>345</v>
      </c>
      <c r="H194" s="88">
        <v>351</v>
      </c>
      <c r="I194" s="144" t="s">
        <v>345</v>
      </c>
      <c r="J194" s="135" t="s">
        <v>345</v>
      </c>
      <c r="K194" s="135" t="s">
        <v>345</v>
      </c>
      <c r="L194" s="135" t="s">
        <v>345</v>
      </c>
      <c r="M194" s="135" t="s">
        <v>345</v>
      </c>
      <c r="N194" s="137" t="s">
        <v>345</v>
      </c>
      <c r="O194" s="132" t="s">
        <v>345</v>
      </c>
      <c r="P194" s="132" t="s">
        <v>345</v>
      </c>
    </row>
    <row r="195" spans="1:16" ht="15.75" customHeight="1">
      <c r="A195" s="134" t="s">
        <v>256</v>
      </c>
      <c r="B195" s="52">
        <f t="shared" si="8"/>
        <v>815</v>
      </c>
      <c r="C195" s="51">
        <v>161</v>
      </c>
      <c r="D195" s="140" t="s">
        <v>345</v>
      </c>
      <c r="E195" s="139" t="s">
        <v>345</v>
      </c>
      <c r="F195" s="88">
        <v>325</v>
      </c>
      <c r="G195" s="144" t="s">
        <v>345</v>
      </c>
      <c r="H195" s="88">
        <v>104</v>
      </c>
      <c r="I195" s="144" t="s">
        <v>345</v>
      </c>
      <c r="J195" s="135" t="s">
        <v>345</v>
      </c>
      <c r="K195" s="135" t="s">
        <v>345</v>
      </c>
      <c r="L195" s="135" t="s">
        <v>345</v>
      </c>
      <c r="M195" s="139">
        <v>81</v>
      </c>
      <c r="N195" s="88">
        <v>144</v>
      </c>
      <c r="O195" s="132" t="s">
        <v>345</v>
      </c>
      <c r="P195" s="132" t="s">
        <v>345</v>
      </c>
    </row>
    <row r="196" spans="1:16" ht="15.75" customHeight="1">
      <c r="A196" s="134" t="s">
        <v>271</v>
      </c>
      <c r="B196" s="52">
        <f t="shared" si="8"/>
        <v>987</v>
      </c>
      <c r="C196" s="136">
        <v>519</v>
      </c>
      <c r="D196" s="142" t="s">
        <v>345</v>
      </c>
      <c r="E196" s="135" t="s">
        <v>345</v>
      </c>
      <c r="F196" s="167" t="s">
        <v>345</v>
      </c>
      <c r="G196" s="144" t="s">
        <v>345</v>
      </c>
      <c r="H196" s="88">
        <v>468</v>
      </c>
      <c r="I196" s="144" t="s">
        <v>345</v>
      </c>
      <c r="J196" s="135" t="s">
        <v>345</v>
      </c>
      <c r="K196" s="135" t="s">
        <v>345</v>
      </c>
      <c r="L196" s="135" t="s">
        <v>345</v>
      </c>
      <c r="M196" s="135" t="s">
        <v>345</v>
      </c>
      <c r="N196" s="137" t="s">
        <v>345</v>
      </c>
      <c r="O196" s="132" t="s">
        <v>345</v>
      </c>
      <c r="P196" s="132" t="s">
        <v>345</v>
      </c>
    </row>
    <row r="197" spans="1:16" ht="15.75" customHeight="1">
      <c r="A197" s="134" t="s">
        <v>214</v>
      </c>
      <c r="B197" s="52">
        <f t="shared" si="8"/>
        <v>892</v>
      </c>
      <c r="C197" s="136">
        <v>472</v>
      </c>
      <c r="D197" s="142" t="s">
        <v>345</v>
      </c>
      <c r="E197" s="135" t="s">
        <v>345</v>
      </c>
      <c r="F197" s="137" t="s">
        <v>345</v>
      </c>
      <c r="G197" s="144" t="s">
        <v>345</v>
      </c>
      <c r="H197" s="88">
        <v>420</v>
      </c>
      <c r="I197" s="144" t="s">
        <v>345</v>
      </c>
      <c r="J197" s="135" t="s">
        <v>345</v>
      </c>
      <c r="K197" s="135" t="s">
        <v>345</v>
      </c>
      <c r="L197" s="135" t="s">
        <v>345</v>
      </c>
      <c r="M197" s="135" t="s">
        <v>345</v>
      </c>
      <c r="N197" s="137" t="s">
        <v>345</v>
      </c>
      <c r="O197" s="132" t="s">
        <v>345</v>
      </c>
      <c r="P197" s="132" t="s">
        <v>345</v>
      </c>
    </row>
    <row r="198" spans="1:16" ht="15.75" customHeight="1">
      <c r="A198" s="134" t="s">
        <v>215</v>
      </c>
      <c r="B198" s="52">
        <f t="shared" si="8"/>
        <v>1498</v>
      </c>
      <c r="C198" s="136">
        <v>837</v>
      </c>
      <c r="D198" s="142" t="s">
        <v>345</v>
      </c>
      <c r="E198" s="135" t="s">
        <v>345</v>
      </c>
      <c r="F198" s="137" t="s">
        <v>345</v>
      </c>
      <c r="G198" s="144">
        <v>247</v>
      </c>
      <c r="H198" s="88">
        <v>414</v>
      </c>
      <c r="I198" s="144" t="s">
        <v>345</v>
      </c>
      <c r="J198" s="135" t="s">
        <v>345</v>
      </c>
      <c r="K198" s="135" t="s">
        <v>345</v>
      </c>
      <c r="L198" s="135" t="s">
        <v>345</v>
      </c>
      <c r="M198" s="135" t="s">
        <v>345</v>
      </c>
      <c r="N198" s="137" t="s">
        <v>345</v>
      </c>
      <c r="O198" s="132" t="s">
        <v>345</v>
      </c>
      <c r="P198" s="132" t="s">
        <v>345</v>
      </c>
    </row>
    <row r="199" spans="1:16" ht="15.75" customHeight="1">
      <c r="A199" s="134" t="s">
        <v>216</v>
      </c>
      <c r="B199" s="52">
        <f t="shared" si="8"/>
        <v>1454</v>
      </c>
      <c r="C199" s="136">
        <v>968</v>
      </c>
      <c r="D199" s="142" t="s">
        <v>345</v>
      </c>
      <c r="E199" s="135" t="s">
        <v>345</v>
      </c>
      <c r="F199" s="137" t="s">
        <v>345</v>
      </c>
      <c r="G199" s="144" t="s">
        <v>345</v>
      </c>
      <c r="H199" s="88">
        <v>486</v>
      </c>
      <c r="I199" s="144" t="s">
        <v>345</v>
      </c>
      <c r="J199" s="135" t="s">
        <v>345</v>
      </c>
      <c r="K199" s="135" t="s">
        <v>345</v>
      </c>
      <c r="L199" s="135" t="s">
        <v>345</v>
      </c>
      <c r="M199" s="135" t="s">
        <v>345</v>
      </c>
      <c r="N199" s="137" t="s">
        <v>345</v>
      </c>
      <c r="O199" s="132" t="s">
        <v>345</v>
      </c>
      <c r="P199" s="132" t="s">
        <v>345</v>
      </c>
    </row>
    <row r="200" spans="1:16" ht="15.75" customHeight="1">
      <c r="A200" s="134" t="s">
        <v>217</v>
      </c>
      <c r="B200" s="52">
        <f t="shared" si="8"/>
        <v>835</v>
      </c>
      <c r="C200" s="136">
        <v>253</v>
      </c>
      <c r="D200" s="142" t="s">
        <v>345</v>
      </c>
      <c r="E200" s="135" t="s">
        <v>345</v>
      </c>
      <c r="F200" s="137" t="s">
        <v>345</v>
      </c>
      <c r="G200" s="140">
        <v>86</v>
      </c>
      <c r="H200" s="200">
        <v>496</v>
      </c>
      <c r="I200" s="144" t="s">
        <v>345</v>
      </c>
      <c r="J200" s="135" t="s">
        <v>345</v>
      </c>
      <c r="K200" s="135" t="s">
        <v>345</v>
      </c>
      <c r="L200" s="135" t="s">
        <v>345</v>
      </c>
      <c r="M200" s="135" t="s">
        <v>345</v>
      </c>
      <c r="N200" s="137" t="s">
        <v>345</v>
      </c>
      <c r="O200" s="132" t="s">
        <v>345</v>
      </c>
      <c r="P200" s="132" t="s">
        <v>345</v>
      </c>
    </row>
    <row r="201" spans="1:16" ht="15.75" customHeight="1">
      <c r="A201" s="134" t="s">
        <v>275</v>
      </c>
      <c r="B201" s="52">
        <f t="shared" si="8"/>
        <v>1090</v>
      </c>
      <c r="C201" s="136">
        <v>493</v>
      </c>
      <c r="D201" s="142" t="s">
        <v>345</v>
      </c>
      <c r="E201" s="135" t="s">
        <v>345</v>
      </c>
      <c r="F201" s="167" t="s">
        <v>345</v>
      </c>
      <c r="G201" s="144" t="s">
        <v>345</v>
      </c>
      <c r="H201" s="88">
        <v>597</v>
      </c>
      <c r="I201" s="144" t="s">
        <v>345</v>
      </c>
      <c r="J201" s="135" t="s">
        <v>345</v>
      </c>
      <c r="K201" s="135" t="s">
        <v>345</v>
      </c>
      <c r="L201" s="135" t="s">
        <v>345</v>
      </c>
      <c r="M201" s="135" t="s">
        <v>345</v>
      </c>
      <c r="N201" s="137" t="s">
        <v>345</v>
      </c>
      <c r="O201" s="132" t="s">
        <v>345</v>
      </c>
      <c r="P201" s="132" t="s">
        <v>345</v>
      </c>
    </row>
    <row r="202" spans="1:16" ht="15.75" customHeight="1">
      <c r="A202" s="134" t="s">
        <v>232</v>
      </c>
      <c r="B202" s="52">
        <f t="shared" si="8"/>
        <v>430</v>
      </c>
      <c r="C202" s="136">
        <v>236</v>
      </c>
      <c r="D202" s="142" t="s">
        <v>345</v>
      </c>
      <c r="E202" s="135" t="s">
        <v>345</v>
      </c>
      <c r="F202" s="135" t="s">
        <v>345</v>
      </c>
      <c r="G202" s="144" t="s">
        <v>345</v>
      </c>
      <c r="H202" s="88">
        <v>194</v>
      </c>
      <c r="I202" s="144" t="s">
        <v>345</v>
      </c>
      <c r="J202" s="135" t="s">
        <v>345</v>
      </c>
      <c r="K202" s="135" t="s">
        <v>345</v>
      </c>
      <c r="L202" s="135" t="s">
        <v>345</v>
      </c>
      <c r="M202" s="135" t="s">
        <v>345</v>
      </c>
      <c r="N202" s="135" t="s">
        <v>345</v>
      </c>
      <c r="O202" s="132" t="s">
        <v>345</v>
      </c>
      <c r="P202" s="132" t="s">
        <v>345</v>
      </c>
    </row>
    <row r="203" spans="1:16" ht="15.75" customHeight="1">
      <c r="A203" s="134" t="s">
        <v>233</v>
      </c>
      <c r="B203" s="52">
        <f t="shared" si="8"/>
        <v>468</v>
      </c>
      <c r="C203" s="136">
        <v>312</v>
      </c>
      <c r="D203" s="142" t="s">
        <v>345</v>
      </c>
      <c r="E203" s="135" t="s">
        <v>345</v>
      </c>
      <c r="F203" s="137" t="s">
        <v>345</v>
      </c>
      <c r="G203" s="144" t="s">
        <v>345</v>
      </c>
      <c r="H203" s="88">
        <v>156</v>
      </c>
      <c r="I203" s="144" t="s">
        <v>345</v>
      </c>
      <c r="J203" s="135" t="s">
        <v>345</v>
      </c>
      <c r="K203" s="135" t="s">
        <v>345</v>
      </c>
      <c r="L203" s="135" t="s">
        <v>345</v>
      </c>
      <c r="M203" s="135" t="s">
        <v>345</v>
      </c>
      <c r="N203" s="132" t="s">
        <v>345</v>
      </c>
      <c r="O203" s="132" t="s">
        <v>345</v>
      </c>
      <c r="P203" s="132" t="s">
        <v>345</v>
      </c>
    </row>
    <row r="204" spans="1:16" ht="15.75" customHeight="1">
      <c r="A204" s="134" t="s">
        <v>240</v>
      </c>
      <c r="B204" s="52">
        <f t="shared" si="8"/>
        <v>583</v>
      </c>
      <c r="C204" s="143">
        <v>318</v>
      </c>
      <c r="D204" s="142" t="s">
        <v>345</v>
      </c>
      <c r="E204" s="144" t="s">
        <v>345</v>
      </c>
      <c r="F204" s="167" t="s">
        <v>345</v>
      </c>
      <c r="G204" s="144" t="s">
        <v>345</v>
      </c>
      <c r="H204" s="88">
        <v>265</v>
      </c>
      <c r="I204" s="144" t="s">
        <v>345</v>
      </c>
      <c r="J204" s="135" t="s">
        <v>345</v>
      </c>
      <c r="K204" s="135" t="s">
        <v>345</v>
      </c>
      <c r="L204" s="135" t="s">
        <v>345</v>
      </c>
      <c r="M204" s="139" t="s">
        <v>345</v>
      </c>
      <c r="N204" s="137" t="s">
        <v>345</v>
      </c>
      <c r="O204" s="132" t="s">
        <v>345</v>
      </c>
      <c r="P204" s="132" t="s">
        <v>345</v>
      </c>
    </row>
    <row r="205" spans="1:16" s="17" customFormat="1" ht="15.75" customHeight="1">
      <c r="A205" s="134" t="s">
        <v>218</v>
      </c>
      <c r="B205" s="52">
        <f t="shared" si="8"/>
        <v>1191</v>
      </c>
      <c r="C205" s="136">
        <v>146</v>
      </c>
      <c r="D205" s="142" t="s">
        <v>345</v>
      </c>
      <c r="E205" s="135" t="s">
        <v>345</v>
      </c>
      <c r="F205" s="88">
        <v>186</v>
      </c>
      <c r="G205" s="144" t="s">
        <v>345</v>
      </c>
      <c r="H205" s="88">
        <v>145</v>
      </c>
      <c r="I205" s="144" t="s">
        <v>345</v>
      </c>
      <c r="J205" s="135" t="s">
        <v>345</v>
      </c>
      <c r="K205" s="135" t="s">
        <v>345</v>
      </c>
      <c r="L205" s="135" t="s">
        <v>345</v>
      </c>
      <c r="M205" s="139">
        <v>164</v>
      </c>
      <c r="N205" s="136">
        <v>550</v>
      </c>
      <c r="O205" s="132" t="s">
        <v>345</v>
      </c>
      <c r="P205" s="132" t="s">
        <v>345</v>
      </c>
    </row>
    <row r="206" spans="1:16" ht="15.75" customHeight="1">
      <c r="A206" s="134" t="s">
        <v>219</v>
      </c>
      <c r="B206" s="52">
        <f t="shared" si="8"/>
        <v>1077</v>
      </c>
      <c r="C206" s="136">
        <v>164</v>
      </c>
      <c r="D206" s="142" t="s">
        <v>345</v>
      </c>
      <c r="E206" s="135" t="s">
        <v>345</v>
      </c>
      <c r="F206" s="88">
        <v>175</v>
      </c>
      <c r="G206" s="144" t="s">
        <v>345</v>
      </c>
      <c r="H206" s="88">
        <v>72</v>
      </c>
      <c r="I206" s="144" t="s">
        <v>345</v>
      </c>
      <c r="J206" s="135" t="s">
        <v>345</v>
      </c>
      <c r="K206" s="135" t="s">
        <v>345</v>
      </c>
      <c r="L206" s="135" t="s">
        <v>345</v>
      </c>
      <c r="M206" s="139">
        <v>134</v>
      </c>
      <c r="N206" s="136">
        <v>532</v>
      </c>
      <c r="O206" s="132" t="s">
        <v>345</v>
      </c>
      <c r="P206" s="132" t="s">
        <v>345</v>
      </c>
    </row>
    <row r="207" spans="1:16" ht="15.75" customHeight="1">
      <c r="A207" s="134" t="s">
        <v>220</v>
      </c>
      <c r="B207" s="52">
        <f t="shared" si="8"/>
        <v>606</v>
      </c>
      <c r="C207" s="136">
        <v>132</v>
      </c>
      <c r="D207" s="142" t="s">
        <v>345</v>
      </c>
      <c r="E207" s="135" t="s">
        <v>345</v>
      </c>
      <c r="F207" s="88">
        <v>173</v>
      </c>
      <c r="G207" s="144" t="s">
        <v>345</v>
      </c>
      <c r="H207" s="88">
        <v>82</v>
      </c>
      <c r="I207" s="144" t="s">
        <v>345</v>
      </c>
      <c r="J207" s="135" t="s">
        <v>345</v>
      </c>
      <c r="K207" s="135" t="s">
        <v>345</v>
      </c>
      <c r="L207" s="135" t="s">
        <v>345</v>
      </c>
      <c r="M207" s="139">
        <v>85</v>
      </c>
      <c r="N207" s="136">
        <v>134</v>
      </c>
      <c r="O207" s="132" t="s">
        <v>345</v>
      </c>
      <c r="P207" s="132" t="s">
        <v>345</v>
      </c>
    </row>
    <row r="208" spans="1:16" ht="15.75" customHeight="1">
      <c r="A208" s="134" t="s">
        <v>221</v>
      </c>
      <c r="B208" s="52">
        <f t="shared" si="8"/>
        <v>362</v>
      </c>
      <c r="C208" s="136">
        <v>208</v>
      </c>
      <c r="D208" s="142" t="s">
        <v>345</v>
      </c>
      <c r="E208" s="135" t="s">
        <v>345</v>
      </c>
      <c r="F208" s="135" t="s">
        <v>345</v>
      </c>
      <c r="G208" s="135" t="s">
        <v>345</v>
      </c>
      <c r="H208" s="88">
        <v>154</v>
      </c>
      <c r="I208" s="144" t="s">
        <v>345</v>
      </c>
      <c r="J208" s="135" t="s">
        <v>345</v>
      </c>
      <c r="K208" s="135" t="s">
        <v>345</v>
      </c>
      <c r="L208" s="135" t="s">
        <v>345</v>
      </c>
      <c r="M208" s="139" t="s">
        <v>345</v>
      </c>
      <c r="N208" s="137" t="s">
        <v>345</v>
      </c>
      <c r="O208" s="132" t="s">
        <v>345</v>
      </c>
      <c r="P208" s="132" t="s">
        <v>345</v>
      </c>
    </row>
    <row r="209" spans="1:16" ht="15.75" customHeight="1">
      <c r="A209" s="67" t="s">
        <v>23</v>
      </c>
      <c r="B209" s="52">
        <f t="shared" si="8"/>
        <v>514</v>
      </c>
      <c r="C209" s="135">
        <v>80</v>
      </c>
      <c r="D209" s="142" t="s">
        <v>345</v>
      </c>
      <c r="E209" s="135" t="s">
        <v>345</v>
      </c>
      <c r="F209" s="137">
        <v>156</v>
      </c>
      <c r="G209" s="144" t="s">
        <v>345</v>
      </c>
      <c r="H209" s="137">
        <v>52</v>
      </c>
      <c r="I209" s="144" t="s">
        <v>345</v>
      </c>
      <c r="J209" s="135" t="s">
        <v>345</v>
      </c>
      <c r="K209" s="135" t="s">
        <v>345</v>
      </c>
      <c r="L209" s="135" t="s">
        <v>345</v>
      </c>
      <c r="M209" s="139">
        <v>83</v>
      </c>
      <c r="N209" s="135">
        <v>143</v>
      </c>
      <c r="O209" s="137" t="s">
        <v>345</v>
      </c>
      <c r="P209" s="85" t="s">
        <v>345</v>
      </c>
    </row>
    <row r="210" spans="1:16" ht="15.75" customHeight="1">
      <c r="A210" s="130"/>
      <c r="B210" s="52"/>
      <c r="C210" s="53"/>
      <c r="D210" s="53"/>
      <c r="E210" s="53"/>
      <c r="F210" s="52"/>
      <c r="G210" s="53"/>
      <c r="H210" s="53"/>
      <c r="I210" s="53"/>
      <c r="J210" s="53"/>
      <c r="K210" s="53"/>
      <c r="L210" s="135"/>
      <c r="M210" s="53"/>
      <c r="O210" s="132"/>
      <c r="P210" s="132"/>
    </row>
    <row r="211" spans="1:16" ht="15.75" customHeight="1">
      <c r="A211" s="119" t="s">
        <v>189</v>
      </c>
      <c r="B211" s="110">
        <f>SUM(B213:B223)</f>
        <v>16661</v>
      </c>
      <c r="C211" s="110" t="s">
        <v>345</v>
      </c>
      <c r="D211" s="110" t="s">
        <v>345</v>
      </c>
      <c r="E211" s="110" t="s">
        <v>345</v>
      </c>
      <c r="F211" s="110">
        <f>SUM(F213:F223)</f>
        <v>7064</v>
      </c>
      <c r="G211" s="110" t="s">
        <v>345</v>
      </c>
      <c r="H211" s="110" t="s">
        <v>345</v>
      </c>
      <c r="I211" s="110" t="s">
        <v>345</v>
      </c>
      <c r="J211" s="110" t="s">
        <v>345</v>
      </c>
      <c r="K211" s="110" t="s">
        <v>345</v>
      </c>
      <c r="L211" s="110" t="s">
        <v>345</v>
      </c>
      <c r="M211" s="110">
        <f>SUM(M213:M223)</f>
        <v>3941</v>
      </c>
      <c r="N211" s="110">
        <f>SUM(N213:N223)</f>
        <v>5656</v>
      </c>
      <c r="O211" s="128" t="s">
        <v>345</v>
      </c>
      <c r="P211" s="128" t="s">
        <v>345</v>
      </c>
    </row>
    <row r="212" spans="1:16" ht="15.75" customHeight="1">
      <c r="A212" s="134"/>
      <c r="B212" s="139"/>
      <c r="C212" s="135"/>
      <c r="D212" s="135"/>
      <c r="E212" s="135"/>
      <c r="F212" s="139"/>
      <c r="G212" s="53"/>
      <c r="H212" s="53"/>
      <c r="I212" s="53"/>
      <c r="J212" s="53"/>
      <c r="K212" s="53"/>
      <c r="L212" s="135"/>
      <c r="M212" s="135"/>
      <c r="N212" s="137"/>
      <c r="O212" s="132"/>
      <c r="P212" s="132"/>
    </row>
    <row r="213" spans="1:16" ht="15.75" customHeight="1">
      <c r="A213" s="134" t="s">
        <v>190</v>
      </c>
      <c r="B213" s="52">
        <f>SUM(C213:P213)</f>
        <v>1064</v>
      </c>
      <c r="C213" s="135" t="s">
        <v>345</v>
      </c>
      <c r="D213" s="135" t="s">
        <v>345</v>
      </c>
      <c r="E213" s="135" t="s">
        <v>345</v>
      </c>
      <c r="F213" s="136">
        <v>687</v>
      </c>
      <c r="G213" s="135" t="s">
        <v>345</v>
      </c>
      <c r="H213" s="135" t="s">
        <v>345</v>
      </c>
      <c r="I213" s="135" t="s">
        <v>345</v>
      </c>
      <c r="J213" s="135" t="s">
        <v>345</v>
      </c>
      <c r="K213" s="135" t="s">
        <v>345</v>
      </c>
      <c r="L213" s="135" t="s">
        <v>345</v>
      </c>
      <c r="M213" s="136">
        <v>377</v>
      </c>
      <c r="N213" s="167" t="s">
        <v>345</v>
      </c>
      <c r="O213" s="132" t="s">
        <v>345</v>
      </c>
      <c r="P213" s="132" t="s">
        <v>345</v>
      </c>
    </row>
    <row r="214" spans="1:16" ht="15.75" customHeight="1">
      <c r="A214" s="134" t="s">
        <v>222</v>
      </c>
      <c r="B214" s="52">
        <f aca="true" t="shared" si="9" ref="B214:B223">SUM(C214:P214)</f>
        <v>1383</v>
      </c>
      <c r="C214" s="135" t="s">
        <v>345</v>
      </c>
      <c r="D214" s="135" t="s">
        <v>345</v>
      </c>
      <c r="E214" s="135" t="s">
        <v>345</v>
      </c>
      <c r="F214" s="88">
        <v>793</v>
      </c>
      <c r="G214" s="144" t="s">
        <v>345</v>
      </c>
      <c r="H214" s="135" t="s">
        <v>345</v>
      </c>
      <c r="I214" s="135" t="s">
        <v>345</v>
      </c>
      <c r="J214" s="135" t="s">
        <v>345</v>
      </c>
      <c r="K214" s="135" t="s">
        <v>345</v>
      </c>
      <c r="L214" s="135" t="s">
        <v>345</v>
      </c>
      <c r="M214" s="139">
        <v>178</v>
      </c>
      <c r="N214" s="136">
        <v>412</v>
      </c>
      <c r="O214" s="132" t="s">
        <v>345</v>
      </c>
      <c r="P214" s="132" t="s">
        <v>345</v>
      </c>
    </row>
    <row r="215" spans="1:16" ht="15.75" customHeight="1">
      <c r="A215" s="134" t="s">
        <v>191</v>
      </c>
      <c r="B215" s="52">
        <f t="shared" si="9"/>
        <v>1678</v>
      </c>
      <c r="C215" s="135" t="s">
        <v>345</v>
      </c>
      <c r="D215" s="135" t="s">
        <v>345</v>
      </c>
      <c r="E215" s="135" t="s">
        <v>345</v>
      </c>
      <c r="F215" s="88">
        <v>805</v>
      </c>
      <c r="G215" s="144" t="s">
        <v>345</v>
      </c>
      <c r="H215" s="135" t="s">
        <v>345</v>
      </c>
      <c r="I215" s="135" t="s">
        <v>345</v>
      </c>
      <c r="J215" s="135" t="s">
        <v>345</v>
      </c>
      <c r="K215" s="135" t="s">
        <v>345</v>
      </c>
      <c r="L215" s="135" t="s">
        <v>345</v>
      </c>
      <c r="M215" s="139">
        <v>202</v>
      </c>
      <c r="N215" s="136">
        <v>671</v>
      </c>
      <c r="O215" s="132" t="s">
        <v>345</v>
      </c>
      <c r="P215" s="132" t="s">
        <v>345</v>
      </c>
    </row>
    <row r="216" spans="1:16" ht="15.75" customHeight="1">
      <c r="A216" s="134" t="s">
        <v>192</v>
      </c>
      <c r="B216" s="52">
        <f t="shared" si="9"/>
        <v>1522</v>
      </c>
      <c r="C216" s="135" t="s">
        <v>345</v>
      </c>
      <c r="D216" s="135" t="s">
        <v>345</v>
      </c>
      <c r="E216" s="135" t="s">
        <v>345</v>
      </c>
      <c r="F216" s="88">
        <v>956</v>
      </c>
      <c r="G216" s="144" t="s">
        <v>345</v>
      </c>
      <c r="H216" s="135" t="s">
        <v>345</v>
      </c>
      <c r="I216" s="135" t="s">
        <v>345</v>
      </c>
      <c r="J216" s="135" t="s">
        <v>345</v>
      </c>
      <c r="K216" s="135" t="s">
        <v>345</v>
      </c>
      <c r="L216" s="135" t="s">
        <v>345</v>
      </c>
      <c r="M216" s="139">
        <v>566</v>
      </c>
      <c r="N216" s="167" t="s">
        <v>345</v>
      </c>
      <c r="O216" s="132" t="s">
        <v>345</v>
      </c>
      <c r="P216" s="132" t="s">
        <v>345</v>
      </c>
    </row>
    <row r="217" spans="1:16" ht="15.75" customHeight="1">
      <c r="A217" s="134" t="s">
        <v>227</v>
      </c>
      <c r="B217" s="52">
        <f t="shared" si="9"/>
        <v>1677</v>
      </c>
      <c r="C217" s="135" t="s">
        <v>345</v>
      </c>
      <c r="D217" s="135" t="s">
        <v>345</v>
      </c>
      <c r="E217" s="135" t="s">
        <v>345</v>
      </c>
      <c r="F217" s="88">
        <v>474</v>
      </c>
      <c r="G217" s="144" t="s">
        <v>345</v>
      </c>
      <c r="H217" s="135" t="s">
        <v>345</v>
      </c>
      <c r="I217" s="135" t="s">
        <v>345</v>
      </c>
      <c r="J217" s="135" t="s">
        <v>345</v>
      </c>
      <c r="K217" s="135" t="s">
        <v>345</v>
      </c>
      <c r="L217" s="135" t="s">
        <v>345</v>
      </c>
      <c r="M217" s="139">
        <v>161</v>
      </c>
      <c r="N217" s="136">
        <v>1042</v>
      </c>
      <c r="O217" s="132" t="s">
        <v>345</v>
      </c>
      <c r="P217" s="132" t="s">
        <v>345</v>
      </c>
    </row>
    <row r="218" spans="1:16" ht="15.75" customHeight="1">
      <c r="A218" s="134" t="s">
        <v>231</v>
      </c>
      <c r="B218" s="52">
        <f t="shared" si="9"/>
        <v>1999</v>
      </c>
      <c r="C218" s="135" t="s">
        <v>345</v>
      </c>
      <c r="D218" s="135" t="s">
        <v>345</v>
      </c>
      <c r="E218" s="135" t="s">
        <v>345</v>
      </c>
      <c r="F218" s="88">
        <v>839</v>
      </c>
      <c r="G218" s="144" t="s">
        <v>345</v>
      </c>
      <c r="H218" s="135" t="s">
        <v>345</v>
      </c>
      <c r="I218" s="135" t="s">
        <v>345</v>
      </c>
      <c r="J218" s="135" t="s">
        <v>345</v>
      </c>
      <c r="K218" s="135" t="s">
        <v>345</v>
      </c>
      <c r="L218" s="135" t="s">
        <v>345</v>
      </c>
      <c r="M218" s="139">
        <v>375</v>
      </c>
      <c r="N218" s="136">
        <v>785</v>
      </c>
      <c r="O218" s="132" t="s">
        <v>345</v>
      </c>
      <c r="P218" s="132" t="s">
        <v>345</v>
      </c>
    </row>
    <row r="219" spans="1:16" ht="15.75" customHeight="1">
      <c r="A219" s="134" t="s">
        <v>232</v>
      </c>
      <c r="B219" s="52">
        <f t="shared" si="9"/>
        <v>1107</v>
      </c>
      <c r="C219" s="135" t="s">
        <v>345</v>
      </c>
      <c r="D219" s="135" t="s">
        <v>345</v>
      </c>
      <c r="E219" s="135" t="s">
        <v>345</v>
      </c>
      <c r="F219" s="200">
        <v>303</v>
      </c>
      <c r="G219" s="144" t="s">
        <v>345</v>
      </c>
      <c r="H219" s="135" t="s">
        <v>345</v>
      </c>
      <c r="I219" s="144" t="s">
        <v>345</v>
      </c>
      <c r="J219" s="135" t="s">
        <v>345</v>
      </c>
      <c r="K219" s="135" t="s">
        <v>345</v>
      </c>
      <c r="L219" s="135" t="s">
        <v>345</v>
      </c>
      <c r="M219" s="139">
        <v>248</v>
      </c>
      <c r="N219" s="136">
        <v>556</v>
      </c>
      <c r="O219" s="132" t="s">
        <v>345</v>
      </c>
      <c r="P219" s="132" t="s">
        <v>345</v>
      </c>
    </row>
    <row r="220" spans="1:16" ht="15.75" customHeight="1">
      <c r="A220" s="134" t="s">
        <v>193</v>
      </c>
      <c r="B220" s="52">
        <f t="shared" si="9"/>
        <v>1328</v>
      </c>
      <c r="C220" s="135" t="s">
        <v>345</v>
      </c>
      <c r="D220" s="135" t="s">
        <v>345</v>
      </c>
      <c r="E220" s="135" t="s">
        <v>345</v>
      </c>
      <c r="F220" s="88">
        <v>359</v>
      </c>
      <c r="G220" s="144" t="s">
        <v>345</v>
      </c>
      <c r="H220" s="135" t="s">
        <v>345</v>
      </c>
      <c r="I220" s="135" t="s">
        <v>345</v>
      </c>
      <c r="J220" s="135" t="s">
        <v>345</v>
      </c>
      <c r="K220" s="135" t="s">
        <v>345</v>
      </c>
      <c r="L220" s="135" t="s">
        <v>345</v>
      </c>
      <c r="M220" s="139">
        <v>227</v>
      </c>
      <c r="N220" s="136">
        <v>742</v>
      </c>
      <c r="O220" s="132" t="s">
        <v>345</v>
      </c>
      <c r="P220" s="132" t="s">
        <v>345</v>
      </c>
    </row>
    <row r="221" spans="1:16" s="17" customFormat="1" ht="15.75" customHeight="1">
      <c r="A221" s="134" t="s">
        <v>194</v>
      </c>
      <c r="B221" s="52">
        <f t="shared" si="9"/>
        <v>1125</v>
      </c>
      <c r="C221" s="135" t="s">
        <v>345</v>
      </c>
      <c r="D221" s="135" t="s">
        <v>345</v>
      </c>
      <c r="E221" s="135" t="s">
        <v>345</v>
      </c>
      <c r="F221" s="88">
        <v>292</v>
      </c>
      <c r="G221" s="144" t="s">
        <v>345</v>
      </c>
      <c r="H221" s="135" t="s">
        <v>345</v>
      </c>
      <c r="I221" s="135" t="s">
        <v>345</v>
      </c>
      <c r="J221" s="135" t="s">
        <v>345</v>
      </c>
      <c r="K221" s="135" t="s">
        <v>345</v>
      </c>
      <c r="L221" s="135" t="s">
        <v>345</v>
      </c>
      <c r="M221" s="139">
        <v>123</v>
      </c>
      <c r="N221" s="136">
        <v>710</v>
      </c>
      <c r="O221" s="132" t="s">
        <v>345</v>
      </c>
      <c r="P221" s="132" t="s">
        <v>345</v>
      </c>
    </row>
    <row r="222" spans="1:16" ht="15.75" customHeight="1">
      <c r="A222" s="134" t="s">
        <v>195</v>
      </c>
      <c r="B222" s="52">
        <f t="shared" si="9"/>
        <v>1427</v>
      </c>
      <c r="C222" s="135" t="s">
        <v>345</v>
      </c>
      <c r="D222" s="135" t="s">
        <v>345</v>
      </c>
      <c r="E222" s="135" t="s">
        <v>345</v>
      </c>
      <c r="F222" s="88">
        <v>481</v>
      </c>
      <c r="G222" s="144" t="s">
        <v>345</v>
      </c>
      <c r="H222" s="135" t="s">
        <v>345</v>
      </c>
      <c r="I222" s="135" t="s">
        <v>345</v>
      </c>
      <c r="J222" s="135" t="s">
        <v>345</v>
      </c>
      <c r="K222" s="135" t="s">
        <v>345</v>
      </c>
      <c r="L222" s="135" t="s">
        <v>345</v>
      </c>
      <c r="M222" s="135">
        <v>208</v>
      </c>
      <c r="N222" s="137">
        <v>738</v>
      </c>
      <c r="O222" s="132" t="s">
        <v>345</v>
      </c>
      <c r="P222" s="132" t="s">
        <v>345</v>
      </c>
    </row>
    <row r="223" spans="1:16" ht="15.75" customHeight="1">
      <c r="A223" s="134" t="s">
        <v>196</v>
      </c>
      <c r="B223" s="52">
        <f t="shared" si="9"/>
        <v>2351</v>
      </c>
      <c r="C223" s="135" t="s">
        <v>345</v>
      </c>
      <c r="D223" s="135" t="s">
        <v>345</v>
      </c>
      <c r="E223" s="135" t="s">
        <v>345</v>
      </c>
      <c r="F223" s="88">
        <v>1075</v>
      </c>
      <c r="G223" s="144" t="s">
        <v>345</v>
      </c>
      <c r="H223" s="135" t="s">
        <v>345</v>
      </c>
      <c r="I223" s="135" t="s">
        <v>345</v>
      </c>
      <c r="J223" s="135" t="s">
        <v>345</v>
      </c>
      <c r="K223" s="135" t="s">
        <v>345</v>
      </c>
      <c r="L223" s="135" t="s">
        <v>345</v>
      </c>
      <c r="M223" s="139">
        <v>1276</v>
      </c>
      <c r="N223" s="137" t="s">
        <v>345</v>
      </c>
      <c r="O223" s="132" t="s">
        <v>345</v>
      </c>
      <c r="P223" s="132" t="s">
        <v>345</v>
      </c>
    </row>
    <row r="224" spans="1:16" ht="15.75" customHeight="1">
      <c r="A224" s="168"/>
      <c r="B224" s="141"/>
      <c r="C224" s="133"/>
      <c r="D224" s="133"/>
      <c r="E224" s="133"/>
      <c r="F224" s="141"/>
      <c r="G224" s="133"/>
      <c r="H224" s="133"/>
      <c r="I224" s="133"/>
      <c r="J224" s="133"/>
      <c r="K224" s="133"/>
      <c r="L224" s="135"/>
      <c r="M224" s="133"/>
      <c r="N224" s="136"/>
      <c r="O224" s="132"/>
      <c r="P224" s="132"/>
    </row>
    <row r="225" spans="1:16" ht="15.75" customHeight="1">
      <c r="A225" s="119" t="s">
        <v>197</v>
      </c>
      <c r="B225" s="127">
        <f>SUM(B227:B236)</f>
        <v>22104</v>
      </c>
      <c r="C225" s="127">
        <f>SUM(C227:C236)</f>
        <v>9659</v>
      </c>
      <c r="D225" s="127">
        <f>SUM(D227:D236)</f>
        <v>12445</v>
      </c>
      <c r="E225" s="110" t="s">
        <v>345</v>
      </c>
      <c r="F225" s="127" t="s">
        <v>345</v>
      </c>
      <c r="G225" s="110" t="s">
        <v>345</v>
      </c>
      <c r="H225" s="110" t="s">
        <v>345</v>
      </c>
      <c r="I225" s="110" t="s">
        <v>345</v>
      </c>
      <c r="J225" s="110" t="s">
        <v>345</v>
      </c>
      <c r="K225" s="110" t="s">
        <v>345</v>
      </c>
      <c r="L225" s="110" t="s">
        <v>345</v>
      </c>
      <c r="M225" s="110" t="s">
        <v>345</v>
      </c>
      <c r="N225" s="111" t="s">
        <v>345</v>
      </c>
      <c r="O225" s="128" t="s">
        <v>345</v>
      </c>
      <c r="P225" s="128" t="s">
        <v>345</v>
      </c>
    </row>
    <row r="226" spans="1:16" ht="15.75" customHeight="1">
      <c r="A226" s="134"/>
      <c r="B226" s="139"/>
      <c r="C226" s="139"/>
      <c r="D226" s="135"/>
      <c r="E226" s="53"/>
      <c r="F226" s="52"/>
      <c r="G226" s="53"/>
      <c r="H226" s="53"/>
      <c r="I226" s="53"/>
      <c r="J226" s="53"/>
      <c r="K226" s="53"/>
      <c r="L226" s="135"/>
      <c r="M226" s="53"/>
      <c r="O226" s="132"/>
      <c r="P226" s="132"/>
    </row>
    <row r="227" spans="1:16" ht="15.75" customHeight="1">
      <c r="A227" s="134" t="s">
        <v>198</v>
      </c>
      <c r="B227" s="52">
        <f>SUM(C227:P227)</f>
        <v>1098</v>
      </c>
      <c r="C227" s="143">
        <v>1098</v>
      </c>
      <c r="D227" s="178" t="s">
        <v>345</v>
      </c>
      <c r="E227" s="144" t="s">
        <v>345</v>
      </c>
      <c r="F227" s="135" t="s">
        <v>345</v>
      </c>
      <c r="G227" s="135" t="s">
        <v>345</v>
      </c>
      <c r="H227" s="135" t="s">
        <v>345</v>
      </c>
      <c r="I227" s="135" t="s">
        <v>345</v>
      </c>
      <c r="J227" s="135" t="s">
        <v>345</v>
      </c>
      <c r="K227" s="135" t="s">
        <v>345</v>
      </c>
      <c r="L227" s="135" t="s">
        <v>345</v>
      </c>
      <c r="M227" s="135" t="s">
        <v>345</v>
      </c>
      <c r="N227" s="137" t="s">
        <v>345</v>
      </c>
      <c r="O227" s="132" t="s">
        <v>345</v>
      </c>
      <c r="P227" s="132" t="s">
        <v>345</v>
      </c>
    </row>
    <row r="228" spans="1:16" ht="15.75" customHeight="1">
      <c r="A228" s="134" t="s">
        <v>199</v>
      </c>
      <c r="B228" s="52">
        <f aca="true" t="shared" si="10" ref="B228:B236">SUM(C228:P228)</f>
        <v>955</v>
      </c>
      <c r="C228" s="136">
        <v>955</v>
      </c>
      <c r="D228" s="142" t="s">
        <v>345</v>
      </c>
      <c r="E228" s="135" t="s">
        <v>345</v>
      </c>
      <c r="F228" s="135" t="s">
        <v>345</v>
      </c>
      <c r="G228" s="135" t="s">
        <v>345</v>
      </c>
      <c r="H228" s="135" t="s">
        <v>345</v>
      </c>
      <c r="I228" s="135" t="s">
        <v>345</v>
      </c>
      <c r="J228" s="135" t="s">
        <v>345</v>
      </c>
      <c r="K228" s="135" t="s">
        <v>345</v>
      </c>
      <c r="L228" s="135" t="s">
        <v>345</v>
      </c>
      <c r="M228" s="135" t="s">
        <v>345</v>
      </c>
      <c r="N228" s="137" t="s">
        <v>345</v>
      </c>
      <c r="O228" s="132" t="s">
        <v>345</v>
      </c>
      <c r="P228" s="132" t="s">
        <v>345</v>
      </c>
    </row>
    <row r="229" spans="1:16" ht="15.75" customHeight="1">
      <c r="A229" s="134" t="s">
        <v>200</v>
      </c>
      <c r="B229" s="52">
        <f t="shared" si="10"/>
        <v>991</v>
      </c>
      <c r="C229" s="136">
        <v>991</v>
      </c>
      <c r="D229" s="142" t="s">
        <v>345</v>
      </c>
      <c r="E229" s="135" t="s">
        <v>345</v>
      </c>
      <c r="F229" s="135" t="s">
        <v>345</v>
      </c>
      <c r="G229" s="135" t="s">
        <v>345</v>
      </c>
      <c r="H229" s="135" t="s">
        <v>345</v>
      </c>
      <c r="I229" s="135" t="s">
        <v>345</v>
      </c>
      <c r="J229" s="135" t="s">
        <v>345</v>
      </c>
      <c r="K229" s="135" t="s">
        <v>345</v>
      </c>
      <c r="L229" s="135" t="s">
        <v>345</v>
      </c>
      <c r="M229" s="135" t="s">
        <v>345</v>
      </c>
      <c r="N229" s="137" t="s">
        <v>345</v>
      </c>
      <c r="O229" s="132" t="s">
        <v>345</v>
      </c>
      <c r="P229" s="132" t="s">
        <v>345</v>
      </c>
    </row>
    <row r="230" spans="1:16" ht="15.75" customHeight="1">
      <c r="A230" s="173" t="s">
        <v>201</v>
      </c>
      <c r="B230" s="52">
        <f t="shared" si="10"/>
        <v>779</v>
      </c>
      <c r="C230" s="174">
        <v>779</v>
      </c>
      <c r="D230" s="174" t="s">
        <v>345</v>
      </c>
      <c r="E230" s="85" t="s">
        <v>345</v>
      </c>
      <c r="F230" s="85" t="s">
        <v>345</v>
      </c>
      <c r="G230" s="85" t="s">
        <v>345</v>
      </c>
      <c r="H230" s="85" t="s">
        <v>345</v>
      </c>
      <c r="I230" s="85" t="s">
        <v>345</v>
      </c>
      <c r="J230" s="85" t="s">
        <v>345</v>
      </c>
      <c r="K230" s="85" t="s">
        <v>345</v>
      </c>
      <c r="L230" s="85" t="s">
        <v>345</v>
      </c>
      <c r="M230" s="85" t="s">
        <v>345</v>
      </c>
      <c r="N230" s="85" t="s">
        <v>345</v>
      </c>
      <c r="O230" s="88" t="s">
        <v>345</v>
      </c>
      <c r="P230" s="88" t="s">
        <v>345</v>
      </c>
    </row>
    <row r="231" spans="1:16" ht="15.75" customHeight="1">
      <c r="A231" s="134" t="s">
        <v>202</v>
      </c>
      <c r="B231" s="52">
        <f t="shared" si="10"/>
        <v>687</v>
      </c>
      <c r="C231" s="136">
        <v>687</v>
      </c>
      <c r="D231" s="142" t="s">
        <v>345</v>
      </c>
      <c r="E231" s="135" t="s">
        <v>345</v>
      </c>
      <c r="F231" s="135" t="s">
        <v>345</v>
      </c>
      <c r="G231" s="135" t="s">
        <v>345</v>
      </c>
      <c r="H231" s="135" t="s">
        <v>345</v>
      </c>
      <c r="I231" s="135" t="s">
        <v>345</v>
      </c>
      <c r="J231" s="135" t="s">
        <v>345</v>
      </c>
      <c r="K231" s="135" t="s">
        <v>345</v>
      </c>
      <c r="L231" s="135" t="s">
        <v>345</v>
      </c>
      <c r="M231" s="135" t="s">
        <v>345</v>
      </c>
      <c r="N231" s="137" t="s">
        <v>345</v>
      </c>
      <c r="O231" s="132" t="s">
        <v>345</v>
      </c>
      <c r="P231" s="132" t="s">
        <v>345</v>
      </c>
    </row>
    <row r="232" spans="1:16" ht="15.75" customHeight="1">
      <c r="A232" s="134" t="s">
        <v>203</v>
      </c>
      <c r="B232" s="52">
        <f t="shared" si="10"/>
        <v>2340</v>
      </c>
      <c r="C232" s="136">
        <v>615</v>
      </c>
      <c r="D232" s="142">
        <v>1725</v>
      </c>
      <c r="E232" s="135" t="s">
        <v>345</v>
      </c>
      <c r="F232" s="135" t="s">
        <v>345</v>
      </c>
      <c r="G232" s="135" t="s">
        <v>345</v>
      </c>
      <c r="H232" s="135" t="s">
        <v>345</v>
      </c>
      <c r="I232" s="135" t="s">
        <v>345</v>
      </c>
      <c r="J232" s="135" t="s">
        <v>345</v>
      </c>
      <c r="K232" s="135" t="s">
        <v>345</v>
      </c>
      <c r="L232" s="135" t="s">
        <v>345</v>
      </c>
      <c r="M232" s="135" t="s">
        <v>345</v>
      </c>
      <c r="N232" s="137" t="s">
        <v>345</v>
      </c>
      <c r="O232" s="132" t="s">
        <v>345</v>
      </c>
      <c r="P232" s="132" t="s">
        <v>345</v>
      </c>
    </row>
    <row r="233" spans="1:16" ht="15.75" customHeight="1">
      <c r="A233" s="134" t="s">
        <v>204</v>
      </c>
      <c r="B233" s="52">
        <f t="shared" si="10"/>
        <v>6908</v>
      </c>
      <c r="C233" s="136">
        <v>1749</v>
      </c>
      <c r="D233" s="142">
        <v>5159</v>
      </c>
      <c r="E233" s="135" t="s">
        <v>345</v>
      </c>
      <c r="F233" s="135" t="s">
        <v>345</v>
      </c>
      <c r="G233" s="135" t="s">
        <v>345</v>
      </c>
      <c r="H233" s="135" t="s">
        <v>345</v>
      </c>
      <c r="I233" s="135" t="s">
        <v>345</v>
      </c>
      <c r="J233" s="135" t="s">
        <v>345</v>
      </c>
      <c r="K233" s="135" t="s">
        <v>345</v>
      </c>
      <c r="L233" s="135" t="s">
        <v>345</v>
      </c>
      <c r="M233" s="135" t="s">
        <v>345</v>
      </c>
      <c r="N233" s="137" t="s">
        <v>345</v>
      </c>
      <c r="O233" s="132" t="s">
        <v>345</v>
      </c>
      <c r="P233" s="132" t="s">
        <v>345</v>
      </c>
    </row>
    <row r="234" spans="1:16" ht="15.75" customHeight="1">
      <c r="A234" s="134" t="s">
        <v>167</v>
      </c>
      <c r="B234" s="52">
        <f t="shared" si="10"/>
        <v>4684</v>
      </c>
      <c r="C234" s="136">
        <v>773</v>
      </c>
      <c r="D234" s="142">
        <v>3911</v>
      </c>
      <c r="E234" s="135" t="s">
        <v>345</v>
      </c>
      <c r="F234" s="135" t="s">
        <v>345</v>
      </c>
      <c r="G234" s="135" t="s">
        <v>345</v>
      </c>
      <c r="H234" s="135" t="s">
        <v>345</v>
      </c>
      <c r="I234" s="135" t="s">
        <v>345</v>
      </c>
      <c r="J234" s="135" t="s">
        <v>345</v>
      </c>
      <c r="K234" s="135" t="s">
        <v>345</v>
      </c>
      <c r="L234" s="135" t="s">
        <v>345</v>
      </c>
      <c r="M234" s="135" t="s">
        <v>345</v>
      </c>
      <c r="N234" s="137" t="s">
        <v>345</v>
      </c>
      <c r="O234" s="132" t="s">
        <v>345</v>
      </c>
      <c r="P234" s="132" t="s">
        <v>345</v>
      </c>
    </row>
    <row r="235" spans="1:16" ht="15.75" customHeight="1">
      <c r="A235" s="134" t="s">
        <v>168</v>
      </c>
      <c r="B235" s="52">
        <f t="shared" si="10"/>
        <v>1061</v>
      </c>
      <c r="C235" s="136">
        <v>1061</v>
      </c>
      <c r="D235" s="142" t="s">
        <v>345</v>
      </c>
      <c r="E235" s="135" t="s">
        <v>345</v>
      </c>
      <c r="F235" s="135" t="s">
        <v>345</v>
      </c>
      <c r="G235" s="135" t="s">
        <v>345</v>
      </c>
      <c r="H235" s="135" t="s">
        <v>345</v>
      </c>
      <c r="I235" s="135" t="s">
        <v>345</v>
      </c>
      <c r="J235" s="135" t="s">
        <v>345</v>
      </c>
      <c r="K235" s="135" t="s">
        <v>345</v>
      </c>
      <c r="L235" s="135" t="s">
        <v>345</v>
      </c>
      <c r="M235" s="135" t="s">
        <v>345</v>
      </c>
      <c r="N235" s="137" t="s">
        <v>345</v>
      </c>
      <c r="O235" s="132" t="s">
        <v>345</v>
      </c>
      <c r="P235" s="132" t="s">
        <v>345</v>
      </c>
    </row>
    <row r="236" spans="1:16" ht="15.75" customHeight="1">
      <c r="A236" s="134" t="s">
        <v>169</v>
      </c>
      <c r="B236" s="52">
        <f t="shared" si="10"/>
        <v>2601</v>
      </c>
      <c r="C236" s="136">
        <v>951</v>
      </c>
      <c r="D236" s="142">
        <v>1650</v>
      </c>
      <c r="E236" s="135" t="s">
        <v>345</v>
      </c>
      <c r="F236" s="135" t="s">
        <v>345</v>
      </c>
      <c r="G236" s="135" t="s">
        <v>345</v>
      </c>
      <c r="H236" s="135" t="s">
        <v>345</v>
      </c>
      <c r="I236" s="135" t="s">
        <v>345</v>
      </c>
      <c r="J236" s="135" t="s">
        <v>345</v>
      </c>
      <c r="K236" s="135" t="s">
        <v>345</v>
      </c>
      <c r="L236" s="135" t="s">
        <v>345</v>
      </c>
      <c r="M236" s="135" t="s">
        <v>345</v>
      </c>
      <c r="N236" s="137" t="s">
        <v>345</v>
      </c>
      <c r="O236" s="132" t="s">
        <v>345</v>
      </c>
      <c r="P236" s="132" t="s">
        <v>345</v>
      </c>
    </row>
    <row r="237" spans="1:16" ht="15.75" customHeight="1">
      <c r="A237" s="196"/>
      <c r="B237" s="118"/>
      <c r="C237" s="197"/>
      <c r="D237" s="1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90"/>
      <c r="P237" s="90"/>
    </row>
    <row r="238" spans="1:16" ht="15.75" customHeight="1">
      <c r="A238" s="173"/>
      <c r="B238" s="137"/>
      <c r="C238" s="178"/>
      <c r="D238" s="178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48"/>
      <c r="P238" s="48"/>
    </row>
    <row r="239" spans="1:16" ht="15.75" customHeight="1">
      <c r="A239" s="173"/>
      <c r="B239" s="137"/>
      <c r="C239" s="178"/>
      <c r="D239" s="178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48"/>
      <c r="P239" s="48"/>
    </row>
    <row r="240" spans="1:16" s="17" customFormat="1" ht="15.75" customHeight="1">
      <c r="A240" s="102" t="s">
        <v>14</v>
      </c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46"/>
      <c r="P240" s="46"/>
    </row>
    <row r="241" spans="1:16" s="17" customFormat="1" ht="15.75" customHeight="1">
      <c r="A241" s="106"/>
      <c r="B241" s="107"/>
      <c r="C241" s="198" t="s">
        <v>405</v>
      </c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</row>
    <row r="242" spans="1:16" s="17" customFormat="1" ht="15.75" customHeight="1">
      <c r="A242" s="72" t="s">
        <v>329</v>
      </c>
      <c r="B242" s="110" t="s">
        <v>404</v>
      </c>
      <c r="C242" s="110" t="s">
        <v>366</v>
      </c>
      <c r="D242" s="110" t="s">
        <v>330</v>
      </c>
      <c r="E242" s="110" t="s">
        <v>331</v>
      </c>
      <c r="F242" s="110" t="s">
        <v>407</v>
      </c>
      <c r="G242" s="110" t="s">
        <v>332</v>
      </c>
      <c r="H242" s="110" t="s">
        <v>410</v>
      </c>
      <c r="I242" s="110" t="s">
        <v>409</v>
      </c>
      <c r="J242" s="110" t="s">
        <v>333</v>
      </c>
      <c r="K242" s="110" t="s">
        <v>411</v>
      </c>
      <c r="L242" s="110" t="s">
        <v>334</v>
      </c>
      <c r="M242" s="110" t="s">
        <v>335</v>
      </c>
      <c r="N242" s="111" t="s">
        <v>336</v>
      </c>
      <c r="O242" s="199" t="s">
        <v>337</v>
      </c>
      <c r="P242" s="199" t="s">
        <v>338</v>
      </c>
    </row>
    <row r="243" spans="1:16" s="17" customFormat="1" ht="15.75" customHeight="1">
      <c r="A243" s="113"/>
      <c r="B243" s="114"/>
      <c r="C243" s="114"/>
      <c r="D243" s="114"/>
      <c r="E243" s="115" t="s">
        <v>339</v>
      </c>
      <c r="F243" s="115"/>
      <c r="G243" s="115"/>
      <c r="H243" s="114"/>
      <c r="I243" s="115"/>
      <c r="J243" s="115" t="s">
        <v>340</v>
      </c>
      <c r="K243" s="114"/>
      <c r="L243" s="115" t="s">
        <v>341</v>
      </c>
      <c r="M243" s="115" t="s">
        <v>342</v>
      </c>
      <c r="N243" s="116" t="s">
        <v>343</v>
      </c>
      <c r="O243" s="117" t="s">
        <v>340</v>
      </c>
      <c r="P243" s="190"/>
    </row>
    <row r="244" spans="1:16" ht="15.75" customHeight="1">
      <c r="A244" s="134"/>
      <c r="B244" s="139"/>
      <c r="C244" s="136"/>
      <c r="D244" s="142"/>
      <c r="E244" s="135"/>
      <c r="F244" s="135"/>
      <c r="G244" s="135"/>
      <c r="H244" s="135"/>
      <c r="I244" s="135"/>
      <c r="J244" s="135"/>
      <c r="K244" s="135"/>
      <c r="L244" s="135"/>
      <c r="M244" s="135"/>
      <c r="N244" s="137"/>
      <c r="O244" s="132"/>
      <c r="P244" s="132"/>
    </row>
    <row r="245" spans="1:16" ht="15.75" customHeight="1">
      <c r="A245" s="119" t="s">
        <v>170</v>
      </c>
      <c r="B245" s="127">
        <f>SUM(B247:B253)</f>
        <v>9876</v>
      </c>
      <c r="C245" s="110" t="s">
        <v>345</v>
      </c>
      <c r="D245" s="110" t="s">
        <v>345</v>
      </c>
      <c r="E245" s="110" t="s">
        <v>345</v>
      </c>
      <c r="F245" s="110" t="s">
        <v>345</v>
      </c>
      <c r="G245" s="110" t="s">
        <v>345</v>
      </c>
      <c r="H245" s="127">
        <f>SUM(H247:H253)</f>
        <v>9876</v>
      </c>
      <c r="I245" s="166" t="s">
        <v>345</v>
      </c>
      <c r="J245" s="110" t="s">
        <v>345</v>
      </c>
      <c r="K245" s="110" t="s">
        <v>345</v>
      </c>
      <c r="L245" s="110" t="s">
        <v>345</v>
      </c>
      <c r="M245" s="110" t="s">
        <v>345</v>
      </c>
      <c r="N245" s="111" t="s">
        <v>345</v>
      </c>
      <c r="O245" s="128" t="s">
        <v>345</v>
      </c>
      <c r="P245" s="128" t="s">
        <v>345</v>
      </c>
    </row>
    <row r="246" spans="1:16" ht="15.75" customHeight="1">
      <c r="A246" s="134"/>
      <c r="B246" s="139"/>
      <c r="C246" s="53"/>
      <c r="D246" s="53"/>
      <c r="E246" s="53"/>
      <c r="F246" s="53"/>
      <c r="G246" s="53"/>
      <c r="H246" s="137"/>
      <c r="I246" s="187"/>
      <c r="J246" s="53"/>
      <c r="K246" s="53"/>
      <c r="L246" s="135"/>
      <c r="M246" s="53"/>
      <c r="O246" s="132"/>
      <c r="P246" s="132"/>
    </row>
    <row r="247" spans="1:16" ht="15.75" customHeight="1">
      <c r="A247" s="134" t="s">
        <v>171</v>
      </c>
      <c r="B247" s="52">
        <f aca="true" t="shared" si="11" ref="B247:B253">SUM(C247:P247)</f>
        <v>5261</v>
      </c>
      <c r="C247" s="135" t="s">
        <v>345</v>
      </c>
      <c r="D247" s="135" t="s">
        <v>345</v>
      </c>
      <c r="E247" s="135" t="s">
        <v>345</v>
      </c>
      <c r="F247" s="135" t="s">
        <v>345</v>
      </c>
      <c r="G247" s="135" t="s">
        <v>345</v>
      </c>
      <c r="H247" s="88">
        <v>5261</v>
      </c>
      <c r="I247" s="144" t="s">
        <v>345</v>
      </c>
      <c r="J247" s="135" t="s">
        <v>345</v>
      </c>
      <c r="K247" s="135" t="s">
        <v>345</v>
      </c>
      <c r="L247" s="135" t="s">
        <v>345</v>
      </c>
      <c r="M247" s="135" t="s">
        <v>345</v>
      </c>
      <c r="N247" s="137" t="s">
        <v>345</v>
      </c>
      <c r="O247" s="132" t="s">
        <v>345</v>
      </c>
      <c r="P247" s="132" t="s">
        <v>345</v>
      </c>
    </row>
    <row r="248" spans="1:16" ht="15.75" customHeight="1">
      <c r="A248" s="134" t="s">
        <v>172</v>
      </c>
      <c r="B248" s="52">
        <f t="shared" si="11"/>
        <v>1256</v>
      </c>
      <c r="C248" s="135" t="s">
        <v>345</v>
      </c>
      <c r="D248" s="135" t="s">
        <v>345</v>
      </c>
      <c r="E248" s="135" t="s">
        <v>345</v>
      </c>
      <c r="F248" s="135" t="s">
        <v>345</v>
      </c>
      <c r="G248" s="135" t="s">
        <v>345</v>
      </c>
      <c r="H248" s="200">
        <v>1256</v>
      </c>
      <c r="I248" s="144" t="s">
        <v>345</v>
      </c>
      <c r="J248" s="135" t="s">
        <v>345</v>
      </c>
      <c r="K248" s="135" t="s">
        <v>345</v>
      </c>
      <c r="L248" s="135" t="s">
        <v>345</v>
      </c>
      <c r="M248" s="135" t="s">
        <v>345</v>
      </c>
      <c r="N248" s="137" t="s">
        <v>345</v>
      </c>
      <c r="O248" s="132" t="s">
        <v>345</v>
      </c>
      <c r="P248" s="132" t="s">
        <v>345</v>
      </c>
    </row>
    <row r="249" spans="1:16" ht="15.75" customHeight="1">
      <c r="A249" s="134" t="s">
        <v>173</v>
      </c>
      <c r="B249" s="52">
        <f t="shared" si="11"/>
        <v>853</v>
      </c>
      <c r="C249" s="135" t="s">
        <v>345</v>
      </c>
      <c r="D249" s="135" t="s">
        <v>345</v>
      </c>
      <c r="E249" s="135" t="s">
        <v>345</v>
      </c>
      <c r="F249" s="135" t="s">
        <v>345</v>
      </c>
      <c r="G249" s="135" t="s">
        <v>345</v>
      </c>
      <c r="H249" s="200">
        <v>853</v>
      </c>
      <c r="I249" s="144" t="s">
        <v>345</v>
      </c>
      <c r="J249" s="135" t="s">
        <v>345</v>
      </c>
      <c r="K249" s="135" t="s">
        <v>345</v>
      </c>
      <c r="L249" s="135" t="s">
        <v>345</v>
      </c>
      <c r="M249" s="135" t="s">
        <v>345</v>
      </c>
      <c r="N249" s="137" t="s">
        <v>345</v>
      </c>
      <c r="O249" s="132" t="s">
        <v>345</v>
      </c>
      <c r="P249" s="132" t="s">
        <v>345</v>
      </c>
    </row>
    <row r="250" spans="1:16" ht="15.75" customHeight="1">
      <c r="A250" s="134" t="s">
        <v>174</v>
      </c>
      <c r="B250" s="52">
        <f t="shared" si="11"/>
        <v>1244</v>
      </c>
      <c r="C250" s="135" t="s">
        <v>345</v>
      </c>
      <c r="D250" s="135" t="s">
        <v>345</v>
      </c>
      <c r="E250" s="135" t="s">
        <v>345</v>
      </c>
      <c r="F250" s="135" t="s">
        <v>345</v>
      </c>
      <c r="G250" s="135" t="s">
        <v>345</v>
      </c>
      <c r="H250" s="88">
        <v>1244</v>
      </c>
      <c r="I250" s="144" t="s">
        <v>345</v>
      </c>
      <c r="J250" s="135" t="s">
        <v>345</v>
      </c>
      <c r="K250" s="135" t="s">
        <v>345</v>
      </c>
      <c r="L250" s="135" t="s">
        <v>345</v>
      </c>
      <c r="M250" s="135" t="s">
        <v>345</v>
      </c>
      <c r="N250" s="137" t="s">
        <v>345</v>
      </c>
      <c r="O250" s="132" t="s">
        <v>345</v>
      </c>
      <c r="P250" s="132" t="s">
        <v>345</v>
      </c>
    </row>
    <row r="251" spans="1:16" ht="15.75" customHeight="1">
      <c r="A251" s="134" t="s">
        <v>175</v>
      </c>
      <c r="B251" s="52">
        <f t="shared" si="11"/>
        <v>205</v>
      </c>
      <c r="C251" s="135" t="s">
        <v>345</v>
      </c>
      <c r="D251" s="135" t="s">
        <v>345</v>
      </c>
      <c r="E251" s="135" t="s">
        <v>345</v>
      </c>
      <c r="F251" s="135" t="s">
        <v>345</v>
      </c>
      <c r="G251" s="135" t="s">
        <v>345</v>
      </c>
      <c r="H251" s="88">
        <v>205</v>
      </c>
      <c r="I251" s="144" t="s">
        <v>345</v>
      </c>
      <c r="J251" s="135" t="s">
        <v>345</v>
      </c>
      <c r="K251" s="135" t="s">
        <v>345</v>
      </c>
      <c r="L251" s="135" t="s">
        <v>345</v>
      </c>
      <c r="M251" s="135" t="s">
        <v>345</v>
      </c>
      <c r="N251" s="135" t="s">
        <v>345</v>
      </c>
      <c r="O251" s="137" t="s">
        <v>345</v>
      </c>
      <c r="P251" s="85" t="s">
        <v>345</v>
      </c>
    </row>
    <row r="252" spans="1:16" ht="15.75" customHeight="1">
      <c r="A252" s="134" t="s">
        <v>176</v>
      </c>
      <c r="B252" s="52">
        <f t="shared" si="11"/>
        <v>546</v>
      </c>
      <c r="C252" s="135" t="s">
        <v>345</v>
      </c>
      <c r="D252" s="135" t="s">
        <v>345</v>
      </c>
      <c r="E252" s="135" t="s">
        <v>345</v>
      </c>
      <c r="F252" s="135" t="s">
        <v>345</v>
      </c>
      <c r="G252" s="135" t="s">
        <v>345</v>
      </c>
      <c r="H252" s="88">
        <v>546</v>
      </c>
      <c r="I252" s="144" t="s">
        <v>345</v>
      </c>
      <c r="J252" s="135" t="s">
        <v>345</v>
      </c>
      <c r="K252" s="135" t="s">
        <v>345</v>
      </c>
      <c r="L252" s="135" t="s">
        <v>345</v>
      </c>
      <c r="M252" s="135" t="s">
        <v>345</v>
      </c>
      <c r="N252" s="137" t="s">
        <v>345</v>
      </c>
      <c r="O252" s="132" t="s">
        <v>345</v>
      </c>
      <c r="P252" s="132" t="s">
        <v>345</v>
      </c>
    </row>
    <row r="253" spans="1:16" ht="15.75" customHeight="1">
      <c r="A253" s="134" t="s">
        <v>177</v>
      </c>
      <c r="B253" s="52">
        <f t="shared" si="11"/>
        <v>511</v>
      </c>
      <c r="C253" s="135" t="s">
        <v>345</v>
      </c>
      <c r="D253" s="135" t="s">
        <v>345</v>
      </c>
      <c r="E253" s="135" t="s">
        <v>345</v>
      </c>
      <c r="F253" s="135" t="s">
        <v>345</v>
      </c>
      <c r="G253" s="135" t="s">
        <v>345</v>
      </c>
      <c r="H253" s="200">
        <v>511</v>
      </c>
      <c r="I253" s="144" t="s">
        <v>345</v>
      </c>
      <c r="J253" s="135" t="s">
        <v>345</v>
      </c>
      <c r="K253" s="135" t="s">
        <v>345</v>
      </c>
      <c r="L253" s="135" t="s">
        <v>345</v>
      </c>
      <c r="M253" s="135" t="s">
        <v>345</v>
      </c>
      <c r="N253" s="137" t="s">
        <v>345</v>
      </c>
      <c r="O253" s="132" t="s">
        <v>345</v>
      </c>
      <c r="P253" s="132" t="s">
        <v>345</v>
      </c>
    </row>
    <row r="254" spans="1:16" ht="15.75" customHeight="1">
      <c r="A254" s="130"/>
      <c r="B254" s="52"/>
      <c r="C254" s="53"/>
      <c r="D254" s="53"/>
      <c r="E254" s="53"/>
      <c r="F254" s="53"/>
      <c r="G254" s="53"/>
      <c r="H254" s="48"/>
      <c r="I254" s="187"/>
      <c r="J254" s="53"/>
      <c r="K254" s="53"/>
      <c r="L254" s="135"/>
      <c r="M254" s="53"/>
      <c r="O254" s="132"/>
      <c r="P254" s="132"/>
    </row>
    <row r="255" spans="1:16" ht="15.75" customHeight="1">
      <c r="A255" s="119" t="s">
        <v>178</v>
      </c>
      <c r="B255" s="127">
        <f>SUM(B257:B271)</f>
        <v>29928</v>
      </c>
      <c r="C255" s="110" t="s">
        <v>345</v>
      </c>
      <c r="D255" s="110" t="s">
        <v>345</v>
      </c>
      <c r="E255" s="110" t="s">
        <v>345</v>
      </c>
      <c r="F255" s="110" t="s">
        <v>345</v>
      </c>
      <c r="G255" s="110" t="s">
        <v>345</v>
      </c>
      <c r="H255" s="111" t="s">
        <v>345</v>
      </c>
      <c r="I255" s="166" t="s">
        <v>345</v>
      </c>
      <c r="J255" s="127">
        <f>SUM(J257:J271)</f>
        <v>27515</v>
      </c>
      <c r="K255" s="110" t="s">
        <v>345</v>
      </c>
      <c r="L255" s="127">
        <f>SUM(L257:L271)</f>
        <v>2413</v>
      </c>
      <c r="M255" s="110" t="s">
        <v>345</v>
      </c>
      <c r="N255" s="111" t="s">
        <v>345</v>
      </c>
      <c r="O255" s="128" t="s">
        <v>345</v>
      </c>
      <c r="P255" s="128" t="s">
        <v>345</v>
      </c>
    </row>
    <row r="256" spans="1:16" ht="15.75" customHeight="1">
      <c r="A256" s="134"/>
      <c r="B256" s="139"/>
      <c r="C256" s="53"/>
      <c r="D256" s="53"/>
      <c r="E256" s="53"/>
      <c r="F256" s="53"/>
      <c r="G256" s="53"/>
      <c r="H256" s="53"/>
      <c r="I256" s="53"/>
      <c r="J256" s="137"/>
      <c r="K256" s="144"/>
      <c r="L256" s="135"/>
      <c r="M256" s="53"/>
      <c r="O256" s="132"/>
      <c r="P256" s="132"/>
    </row>
    <row r="257" spans="1:16" ht="15.75" customHeight="1">
      <c r="A257" s="134" t="s">
        <v>348</v>
      </c>
      <c r="B257" s="52">
        <f>SUM(C257:P257)</f>
        <v>5927</v>
      </c>
      <c r="C257" s="135" t="s">
        <v>345</v>
      </c>
      <c r="D257" s="135" t="s">
        <v>345</v>
      </c>
      <c r="E257" s="135" t="s">
        <v>345</v>
      </c>
      <c r="F257" s="135" t="s">
        <v>345</v>
      </c>
      <c r="G257" s="135" t="s">
        <v>345</v>
      </c>
      <c r="H257" s="135" t="s">
        <v>345</v>
      </c>
      <c r="I257" s="135" t="s">
        <v>345</v>
      </c>
      <c r="J257" s="88">
        <v>5927</v>
      </c>
      <c r="K257" s="144" t="s">
        <v>345</v>
      </c>
      <c r="L257" s="135" t="s">
        <v>345</v>
      </c>
      <c r="M257" s="135" t="s">
        <v>345</v>
      </c>
      <c r="N257" s="137" t="s">
        <v>345</v>
      </c>
      <c r="O257" s="132" t="s">
        <v>345</v>
      </c>
      <c r="P257" s="132" t="s">
        <v>345</v>
      </c>
    </row>
    <row r="258" spans="1:16" ht="15.75" customHeight="1">
      <c r="A258" s="134" t="s">
        <v>263</v>
      </c>
      <c r="B258" s="52">
        <f aca="true" t="shared" si="12" ref="B258:B271">SUM(C258:P258)</f>
        <v>1876</v>
      </c>
      <c r="C258" s="135" t="s">
        <v>345</v>
      </c>
      <c r="D258" s="135" t="s">
        <v>345</v>
      </c>
      <c r="E258" s="135" t="s">
        <v>345</v>
      </c>
      <c r="F258" s="135" t="s">
        <v>345</v>
      </c>
      <c r="G258" s="135" t="s">
        <v>345</v>
      </c>
      <c r="H258" s="135" t="s">
        <v>345</v>
      </c>
      <c r="I258" s="135" t="s">
        <v>345</v>
      </c>
      <c r="J258" s="88">
        <v>1876</v>
      </c>
      <c r="K258" s="144" t="s">
        <v>345</v>
      </c>
      <c r="L258" s="135" t="s">
        <v>345</v>
      </c>
      <c r="M258" s="135" t="s">
        <v>345</v>
      </c>
      <c r="N258" s="137" t="s">
        <v>345</v>
      </c>
      <c r="O258" s="132" t="s">
        <v>345</v>
      </c>
      <c r="P258" s="132" t="s">
        <v>345</v>
      </c>
    </row>
    <row r="259" spans="1:16" ht="15.75" customHeight="1">
      <c r="A259" s="134" t="s">
        <v>179</v>
      </c>
      <c r="B259" s="52">
        <f t="shared" si="12"/>
        <v>2316</v>
      </c>
      <c r="C259" s="135" t="s">
        <v>345</v>
      </c>
      <c r="D259" s="135" t="s">
        <v>345</v>
      </c>
      <c r="E259" s="135" t="s">
        <v>345</v>
      </c>
      <c r="F259" s="135" t="s">
        <v>345</v>
      </c>
      <c r="G259" s="135" t="s">
        <v>345</v>
      </c>
      <c r="H259" s="135" t="s">
        <v>345</v>
      </c>
      <c r="I259" s="135" t="s">
        <v>345</v>
      </c>
      <c r="J259" s="88">
        <v>2316</v>
      </c>
      <c r="K259" s="144" t="s">
        <v>345</v>
      </c>
      <c r="L259" s="135" t="s">
        <v>345</v>
      </c>
      <c r="M259" s="135" t="s">
        <v>345</v>
      </c>
      <c r="N259" s="137" t="s">
        <v>345</v>
      </c>
      <c r="O259" s="132" t="s">
        <v>345</v>
      </c>
      <c r="P259" s="132" t="s">
        <v>345</v>
      </c>
    </row>
    <row r="260" spans="1:16" ht="15.75" customHeight="1">
      <c r="A260" s="134" t="s">
        <v>180</v>
      </c>
      <c r="B260" s="52">
        <f t="shared" si="12"/>
        <v>2075</v>
      </c>
      <c r="C260" s="135" t="s">
        <v>345</v>
      </c>
      <c r="D260" s="135" t="s">
        <v>345</v>
      </c>
      <c r="E260" s="135" t="s">
        <v>345</v>
      </c>
      <c r="F260" s="135" t="s">
        <v>345</v>
      </c>
      <c r="G260" s="135" t="s">
        <v>345</v>
      </c>
      <c r="H260" s="135" t="s">
        <v>345</v>
      </c>
      <c r="I260" s="135" t="s">
        <v>345</v>
      </c>
      <c r="J260" s="88">
        <v>1585</v>
      </c>
      <c r="K260" s="144" t="s">
        <v>345</v>
      </c>
      <c r="L260" s="136">
        <v>490</v>
      </c>
      <c r="M260" s="135" t="s">
        <v>345</v>
      </c>
      <c r="N260" s="137" t="s">
        <v>345</v>
      </c>
      <c r="O260" s="132" t="s">
        <v>345</v>
      </c>
      <c r="P260" s="132" t="s">
        <v>345</v>
      </c>
    </row>
    <row r="261" spans="1:16" ht="15.75" customHeight="1">
      <c r="A261" s="134" t="s">
        <v>181</v>
      </c>
      <c r="B261" s="52">
        <f t="shared" si="12"/>
        <v>2039</v>
      </c>
      <c r="C261" s="135" t="s">
        <v>345</v>
      </c>
      <c r="D261" s="135" t="s">
        <v>345</v>
      </c>
      <c r="E261" s="135" t="s">
        <v>345</v>
      </c>
      <c r="F261" s="135" t="s">
        <v>345</v>
      </c>
      <c r="G261" s="135" t="s">
        <v>345</v>
      </c>
      <c r="H261" s="135" t="s">
        <v>345</v>
      </c>
      <c r="I261" s="135" t="s">
        <v>345</v>
      </c>
      <c r="J261" s="88">
        <v>2039</v>
      </c>
      <c r="K261" s="144" t="s">
        <v>345</v>
      </c>
      <c r="L261" s="135" t="s">
        <v>345</v>
      </c>
      <c r="M261" s="135" t="s">
        <v>345</v>
      </c>
      <c r="N261" s="137" t="s">
        <v>345</v>
      </c>
      <c r="O261" s="132" t="s">
        <v>345</v>
      </c>
      <c r="P261" s="132" t="s">
        <v>345</v>
      </c>
    </row>
    <row r="262" spans="1:16" ht="15.75" customHeight="1">
      <c r="A262" s="134" t="s">
        <v>182</v>
      </c>
      <c r="B262" s="52">
        <f t="shared" si="12"/>
        <v>1146</v>
      </c>
      <c r="C262" s="135" t="s">
        <v>345</v>
      </c>
      <c r="D262" s="135" t="s">
        <v>345</v>
      </c>
      <c r="E262" s="135" t="s">
        <v>345</v>
      </c>
      <c r="F262" s="135" t="s">
        <v>345</v>
      </c>
      <c r="G262" s="135" t="s">
        <v>345</v>
      </c>
      <c r="H262" s="135" t="s">
        <v>345</v>
      </c>
      <c r="I262" s="135" t="s">
        <v>345</v>
      </c>
      <c r="J262" s="88">
        <v>732</v>
      </c>
      <c r="K262" s="144" t="s">
        <v>345</v>
      </c>
      <c r="L262" s="136">
        <v>414</v>
      </c>
      <c r="M262" s="135" t="s">
        <v>345</v>
      </c>
      <c r="N262" s="137" t="s">
        <v>345</v>
      </c>
      <c r="O262" s="132" t="s">
        <v>345</v>
      </c>
      <c r="P262" s="132" t="s">
        <v>345</v>
      </c>
    </row>
    <row r="263" spans="1:16" s="17" customFormat="1" ht="15.75" customHeight="1">
      <c r="A263" s="134" t="s">
        <v>183</v>
      </c>
      <c r="B263" s="52">
        <f t="shared" si="12"/>
        <v>1295</v>
      </c>
      <c r="C263" s="135" t="s">
        <v>345</v>
      </c>
      <c r="D263" s="135" t="s">
        <v>345</v>
      </c>
      <c r="E263" s="135" t="s">
        <v>345</v>
      </c>
      <c r="F263" s="135" t="s">
        <v>345</v>
      </c>
      <c r="G263" s="135" t="s">
        <v>345</v>
      </c>
      <c r="H263" s="135" t="s">
        <v>345</v>
      </c>
      <c r="I263" s="135" t="s">
        <v>345</v>
      </c>
      <c r="J263" s="88">
        <v>873</v>
      </c>
      <c r="K263" s="144" t="s">
        <v>345</v>
      </c>
      <c r="L263" s="136">
        <v>422</v>
      </c>
      <c r="M263" s="135" t="s">
        <v>345</v>
      </c>
      <c r="N263" s="137" t="s">
        <v>345</v>
      </c>
      <c r="O263" s="132" t="s">
        <v>345</v>
      </c>
      <c r="P263" s="132" t="s">
        <v>345</v>
      </c>
    </row>
    <row r="264" spans="1:16" ht="15.75" customHeight="1">
      <c r="A264" s="134" t="s">
        <v>184</v>
      </c>
      <c r="B264" s="52">
        <f t="shared" si="12"/>
        <v>3508</v>
      </c>
      <c r="C264" s="135" t="s">
        <v>345</v>
      </c>
      <c r="D264" s="135" t="s">
        <v>345</v>
      </c>
      <c r="E264" s="135" t="s">
        <v>345</v>
      </c>
      <c r="F264" s="135" t="s">
        <v>345</v>
      </c>
      <c r="G264" s="135" t="s">
        <v>345</v>
      </c>
      <c r="H264" s="135" t="s">
        <v>345</v>
      </c>
      <c r="I264" s="135" t="s">
        <v>345</v>
      </c>
      <c r="J264" s="88">
        <v>3508</v>
      </c>
      <c r="K264" s="144" t="s">
        <v>345</v>
      </c>
      <c r="L264" s="139" t="s">
        <v>345</v>
      </c>
      <c r="M264" s="135" t="s">
        <v>345</v>
      </c>
      <c r="N264" s="137" t="s">
        <v>345</v>
      </c>
      <c r="O264" s="132" t="s">
        <v>345</v>
      </c>
      <c r="P264" s="132" t="s">
        <v>345</v>
      </c>
    </row>
    <row r="265" spans="1:16" ht="15.75" customHeight="1">
      <c r="A265" s="134" t="s">
        <v>259</v>
      </c>
      <c r="B265" s="52">
        <f t="shared" si="12"/>
        <v>1950</v>
      </c>
      <c r="C265" s="135" t="s">
        <v>345</v>
      </c>
      <c r="D265" s="135" t="s">
        <v>345</v>
      </c>
      <c r="E265" s="135" t="s">
        <v>345</v>
      </c>
      <c r="F265" s="135" t="s">
        <v>345</v>
      </c>
      <c r="G265" s="135" t="s">
        <v>345</v>
      </c>
      <c r="H265" s="135" t="s">
        <v>345</v>
      </c>
      <c r="I265" s="135" t="s">
        <v>345</v>
      </c>
      <c r="J265" s="88">
        <v>1950</v>
      </c>
      <c r="K265" s="144" t="s">
        <v>345</v>
      </c>
      <c r="L265" s="139" t="s">
        <v>345</v>
      </c>
      <c r="M265" s="135" t="s">
        <v>345</v>
      </c>
      <c r="N265" s="137" t="s">
        <v>345</v>
      </c>
      <c r="O265" s="132" t="s">
        <v>345</v>
      </c>
      <c r="P265" s="132" t="s">
        <v>345</v>
      </c>
    </row>
    <row r="266" spans="1:16" ht="15.75" customHeight="1">
      <c r="A266" s="134" t="s">
        <v>24</v>
      </c>
      <c r="B266" s="52">
        <f t="shared" si="12"/>
        <v>1123</v>
      </c>
      <c r="C266" s="135" t="s">
        <v>345</v>
      </c>
      <c r="D266" s="135" t="s">
        <v>345</v>
      </c>
      <c r="E266" s="135" t="s">
        <v>345</v>
      </c>
      <c r="F266" s="135" t="s">
        <v>345</v>
      </c>
      <c r="G266" s="135" t="s">
        <v>345</v>
      </c>
      <c r="H266" s="135" t="s">
        <v>345</v>
      </c>
      <c r="I266" s="135" t="s">
        <v>345</v>
      </c>
      <c r="J266" s="200">
        <v>872</v>
      </c>
      <c r="K266" s="144" t="s">
        <v>345</v>
      </c>
      <c r="L266" s="139">
        <v>251</v>
      </c>
      <c r="M266" s="135" t="s">
        <v>345</v>
      </c>
      <c r="N266" s="137" t="s">
        <v>345</v>
      </c>
      <c r="O266" s="132" t="s">
        <v>345</v>
      </c>
      <c r="P266" s="132" t="s">
        <v>345</v>
      </c>
    </row>
    <row r="267" spans="1:16" ht="15.75" customHeight="1">
      <c r="A267" s="134" t="s">
        <v>25</v>
      </c>
      <c r="B267" s="52">
        <f t="shared" si="12"/>
        <v>1237</v>
      </c>
      <c r="C267" s="135" t="s">
        <v>345</v>
      </c>
      <c r="D267" s="135" t="s">
        <v>345</v>
      </c>
      <c r="E267" s="135" t="s">
        <v>345</v>
      </c>
      <c r="F267" s="135" t="s">
        <v>345</v>
      </c>
      <c r="G267" s="135" t="s">
        <v>345</v>
      </c>
      <c r="H267" s="135" t="s">
        <v>345</v>
      </c>
      <c r="I267" s="135" t="s">
        <v>345</v>
      </c>
      <c r="J267" s="200">
        <v>939</v>
      </c>
      <c r="K267" s="144" t="s">
        <v>345</v>
      </c>
      <c r="L267" s="136">
        <v>298</v>
      </c>
      <c r="M267" s="135" t="s">
        <v>345</v>
      </c>
      <c r="N267" s="137" t="s">
        <v>345</v>
      </c>
      <c r="O267" s="132" t="s">
        <v>345</v>
      </c>
      <c r="P267" s="132" t="s">
        <v>345</v>
      </c>
    </row>
    <row r="268" spans="1:16" ht="15.75" customHeight="1">
      <c r="A268" s="134" t="s">
        <v>26</v>
      </c>
      <c r="B268" s="52">
        <f t="shared" si="12"/>
        <v>722</v>
      </c>
      <c r="C268" s="135" t="s">
        <v>345</v>
      </c>
      <c r="D268" s="135" t="s">
        <v>345</v>
      </c>
      <c r="E268" s="135" t="s">
        <v>345</v>
      </c>
      <c r="F268" s="135" t="s">
        <v>345</v>
      </c>
      <c r="G268" s="135" t="s">
        <v>345</v>
      </c>
      <c r="H268" s="135" t="s">
        <v>345</v>
      </c>
      <c r="I268" s="135" t="s">
        <v>345</v>
      </c>
      <c r="J268" s="200">
        <v>643</v>
      </c>
      <c r="K268" s="144" t="s">
        <v>345</v>
      </c>
      <c r="L268" s="136">
        <v>79</v>
      </c>
      <c r="M268" s="135" t="s">
        <v>345</v>
      </c>
      <c r="N268" s="137" t="s">
        <v>345</v>
      </c>
      <c r="O268" s="132" t="s">
        <v>345</v>
      </c>
      <c r="P268" s="132" t="s">
        <v>345</v>
      </c>
    </row>
    <row r="269" spans="1:16" ht="15.75" customHeight="1">
      <c r="A269" s="134" t="s">
        <v>151</v>
      </c>
      <c r="B269" s="52">
        <f t="shared" si="12"/>
        <v>1153</v>
      </c>
      <c r="C269" s="135" t="s">
        <v>345</v>
      </c>
      <c r="D269" s="135" t="s">
        <v>345</v>
      </c>
      <c r="E269" s="135" t="s">
        <v>345</v>
      </c>
      <c r="F269" s="135" t="s">
        <v>345</v>
      </c>
      <c r="G269" s="135" t="s">
        <v>345</v>
      </c>
      <c r="H269" s="135" t="s">
        <v>345</v>
      </c>
      <c r="I269" s="135" t="s">
        <v>345</v>
      </c>
      <c r="J269" s="200">
        <v>1153</v>
      </c>
      <c r="K269" s="144" t="s">
        <v>345</v>
      </c>
      <c r="L269" s="144" t="s">
        <v>345</v>
      </c>
      <c r="M269" s="135" t="s">
        <v>345</v>
      </c>
      <c r="N269" s="137" t="s">
        <v>345</v>
      </c>
      <c r="O269" s="132" t="s">
        <v>345</v>
      </c>
      <c r="P269" s="132" t="s">
        <v>345</v>
      </c>
    </row>
    <row r="270" spans="1:16" ht="15.75" customHeight="1">
      <c r="A270" s="134" t="s">
        <v>169</v>
      </c>
      <c r="B270" s="52">
        <f t="shared" si="12"/>
        <v>1376</v>
      </c>
      <c r="C270" s="135" t="s">
        <v>345</v>
      </c>
      <c r="D270" s="135" t="s">
        <v>345</v>
      </c>
      <c r="E270" s="135" t="s">
        <v>345</v>
      </c>
      <c r="F270" s="135" t="s">
        <v>345</v>
      </c>
      <c r="G270" s="135" t="s">
        <v>345</v>
      </c>
      <c r="H270" s="135" t="s">
        <v>345</v>
      </c>
      <c r="I270" s="135" t="s">
        <v>345</v>
      </c>
      <c r="J270" s="88">
        <v>1376</v>
      </c>
      <c r="K270" s="144" t="s">
        <v>345</v>
      </c>
      <c r="L270" s="135" t="s">
        <v>345</v>
      </c>
      <c r="M270" s="135" t="s">
        <v>345</v>
      </c>
      <c r="N270" s="137" t="s">
        <v>345</v>
      </c>
      <c r="O270" s="132" t="s">
        <v>345</v>
      </c>
      <c r="P270" s="132" t="s">
        <v>345</v>
      </c>
    </row>
    <row r="271" spans="1:16" ht="15.75" customHeight="1">
      <c r="A271" s="130" t="s">
        <v>152</v>
      </c>
      <c r="B271" s="52">
        <f t="shared" si="12"/>
        <v>2185</v>
      </c>
      <c r="C271" s="135" t="s">
        <v>345</v>
      </c>
      <c r="D271" s="135" t="s">
        <v>345</v>
      </c>
      <c r="E271" s="135" t="s">
        <v>345</v>
      </c>
      <c r="F271" s="135" t="s">
        <v>345</v>
      </c>
      <c r="G271" s="135" t="s">
        <v>345</v>
      </c>
      <c r="H271" s="135" t="s">
        <v>345</v>
      </c>
      <c r="I271" s="135" t="s">
        <v>345</v>
      </c>
      <c r="J271" s="88">
        <v>1726</v>
      </c>
      <c r="K271" s="144" t="s">
        <v>345</v>
      </c>
      <c r="L271" s="136">
        <v>459</v>
      </c>
      <c r="M271" s="135" t="s">
        <v>345</v>
      </c>
      <c r="N271" s="137" t="s">
        <v>345</v>
      </c>
      <c r="O271" s="132" t="s">
        <v>345</v>
      </c>
      <c r="P271" s="132" t="s">
        <v>345</v>
      </c>
    </row>
    <row r="272" spans="1:16" ht="15.75" customHeight="1">
      <c r="A272" s="130"/>
      <c r="B272" s="52"/>
      <c r="C272" s="135"/>
      <c r="D272" s="135"/>
      <c r="E272" s="135"/>
      <c r="F272" s="135"/>
      <c r="G272" s="135"/>
      <c r="H272" s="135"/>
      <c r="I272" s="53"/>
      <c r="J272" s="53"/>
      <c r="K272" s="53"/>
      <c r="L272" s="135"/>
      <c r="M272" s="53"/>
      <c r="O272" s="132"/>
      <c r="P272" s="132"/>
    </row>
    <row r="273" spans="1:16" ht="15.75" customHeight="1">
      <c r="A273" s="119" t="s">
        <v>411</v>
      </c>
      <c r="B273" s="127">
        <f>SUM(B275:B289)</f>
        <v>47585</v>
      </c>
      <c r="C273" s="110" t="s">
        <v>345</v>
      </c>
      <c r="D273" s="110" t="s">
        <v>345</v>
      </c>
      <c r="E273" s="110" t="s">
        <v>345</v>
      </c>
      <c r="F273" s="110" t="s">
        <v>345</v>
      </c>
      <c r="G273" s="110" t="s">
        <v>345</v>
      </c>
      <c r="H273" s="110" t="s">
        <v>345</v>
      </c>
      <c r="I273" s="110" t="s">
        <v>345</v>
      </c>
      <c r="J273" s="110" t="s">
        <v>345</v>
      </c>
      <c r="K273" s="127">
        <f>SUM(K275:K289)</f>
        <v>47585</v>
      </c>
      <c r="L273" s="110" t="s">
        <v>345</v>
      </c>
      <c r="M273" s="110" t="s">
        <v>345</v>
      </c>
      <c r="N273" s="111" t="s">
        <v>345</v>
      </c>
      <c r="O273" s="128" t="s">
        <v>345</v>
      </c>
      <c r="P273" s="128" t="s">
        <v>345</v>
      </c>
    </row>
    <row r="274" spans="1:16" ht="15.75" customHeight="1">
      <c r="A274" s="134"/>
      <c r="B274" s="139"/>
      <c r="C274" s="135"/>
      <c r="D274" s="135"/>
      <c r="E274" s="135"/>
      <c r="F274" s="135"/>
      <c r="G274" s="135"/>
      <c r="H274" s="135"/>
      <c r="I274" s="135"/>
      <c r="J274" s="135"/>
      <c r="K274" s="139"/>
      <c r="L274" s="135"/>
      <c r="M274" s="135"/>
      <c r="N274" s="137"/>
      <c r="O274" s="132"/>
      <c r="P274" s="132"/>
    </row>
    <row r="275" spans="1:16" ht="15.75" customHeight="1">
      <c r="A275" s="134" t="s">
        <v>348</v>
      </c>
      <c r="B275" s="52">
        <f>SUM(C275:P275)</f>
        <v>8947</v>
      </c>
      <c r="C275" s="135" t="s">
        <v>345</v>
      </c>
      <c r="D275" s="135" t="s">
        <v>345</v>
      </c>
      <c r="E275" s="135" t="s">
        <v>345</v>
      </c>
      <c r="F275" s="135" t="s">
        <v>345</v>
      </c>
      <c r="G275" s="135" t="s">
        <v>345</v>
      </c>
      <c r="H275" s="135" t="s">
        <v>345</v>
      </c>
      <c r="I275" s="135" t="s">
        <v>345</v>
      </c>
      <c r="J275" s="135" t="s">
        <v>345</v>
      </c>
      <c r="K275" s="131">
        <v>8947</v>
      </c>
      <c r="L275" s="135" t="s">
        <v>345</v>
      </c>
      <c r="M275" s="135" t="s">
        <v>345</v>
      </c>
      <c r="N275" s="137" t="s">
        <v>345</v>
      </c>
      <c r="O275" s="132" t="s">
        <v>345</v>
      </c>
      <c r="P275" s="132" t="s">
        <v>345</v>
      </c>
    </row>
    <row r="276" spans="1:16" ht="15.75" customHeight="1">
      <c r="A276" s="134" t="s">
        <v>179</v>
      </c>
      <c r="B276" s="52">
        <f aca="true" t="shared" si="13" ref="B276:B289">SUM(C276:P276)</f>
        <v>7949</v>
      </c>
      <c r="C276" s="135" t="s">
        <v>345</v>
      </c>
      <c r="D276" s="135" t="s">
        <v>345</v>
      </c>
      <c r="E276" s="135" t="s">
        <v>345</v>
      </c>
      <c r="F276" s="135" t="s">
        <v>345</v>
      </c>
      <c r="G276" s="135" t="s">
        <v>345</v>
      </c>
      <c r="H276" s="135" t="s">
        <v>345</v>
      </c>
      <c r="I276" s="135" t="s">
        <v>345</v>
      </c>
      <c r="J276" s="135" t="s">
        <v>345</v>
      </c>
      <c r="K276" s="131">
        <v>7949</v>
      </c>
      <c r="L276" s="135" t="s">
        <v>345</v>
      </c>
      <c r="M276" s="135" t="s">
        <v>345</v>
      </c>
      <c r="N276" s="137" t="s">
        <v>345</v>
      </c>
      <c r="O276" s="132" t="s">
        <v>345</v>
      </c>
      <c r="P276" s="132" t="s">
        <v>345</v>
      </c>
    </row>
    <row r="277" spans="1:16" ht="15.75" customHeight="1">
      <c r="A277" s="134" t="s">
        <v>264</v>
      </c>
      <c r="B277" s="52">
        <f t="shared" si="13"/>
        <v>2319</v>
      </c>
      <c r="C277" s="135" t="s">
        <v>345</v>
      </c>
      <c r="D277" s="135" t="s">
        <v>345</v>
      </c>
      <c r="E277" s="135" t="s">
        <v>345</v>
      </c>
      <c r="F277" s="135" t="s">
        <v>345</v>
      </c>
      <c r="G277" s="135" t="s">
        <v>345</v>
      </c>
      <c r="H277" s="135" t="s">
        <v>345</v>
      </c>
      <c r="I277" s="135" t="s">
        <v>345</v>
      </c>
      <c r="J277" s="135" t="s">
        <v>345</v>
      </c>
      <c r="K277" s="131">
        <v>2319</v>
      </c>
      <c r="L277" s="135" t="s">
        <v>345</v>
      </c>
      <c r="M277" s="135" t="s">
        <v>345</v>
      </c>
      <c r="N277" s="137" t="s">
        <v>345</v>
      </c>
      <c r="O277" s="132" t="s">
        <v>345</v>
      </c>
      <c r="P277" s="132" t="s">
        <v>345</v>
      </c>
    </row>
    <row r="278" spans="1:16" ht="15.75" customHeight="1">
      <c r="A278" s="134" t="s">
        <v>263</v>
      </c>
      <c r="B278" s="52">
        <f t="shared" si="13"/>
        <v>2448</v>
      </c>
      <c r="C278" s="135" t="s">
        <v>345</v>
      </c>
      <c r="D278" s="135" t="s">
        <v>345</v>
      </c>
      <c r="E278" s="135" t="s">
        <v>345</v>
      </c>
      <c r="F278" s="135" t="s">
        <v>345</v>
      </c>
      <c r="G278" s="135" t="s">
        <v>345</v>
      </c>
      <c r="H278" s="135" t="s">
        <v>345</v>
      </c>
      <c r="I278" s="135" t="s">
        <v>345</v>
      </c>
      <c r="J278" s="135" t="s">
        <v>345</v>
      </c>
      <c r="K278" s="131">
        <v>2448</v>
      </c>
      <c r="L278" s="135" t="s">
        <v>345</v>
      </c>
      <c r="M278" s="135" t="s">
        <v>345</v>
      </c>
      <c r="N278" s="137" t="s">
        <v>345</v>
      </c>
      <c r="O278" s="132" t="s">
        <v>345</v>
      </c>
      <c r="P278" s="132" t="s">
        <v>345</v>
      </c>
    </row>
    <row r="279" spans="1:16" ht="15.75" customHeight="1">
      <c r="A279" s="134" t="s">
        <v>153</v>
      </c>
      <c r="B279" s="52">
        <f t="shared" si="13"/>
        <v>3409</v>
      </c>
      <c r="C279" s="135" t="s">
        <v>345</v>
      </c>
      <c r="D279" s="135" t="s">
        <v>345</v>
      </c>
      <c r="E279" s="135" t="s">
        <v>345</v>
      </c>
      <c r="F279" s="135" t="s">
        <v>345</v>
      </c>
      <c r="G279" s="135" t="s">
        <v>345</v>
      </c>
      <c r="H279" s="135" t="s">
        <v>345</v>
      </c>
      <c r="I279" s="135" t="s">
        <v>345</v>
      </c>
      <c r="J279" s="135" t="s">
        <v>345</v>
      </c>
      <c r="K279" s="131">
        <v>3409</v>
      </c>
      <c r="L279" s="135" t="s">
        <v>345</v>
      </c>
      <c r="M279" s="135" t="s">
        <v>345</v>
      </c>
      <c r="N279" s="137" t="s">
        <v>345</v>
      </c>
      <c r="O279" s="132" t="s">
        <v>345</v>
      </c>
      <c r="P279" s="132" t="s">
        <v>345</v>
      </c>
    </row>
    <row r="280" spans="1:16" ht="15.75" customHeight="1">
      <c r="A280" s="134" t="s">
        <v>257</v>
      </c>
      <c r="B280" s="52">
        <f t="shared" si="13"/>
        <v>1137</v>
      </c>
      <c r="C280" s="135" t="s">
        <v>345</v>
      </c>
      <c r="D280" s="135" t="s">
        <v>345</v>
      </c>
      <c r="E280" s="135" t="s">
        <v>345</v>
      </c>
      <c r="F280" s="135" t="s">
        <v>345</v>
      </c>
      <c r="G280" s="135" t="s">
        <v>345</v>
      </c>
      <c r="H280" s="135" t="s">
        <v>345</v>
      </c>
      <c r="I280" s="135" t="s">
        <v>345</v>
      </c>
      <c r="J280" s="135" t="s">
        <v>345</v>
      </c>
      <c r="K280" s="131">
        <v>1137</v>
      </c>
      <c r="L280" s="135" t="s">
        <v>345</v>
      </c>
      <c r="M280" s="135" t="s">
        <v>345</v>
      </c>
      <c r="N280" s="137" t="s">
        <v>345</v>
      </c>
      <c r="O280" s="132" t="s">
        <v>345</v>
      </c>
      <c r="P280" s="132" t="s">
        <v>345</v>
      </c>
    </row>
    <row r="281" spans="1:16" ht="15.75" customHeight="1">
      <c r="A281" s="134" t="s">
        <v>181</v>
      </c>
      <c r="B281" s="52">
        <f t="shared" si="13"/>
        <v>4317</v>
      </c>
      <c r="C281" s="135" t="s">
        <v>345</v>
      </c>
      <c r="D281" s="135" t="s">
        <v>345</v>
      </c>
      <c r="E281" s="135" t="s">
        <v>345</v>
      </c>
      <c r="F281" s="135" t="s">
        <v>345</v>
      </c>
      <c r="G281" s="135" t="s">
        <v>345</v>
      </c>
      <c r="H281" s="135" t="s">
        <v>345</v>
      </c>
      <c r="I281" s="135" t="s">
        <v>345</v>
      </c>
      <c r="J281" s="135" t="s">
        <v>345</v>
      </c>
      <c r="K281" s="131">
        <v>4317</v>
      </c>
      <c r="L281" s="135" t="s">
        <v>345</v>
      </c>
      <c r="M281" s="135" t="s">
        <v>345</v>
      </c>
      <c r="N281" s="137" t="s">
        <v>345</v>
      </c>
      <c r="O281" s="132" t="s">
        <v>345</v>
      </c>
      <c r="P281" s="132" t="s">
        <v>345</v>
      </c>
    </row>
    <row r="282" spans="1:16" s="17" customFormat="1" ht="15.75" customHeight="1">
      <c r="A282" s="134" t="s">
        <v>154</v>
      </c>
      <c r="B282" s="52">
        <f t="shared" si="13"/>
        <v>868</v>
      </c>
      <c r="C282" s="135" t="s">
        <v>345</v>
      </c>
      <c r="D282" s="135" t="s">
        <v>345</v>
      </c>
      <c r="E282" s="135" t="s">
        <v>345</v>
      </c>
      <c r="F282" s="135" t="s">
        <v>345</v>
      </c>
      <c r="G282" s="135" t="s">
        <v>345</v>
      </c>
      <c r="H282" s="135" t="s">
        <v>345</v>
      </c>
      <c r="I282" s="135" t="s">
        <v>345</v>
      </c>
      <c r="J282" s="135" t="s">
        <v>345</v>
      </c>
      <c r="K282" s="131">
        <v>868</v>
      </c>
      <c r="L282" s="135" t="s">
        <v>345</v>
      </c>
      <c r="M282" s="135" t="s">
        <v>345</v>
      </c>
      <c r="N282" s="137" t="s">
        <v>345</v>
      </c>
      <c r="O282" s="132" t="s">
        <v>345</v>
      </c>
      <c r="P282" s="132" t="s">
        <v>345</v>
      </c>
    </row>
    <row r="283" spans="1:16" ht="15.75" customHeight="1">
      <c r="A283" s="134" t="s">
        <v>155</v>
      </c>
      <c r="B283" s="52">
        <f t="shared" si="13"/>
        <v>1648</v>
      </c>
      <c r="C283" s="135" t="s">
        <v>345</v>
      </c>
      <c r="D283" s="135" t="s">
        <v>345</v>
      </c>
      <c r="E283" s="135" t="s">
        <v>345</v>
      </c>
      <c r="F283" s="135" t="s">
        <v>345</v>
      </c>
      <c r="G283" s="135" t="s">
        <v>345</v>
      </c>
      <c r="H283" s="135" t="s">
        <v>345</v>
      </c>
      <c r="I283" s="135" t="s">
        <v>345</v>
      </c>
      <c r="J283" s="135" t="s">
        <v>345</v>
      </c>
      <c r="K283" s="131">
        <v>1648</v>
      </c>
      <c r="L283" s="135" t="s">
        <v>345</v>
      </c>
      <c r="M283" s="135" t="s">
        <v>345</v>
      </c>
      <c r="N283" s="137" t="s">
        <v>345</v>
      </c>
      <c r="O283" s="132" t="s">
        <v>345</v>
      </c>
      <c r="P283" s="132" t="s">
        <v>345</v>
      </c>
    </row>
    <row r="284" spans="1:16" ht="15.75" customHeight="1">
      <c r="A284" s="134" t="s">
        <v>156</v>
      </c>
      <c r="B284" s="52">
        <f t="shared" si="13"/>
        <v>980</v>
      </c>
      <c r="C284" s="135" t="s">
        <v>345</v>
      </c>
      <c r="D284" s="135" t="s">
        <v>345</v>
      </c>
      <c r="E284" s="135" t="s">
        <v>345</v>
      </c>
      <c r="F284" s="135" t="s">
        <v>345</v>
      </c>
      <c r="G284" s="135" t="s">
        <v>345</v>
      </c>
      <c r="H284" s="135" t="s">
        <v>345</v>
      </c>
      <c r="I284" s="135" t="s">
        <v>345</v>
      </c>
      <c r="J284" s="135" t="s">
        <v>345</v>
      </c>
      <c r="K284" s="131">
        <v>980</v>
      </c>
      <c r="L284" s="135" t="s">
        <v>345</v>
      </c>
      <c r="M284" s="135" t="s">
        <v>345</v>
      </c>
      <c r="N284" s="137" t="s">
        <v>345</v>
      </c>
      <c r="O284" s="132" t="s">
        <v>345</v>
      </c>
      <c r="P284" s="132" t="s">
        <v>345</v>
      </c>
    </row>
    <row r="285" spans="1:16" ht="15.75" customHeight="1">
      <c r="A285" s="138" t="s">
        <v>157</v>
      </c>
      <c r="B285" s="52">
        <f t="shared" si="13"/>
        <v>4182</v>
      </c>
      <c r="C285" s="135" t="s">
        <v>345</v>
      </c>
      <c r="D285" s="135" t="s">
        <v>345</v>
      </c>
      <c r="E285" s="135" t="s">
        <v>345</v>
      </c>
      <c r="F285" s="135" t="s">
        <v>345</v>
      </c>
      <c r="G285" s="135" t="s">
        <v>345</v>
      </c>
      <c r="H285" s="135" t="s">
        <v>345</v>
      </c>
      <c r="I285" s="135" t="s">
        <v>345</v>
      </c>
      <c r="J285" s="135" t="s">
        <v>345</v>
      </c>
      <c r="K285" s="131">
        <v>4182</v>
      </c>
      <c r="L285" s="135" t="s">
        <v>345</v>
      </c>
      <c r="M285" s="135" t="s">
        <v>345</v>
      </c>
      <c r="N285" s="137" t="s">
        <v>345</v>
      </c>
      <c r="O285" s="132" t="s">
        <v>345</v>
      </c>
      <c r="P285" s="132" t="s">
        <v>345</v>
      </c>
    </row>
    <row r="286" spans="1:16" ht="15.75" customHeight="1">
      <c r="A286" s="134" t="s">
        <v>158</v>
      </c>
      <c r="B286" s="52">
        <f t="shared" si="13"/>
        <v>5518</v>
      </c>
      <c r="C286" s="135" t="s">
        <v>345</v>
      </c>
      <c r="D286" s="135" t="s">
        <v>345</v>
      </c>
      <c r="E286" s="135" t="s">
        <v>345</v>
      </c>
      <c r="F286" s="135" t="s">
        <v>345</v>
      </c>
      <c r="G286" s="135" t="s">
        <v>345</v>
      </c>
      <c r="H286" s="135" t="s">
        <v>345</v>
      </c>
      <c r="I286" s="135" t="s">
        <v>345</v>
      </c>
      <c r="J286" s="135" t="s">
        <v>345</v>
      </c>
      <c r="K286" s="131">
        <v>5518</v>
      </c>
      <c r="L286" s="135" t="s">
        <v>345</v>
      </c>
      <c r="M286" s="135" t="s">
        <v>345</v>
      </c>
      <c r="N286" s="137" t="s">
        <v>345</v>
      </c>
      <c r="O286" s="132" t="s">
        <v>345</v>
      </c>
      <c r="P286" s="132" t="s">
        <v>345</v>
      </c>
    </row>
    <row r="287" spans="1:16" ht="15.75" customHeight="1">
      <c r="A287" s="134" t="s">
        <v>159</v>
      </c>
      <c r="B287" s="52">
        <f t="shared" si="13"/>
        <v>1574</v>
      </c>
      <c r="C287" s="135" t="s">
        <v>345</v>
      </c>
      <c r="D287" s="135" t="s">
        <v>345</v>
      </c>
      <c r="E287" s="135" t="s">
        <v>345</v>
      </c>
      <c r="F287" s="135" t="s">
        <v>345</v>
      </c>
      <c r="G287" s="135" t="s">
        <v>345</v>
      </c>
      <c r="H287" s="135" t="s">
        <v>345</v>
      </c>
      <c r="I287" s="135" t="s">
        <v>345</v>
      </c>
      <c r="J287" s="135" t="s">
        <v>345</v>
      </c>
      <c r="K287" s="131">
        <v>1574</v>
      </c>
      <c r="L287" s="135" t="s">
        <v>345</v>
      </c>
      <c r="M287" s="135" t="s">
        <v>345</v>
      </c>
      <c r="N287" s="137" t="s">
        <v>345</v>
      </c>
      <c r="O287" s="132" t="s">
        <v>345</v>
      </c>
      <c r="P287" s="132" t="s">
        <v>345</v>
      </c>
    </row>
    <row r="288" spans="1:16" ht="15.75" customHeight="1">
      <c r="A288" s="134" t="s">
        <v>169</v>
      </c>
      <c r="B288" s="52">
        <f t="shared" si="13"/>
        <v>1031</v>
      </c>
      <c r="C288" s="135" t="s">
        <v>345</v>
      </c>
      <c r="D288" s="135" t="s">
        <v>345</v>
      </c>
      <c r="E288" s="135" t="s">
        <v>345</v>
      </c>
      <c r="F288" s="135" t="s">
        <v>345</v>
      </c>
      <c r="G288" s="135" t="s">
        <v>345</v>
      </c>
      <c r="H288" s="135" t="s">
        <v>345</v>
      </c>
      <c r="I288" s="135" t="s">
        <v>345</v>
      </c>
      <c r="J288" s="135" t="s">
        <v>345</v>
      </c>
      <c r="K288" s="131">
        <v>1031</v>
      </c>
      <c r="L288" s="135" t="s">
        <v>345</v>
      </c>
      <c r="M288" s="135" t="s">
        <v>345</v>
      </c>
      <c r="N288" s="137" t="s">
        <v>345</v>
      </c>
      <c r="O288" s="132" t="s">
        <v>345</v>
      </c>
      <c r="P288" s="132" t="s">
        <v>345</v>
      </c>
    </row>
    <row r="289" spans="1:16" ht="15.75" customHeight="1">
      <c r="A289" s="134" t="s">
        <v>160</v>
      </c>
      <c r="B289" s="52">
        <f t="shared" si="13"/>
        <v>1258</v>
      </c>
      <c r="C289" s="135" t="s">
        <v>345</v>
      </c>
      <c r="D289" s="135" t="s">
        <v>345</v>
      </c>
      <c r="E289" s="135" t="s">
        <v>345</v>
      </c>
      <c r="F289" s="135" t="s">
        <v>345</v>
      </c>
      <c r="G289" s="135" t="s">
        <v>345</v>
      </c>
      <c r="H289" s="135" t="s">
        <v>345</v>
      </c>
      <c r="I289" s="135" t="s">
        <v>345</v>
      </c>
      <c r="J289" s="135" t="s">
        <v>345</v>
      </c>
      <c r="K289" s="131">
        <v>1258</v>
      </c>
      <c r="L289" s="135" t="s">
        <v>345</v>
      </c>
      <c r="M289" s="135" t="s">
        <v>345</v>
      </c>
      <c r="N289" s="137" t="s">
        <v>345</v>
      </c>
      <c r="O289" s="132" t="s">
        <v>345</v>
      </c>
      <c r="P289" s="132" t="s">
        <v>345</v>
      </c>
    </row>
    <row r="290" spans="1:16" ht="15.75" customHeight="1">
      <c r="A290" s="130"/>
      <c r="B290" s="52"/>
      <c r="C290" s="53"/>
      <c r="D290" s="53"/>
      <c r="E290" s="53"/>
      <c r="F290" s="53"/>
      <c r="G290" s="53"/>
      <c r="H290" s="53"/>
      <c r="I290" s="53"/>
      <c r="J290" s="53"/>
      <c r="K290" s="52"/>
      <c r="L290" s="135"/>
      <c r="M290" s="53"/>
      <c r="O290" s="132"/>
      <c r="P290" s="132"/>
    </row>
    <row r="291" spans="1:16" ht="15.75" customHeight="1">
      <c r="A291" s="119" t="s">
        <v>412</v>
      </c>
      <c r="B291" s="127">
        <f>SUM(B293:B301)</f>
        <v>6885</v>
      </c>
      <c r="C291" s="110" t="s">
        <v>345</v>
      </c>
      <c r="D291" s="110" t="s">
        <v>345</v>
      </c>
      <c r="E291" s="110" t="s">
        <v>345</v>
      </c>
      <c r="F291" s="110" t="s">
        <v>345</v>
      </c>
      <c r="G291" s="110" t="s">
        <v>345</v>
      </c>
      <c r="H291" s="110" t="s">
        <v>345</v>
      </c>
      <c r="I291" s="110" t="s">
        <v>345</v>
      </c>
      <c r="J291" s="110" t="s">
        <v>345</v>
      </c>
      <c r="K291" s="110" t="s">
        <v>345</v>
      </c>
      <c r="L291" s="127">
        <f>SUM(L293:L301)</f>
        <v>6885</v>
      </c>
      <c r="M291" s="110" t="s">
        <v>345</v>
      </c>
      <c r="N291" s="111" t="s">
        <v>345</v>
      </c>
      <c r="O291" s="128" t="s">
        <v>345</v>
      </c>
      <c r="P291" s="128" t="s">
        <v>345</v>
      </c>
    </row>
    <row r="292" spans="1:16" ht="15.75" customHeight="1">
      <c r="A292" s="134"/>
      <c r="B292" s="139"/>
      <c r="C292" s="53"/>
      <c r="D292" s="53"/>
      <c r="E292" s="53"/>
      <c r="F292" s="53"/>
      <c r="G292" s="53"/>
      <c r="H292" s="53"/>
      <c r="I292" s="53"/>
      <c r="J292" s="53"/>
      <c r="K292" s="53"/>
      <c r="L292" s="139"/>
      <c r="M292" s="135"/>
      <c r="N292" s="137"/>
      <c r="O292" s="132"/>
      <c r="P292" s="132"/>
    </row>
    <row r="293" spans="1:16" ht="15.75" customHeight="1">
      <c r="A293" s="134" t="s">
        <v>161</v>
      </c>
      <c r="B293" s="52">
        <f aca="true" t="shared" si="14" ref="B293:B301">SUM(C293:P293)</f>
        <v>795</v>
      </c>
      <c r="C293" s="135" t="s">
        <v>345</v>
      </c>
      <c r="D293" s="135" t="s">
        <v>345</v>
      </c>
      <c r="E293" s="135" t="s">
        <v>345</v>
      </c>
      <c r="F293" s="135" t="s">
        <v>345</v>
      </c>
      <c r="G293" s="135" t="s">
        <v>345</v>
      </c>
      <c r="H293" s="135" t="s">
        <v>345</v>
      </c>
      <c r="I293" s="135" t="s">
        <v>345</v>
      </c>
      <c r="J293" s="135" t="s">
        <v>345</v>
      </c>
      <c r="K293" s="135" t="s">
        <v>345</v>
      </c>
      <c r="L293" s="88">
        <v>795</v>
      </c>
      <c r="M293" s="144" t="s">
        <v>345</v>
      </c>
      <c r="N293" s="137" t="s">
        <v>345</v>
      </c>
      <c r="O293" s="132" t="s">
        <v>345</v>
      </c>
      <c r="P293" s="132" t="s">
        <v>345</v>
      </c>
    </row>
    <row r="294" spans="1:16" ht="15.75" customHeight="1">
      <c r="A294" s="134" t="s">
        <v>309</v>
      </c>
      <c r="B294" s="52">
        <f t="shared" si="14"/>
        <v>1965</v>
      </c>
      <c r="C294" s="135" t="s">
        <v>345</v>
      </c>
      <c r="D294" s="135" t="s">
        <v>345</v>
      </c>
      <c r="E294" s="135" t="s">
        <v>345</v>
      </c>
      <c r="F294" s="135" t="s">
        <v>345</v>
      </c>
      <c r="G294" s="135" t="s">
        <v>345</v>
      </c>
      <c r="H294" s="135" t="s">
        <v>345</v>
      </c>
      <c r="I294" s="135" t="s">
        <v>345</v>
      </c>
      <c r="J294" s="135" t="s">
        <v>345</v>
      </c>
      <c r="K294" s="135" t="s">
        <v>345</v>
      </c>
      <c r="L294" s="88">
        <v>1965</v>
      </c>
      <c r="M294" s="144" t="s">
        <v>345</v>
      </c>
      <c r="N294" s="137" t="s">
        <v>345</v>
      </c>
      <c r="O294" s="132" t="s">
        <v>345</v>
      </c>
      <c r="P294" s="132" t="s">
        <v>345</v>
      </c>
    </row>
    <row r="295" spans="1:16" ht="15.75" customHeight="1">
      <c r="A295" s="130" t="s">
        <v>162</v>
      </c>
      <c r="B295" s="52">
        <f t="shared" si="14"/>
        <v>704</v>
      </c>
      <c r="C295" s="135" t="s">
        <v>345</v>
      </c>
      <c r="D295" s="135" t="s">
        <v>345</v>
      </c>
      <c r="E295" s="135" t="s">
        <v>345</v>
      </c>
      <c r="F295" s="135" t="s">
        <v>345</v>
      </c>
      <c r="G295" s="135" t="s">
        <v>345</v>
      </c>
      <c r="H295" s="135" t="s">
        <v>345</v>
      </c>
      <c r="I295" s="135" t="s">
        <v>345</v>
      </c>
      <c r="J295" s="135" t="s">
        <v>345</v>
      </c>
      <c r="K295" s="135" t="s">
        <v>345</v>
      </c>
      <c r="L295" s="88">
        <v>704</v>
      </c>
      <c r="M295" s="144" t="s">
        <v>345</v>
      </c>
      <c r="N295" s="137" t="s">
        <v>345</v>
      </c>
      <c r="O295" s="132" t="s">
        <v>345</v>
      </c>
      <c r="P295" s="132" t="s">
        <v>345</v>
      </c>
    </row>
    <row r="296" spans="1:16" ht="15.75" customHeight="1">
      <c r="A296" s="130" t="s">
        <v>163</v>
      </c>
      <c r="B296" s="52">
        <f t="shared" si="14"/>
        <v>309</v>
      </c>
      <c r="C296" s="135" t="s">
        <v>345</v>
      </c>
      <c r="D296" s="135" t="s">
        <v>345</v>
      </c>
      <c r="E296" s="135" t="s">
        <v>345</v>
      </c>
      <c r="F296" s="135" t="s">
        <v>345</v>
      </c>
      <c r="G296" s="135" t="s">
        <v>345</v>
      </c>
      <c r="H296" s="135" t="s">
        <v>345</v>
      </c>
      <c r="I296" s="135" t="s">
        <v>345</v>
      </c>
      <c r="J296" s="135" t="s">
        <v>345</v>
      </c>
      <c r="K296" s="135" t="s">
        <v>345</v>
      </c>
      <c r="L296" s="88">
        <v>309</v>
      </c>
      <c r="M296" s="144" t="s">
        <v>345</v>
      </c>
      <c r="N296" s="137" t="s">
        <v>345</v>
      </c>
      <c r="O296" s="132" t="s">
        <v>345</v>
      </c>
      <c r="P296" s="132" t="s">
        <v>345</v>
      </c>
    </row>
    <row r="297" spans="1:16" ht="15.75" customHeight="1">
      <c r="A297" s="130" t="s">
        <v>164</v>
      </c>
      <c r="B297" s="52">
        <f t="shared" si="14"/>
        <v>520</v>
      </c>
      <c r="C297" s="135" t="s">
        <v>345</v>
      </c>
      <c r="D297" s="135" t="s">
        <v>345</v>
      </c>
      <c r="E297" s="135" t="s">
        <v>345</v>
      </c>
      <c r="F297" s="135" t="s">
        <v>345</v>
      </c>
      <c r="G297" s="135" t="s">
        <v>345</v>
      </c>
      <c r="H297" s="135" t="s">
        <v>345</v>
      </c>
      <c r="I297" s="135" t="s">
        <v>345</v>
      </c>
      <c r="J297" s="135" t="s">
        <v>345</v>
      </c>
      <c r="K297" s="135" t="s">
        <v>345</v>
      </c>
      <c r="L297" s="88">
        <v>520</v>
      </c>
      <c r="M297" s="144" t="s">
        <v>345</v>
      </c>
      <c r="N297" s="135" t="s">
        <v>345</v>
      </c>
      <c r="O297" s="135" t="s">
        <v>345</v>
      </c>
      <c r="P297" s="137" t="s">
        <v>345</v>
      </c>
    </row>
    <row r="298" spans="1:16" ht="15.75" customHeight="1">
      <c r="A298" s="130" t="s">
        <v>165</v>
      </c>
      <c r="B298" s="52">
        <f t="shared" si="14"/>
        <v>797</v>
      </c>
      <c r="C298" s="135" t="s">
        <v>345</v>
      </c>
      <c r="D298" s="135" t="s">
        <v>345</v>
      </c>
      <c r="E298" s="135" t="s">
        <v>345</v>
      </c>
      <c r="F298" s="135" t="s">
        <v>345</v>
      </c>
      <c r="G298" s="135" t="s">
        <v>345</v>
      </c>
      <c r="H298" s="135" t="s">
        <v>345</v>
      </c>
      <c r="I298" s="135" t="s">
        <v>345</v>
      </c>
      <c r="J298" s="135" t="s">
        <v>345</v>
      </c>
      <c r="K298" s="135" t="s">
        <v>345</v>
      </c>
      <c r="L298" s="88">
        <v>797</v>
      </c>
      <c r="M298" s="144" t="s">
        <v>345</v>
      </c>
      <c r="N298" s="137" t="s">
        <v>345</v>
      </c>
      <c r="O298" s="132" t="s">
        <v>345</v>
      </c>
      <c r="P298" s="132" t="s">
        <v>345</v>
      </c>
    </row>
    <row r="299" spans="1:16" ht="15.75" customHeight="1">
      <c r="A299" s="130" t="s">
        <v>166</v>
      </c>
      <c r="B299" s="52">
        <f t="shared" si="14"/>
        <v>766</v>
      </c>
      <c r="C299" s="135" t="s">
        <v>345</v>
      </c>
      <c r="D299" s="135" t="s">
        <v>345</v>
      </c>
      <c r="E299" s="135" t="s">
        <v>345</v>
      </c>
      <c r="F299" s="135" t="s">
        <v>345</v>
      </c>
      <c r="G299" s="135" t="s">
        <v>345</v>
      </c>
      <c r="H299" s="135" t="s">
        <v>345</v>
      </c>
      <c r="I299" s="135" t="s">
        <v>345</v>
      </c>
      <c r="J299" s="135" t="s">
        <v>345</v>
      </c>
      <c r="K299" s="135" t="s">
        <v>345</v>
      </c>
      <c r="L299" s="88">
        <v>766</v>
      </c>
      <c r="M299" s="144" t="s">
        <v>345</v>
      </c>
      <c r="N299" s="137" t="s">
        <v>345</v>
      </c>
      <c r="O299" s="132" t="s">
        <v>345</v>
      </c>
      <c r="P299" s="132" t="s">
        <v>345</v>
      </c>
    </row>
    <row r="300" spans="1:16" ht="15.75" customHeight="1">
      <c r="A300" s="134" t="s">
        <v>151</v>
      </c>
      <c r="B300" s="52">
        <f t="shared" si="14"/>
        <v>460</v>
      </c>
      <c r="C300" s="135" t="s">
        <v>345</v>
      </c>
      <c r="D300" s="135" t="s">
        <v>345</v>
      </c>
      <c r="E300" s="135" t="s">
        <v>345</v>
      </c>
      <c r="F300" s="135" t="s">
        <v>345</v>
      </c>
      <c r="G300" s="135" t="s">
        <v>345</v>
      </c>
      <c r="H300" s="135" t="s">
        <v>345</v>
      </c>
      <c r="I300" s="135" t="s">
        <v>345</v>
      </c>
      <c r="J300" s="135" t="s">
        <v>345</v>
      </c>
      <c r="K300" s="144" t="s">
        <v>345</v>
      </c>
      <c r="L300" s="136">
        <v>460</v>
      </c>
      <c r="M300" s="135" t="s">
        <v>345</v>
      </c>
      <c r="N300" s="137" t="s">
        <v>345</v>
      </c>
      <c r="O300" s="132" t="s">
        <v>345</v>
      </c>
      <c r="P300" s="132" t="s">
        <v>345</v>
      </c>
    </row>
    <row r="301" spans="1:16" ht="15.75" customHeight="1">
      <c r="A301" s="130" t="s">
        <v>130</v>
      </c>
      <c r="B301" s="52">
        <f t="shared" si="14"/>
        <v>569</v>
      </c>
      <c r="C301" s="135" t="s">
        <v>345</v>
      </c>
      <c r="D301" s="135" t="s">
        <v>345</v>
      </c>
      <c r="E301" s="135" t="s">
        <v>345</v>
      </c>
      <c r="F301" s="135" t="s">
        <v>345</v>
      </c>
      <c r="G301" s="135" t="s">
        <v>345</v>
      </c>
      <c r="H301" s="135" t="s">
        <v>345</v>
      </c>
      <c r="I301" s="135" t="s">
        <v>345</v>
      </c>
      <c r="J301" s="135" t="s">
        <v>345</v>
      </c>
      <c r="K301" s="135" t="s">
        <v>345</v>
      </c>
      <c r="L301" s="88">
        <v>569</v>
      </c>
      <c r="M301" s="144" t="s">
        <v>345</v>
      </c>
      <c r="N301" s="137" t="s">
        <v>345</v>
      </c>
      <c r="O301" s="132" t="s">
        <v>345</v>
      </c>
      <c r="P301" s="132" t="s">
        <v>345</v>
      </c>
    </row>
    <row r="302" spans="1:16" s="17" customFormat="1" ht="15.75" customHeight="1">
      <c r="A302" s="130"/>
      <c r="B302" s="139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7"/>
      <c r="O302" s="132"/>
      <c r="P302" s="132"/>
    </row>
    <row r="303" spans="1:16" ht="15.75" customHeight="1">
      <c r="A303" s="119" t="s">
        <v>131</v>
      </c>
      <c r="B303" s="127">
        <f>SUM(B305:B310)</f>
        <v>3599</v>
      </c>
      <c r="C303" s="110" t="s">
        <v>345</v>
      </c>
      <c r="D303" s="110" t="s">
        <v>345</v>
      </c>
      <c r="E303" s="110" t="s">
        <v>345</v>
      </c>
      <c r="F303" s="110" t="s">
        <v>345</v>
      </c>
      <c r="G303" s="110" t="s">
        <v>345</v>
      </c>
      <c r="H303" s="110" t="s">
        <v>345</v>
      </c>
      <c r="I303" s="110" t="s">
        <v>345</v>
      </c>
      <c r="J303" s="110" t="s">
        <v>345</v>
      </c>
      <c r="K303" s="110" t="s">
        <v>345</v>
      </c>
      <c r="L303" s="127">
        <f>SUM(L305:L310)</f>
        <v>1507</v>
      </c>
      <c r="M303" s="110" t="s">
        <v>345</v>
      </c>
      <c r="N303" s="127">
        <f>SUM(N305:N310)</f>
        <v>2092</v>
      </c>
      <c r="O303" s="128" t="s">
        <v>345</v>
      </c>
      <c r="P303" s="128" t="s">
        <v>345</v>
      </c>
    </row>
    <row r="304" spans="1:16" ht="15.75" customHeight="1">
      <c r="A304" s="134"/>
      <c r="B304" s="139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7"/>
      <c r="O304" s="132"/>
      <c r="P304" s="132"/>
    </row>
    <row r="305" spans="1:16" ht="15.75" customHeight="1">
      <c r="A305" s="134" t="s">
        <v>132</v>
      </c>
      <c r="B305" s="52">
        <f aca="true" t="shared" si="15" ref="B305:B310">SUM(C305:P305)</f>
        <v>508</v>
      </c>
      <c r="C305" s="135" t="s">
        <v>345</v>
      </c>
      <c r="D305" s="135" t="s">
        <v>345</v>
      </c>
      <c r="E305" s="135" t="s">
        <v>345</v>
      </c>
      <c r="F305" s="135" t="s">
        <v>345</v>
      </c>
      <c r="G305" s="135" t="s">
        <v>345</v>
      </c>
      <c r="H305" s="135" t="s">
        <v>345</v>
      </c>
      <c r="I305" s="135" t="s">
        <v>345</v>
      </c>
      <c r="J305" s="135" t="s">
        <v>345</v>
      </c>
      <c r="K305" s="135" t="s">
        <v>345</v>
      </c>
      <c r="L305" s="136">
        <v>405</v>
      </c>
      <c r="M305" s="135" t="s">
        <v>345</v>
      </c>
      <c r="N305" s="136">
        <v>103</v>
      </c>
      <c r="O305" s="132" t="s">
        <v>345</v>
      </c>
      <c r="P305" s="132" t="s">
        <v>345</v>
      </c>
    </row>
    <row r="306" spans="1:16" ht="15.75" customHeight="1">
      <c r="A306" s="134" t="s">
        <v>133</v>
      </c>
      <c r="B306" s="52">
        <f t="shared" si="15"/>
        <v>561</v>
      </c>
      <c r="C306" s="135" t="s">
        <v>345</v>
      </c>
      <c r="D306" s="135" t="s">
        <v>345</v>
      </c>
      <c r="E306" s="135" t="s">
        <v>345</v>
      </c>
      <c r="F306" s="135" t="s">
        <v>345</v>
      </c>
      <c r="G306" s="135" t="s">
        <v>345</v>
      </c>
      <c r="H306" s="135" t="s">
        <v>345</v>
      </c>
      <c r="I306" s="135" t="s">
        <v>345</v>
      </c>
      <c r="J306" s="135" t="s">
        <v>345</v>
      </c>
      <c r="K306" s="135" t="s">
        <v>345</v>
      </c>
      <c r="L306" s="136">
        <v>57</v>
      </c>
      <c r="M306" s="135" t="s">
        <v>345</v>
      </c>
      <c r="N306" s="136">
        <v>504</v>
      </c>
      <c r="O306" s="132" t="s">
        <v>345</v>
      </c>
      <c r="P306" s="132" t="s">
        <v>345</v>
      </c>
    </row>
    <row r="307" spans="1:16" ht="15.75" customHeight="1">
      <c r="A307" s="134" t="s">
        <v>134</v>
      </c>
      <c r="B307" s="52">
        <f t="shared" si="15"/>
        <v>545</v>
      </c>
      <c r="C307" s="135" t="s">
        <v>345</v>
      </c>
      <c r="D307" s="135" t="s">
        <v>345</v>
      </c>
      <c r="E307" s="135" t="s">
        <v>345</v>
      </c>
      <c r="F307" s="135" t="s">
        <v>345</v>
      </c>
      <c r="G307" s="135" t="s">
        <v>345</v>
      </c>
      <c r="H307" s="135" t="s">
        <v>345</v>
      </c>
      <c r="I307" s="135" t="s">
        <v>345</v>
      </c>
      <c r="J307" s="135" t="s">
        <v>345</v>
      </c>
      <c r="K307" s="135" t="s">
        <v>345</v>
      </c>
      <c r="L307" s="136">
        <v>234</v>
      </c>
      <c r="M307" s="135" t="s">
        <v>345</v>
      </c>
      <c r="N307" s="136">
        <v>311</v>
      </c>
      <c r="O307" s="132" t="s">
        <v>345</v>
      </c>
      <c r="P307" s="132" t="s">
        <v>345</v>
      </c>
    </row>
    <row r="308" spans="1:16" ht="15.75" customHeight="1">
      <c r="A308" s="134" t="s">
        <v>135</v>
      </c>
      <c r="B308" s="52">
        <f t="shared" si="15"/>
        <v>458</v>
      </c>
      <c r="C308" s="135" t="s">
        <v>345</v>
      </c>
      <c r="D308" s="135" t="s">
        <v>345</v>
      </c>
      <c r="E308" s="135" t="s">
        <v>345</v>
      </c>
      <c r="F308" s="135" t="s">
        <v>345</v>
      </c>
      <c r="G308" s="135" t="s">
        <v>345</v>
      </c>
      <c r="H308" s="135" t="s">
        <v>345</v>
      </c>
      <c r="I308" s="135" t="s">
        <v>345</v>
      </c>
      <c r="J308" s="135" t="s">
        <v>345</v>
      </c>
      <c r="K308" s="135" t="s">
        <v>345</v>
      </c>
      <c r="L308" s="136">
        <v>253</v>
      </c>
      <c r="M308" s="135" t="s">
        <v>345</v>
      </c>
      <c r="N308" s="136">
        <v>205</v>
      </c>
      <c r="O308" s="132" t="s">
        <v>345</v>
      </c>
      <c r="P308" s="132" t="s">
        <v>345</v>
      </c>
    </row>
    <row r="309" spans="1:16" ht="15.75" customHeight="1">
      <c r="A309" s="134" t="s">
        <v>27</v>
      </c>
      <c r="B309" s="52">
        <f t="shared" si="15"/>
        <v>610</v>
      </c>
      <c r="C309" s="135" t="s">
        <v>345</v>
      </c>
      <c r="D309" s="135" t="s">
        <v>345</v>
      </c>
      <c r="E309" s="135" t="s">
        <v>345</v>
      </c>
      <c r="F309" s="135" t="s">
        <v>345</v>
      </c>
      <c r="G309" s="135" t="s">
        <v>345</v>
      </c>
      <c r="H309" s="135" t="s">
        <v>345</v>
      </c>
      <c r="I309" s="135" t="s">
        <v>345</v>
      </c>
      <c r="J309" s="135" t="s">
        <v>345</v>
      </c>
      <c r="K309" s="135" t="s">
        <v>345</v>
      </c>
      <c r="L309" s="136">
        <v>198</v>
      </c>
      <c r="M309" s="135" t="s">
        <v>345</v>
      </c>
      <c r="N309" s="136">
        <v>412</v>
      </c>
      <c r="O309" s="132" t="s">
        <v>345</v>
      </c>
      <c r="P309" s="132" t="s">
        <v>345</v>
      </c>
    </row>
    <row r="310" spans="1:16" ht="15.75" customHeight="1">
      <c r="A310" s="134" t="s">
        <v>28</v>
      </c>
      <c r="B310" s="52">
        <f t="shared" si="15"/>
        <v>917</v>
      </c>
      <c r="C310" s="135" t="s">
        <v>345</v>
      </c>
      <c r="D310" s="135" t="s">
        <v>345</v>
      </c>
      <c r="E310" s="135" t="s">
        <v>345</v>
      </c>
      <c r="F310" s="135" t="s">
        <v>345</v>
      </c>
      <c r="G310" s="135" t="s">
        <v>345</v>
      </c>
      <c r="H310" s="135" t="s">
        <v>345</v>
      </c>
      <c r="I310" s="135" t="s">
        <v>345</v>
      </c>
      <c r="J310" s="135" t="s">
        <v>345</v>
      </c>
      <c r="K310" s="135" t="s">
        <v>345</v>
      </c>
      <c r="L310" s="136">
        <v>360</v>
      </c>
      <c r="M310" s="135" t="s">
        <v>345</v>
      </c>
      <c r="N310" s="136">
        <v>557</v>
      </c>
      <c r="O310" s="132" t="s">
        <v>345</v>
      </c>
      <c r="P310" s="132" t="s">
        <v>345</v>
      </c>
    </row>
    <row r="311" spans="1:16" ht="15.75" customHeight="1">
      <c r="A311" s="130"/>
      <c r="B311" s="139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7"/>
      <c r="O311" s="132"/>
      <c r="P311" s="132"/>
    </row>
    <row r="312" spans="1:16" ht="15.75" customHeight="1">
      <c r="A312" s="119" t="s">
        <v>138</v>
      </c>
      <c r="B312" s="127">
        <f>SUM(B314:B318)</f>
        <v>11120</v>
      </c>
      <c r="C312" s="127">
        <f>SUM(C314:C318)</f>
        <v>6991</v>
      </c>
      <c r="D312" s="127">
        <f>SUM(D314:D318)</f>
        <v>2427</v>
      </c>
      <c r="E312" s="110" t="s">
        <v>345</v>
      </c>
      <c r="F312" s="110" t="s">
        <v>345</v>
      </c>
      <c r="G312" s="110" t="s">
        <v>345</v>
      </c>
      <c r="H312" s="127">
        <f>SUM(H314:H318)</f>
        <v>1702</v>
      </c>
      <c r="I312" s="110" t="s">
        <v>345</v>
      </c>
      <c r="J312" s="110" t="s">
        <v>345</v>
      </c>
      <c r="K312" s="110" t="s">
        <v>345</v>
      </c>
      <c r="L312" s="110" t="s">
        <v>345</v>
      </c>
      <c r="M312" s="110" t="s">
        <v>345</v>
      </c>
      <c r="N312" s="111" t="s">
        <v>345</v>
      </c>
      <c r="O312" s="128" t="s">
        <v>345</v>
      </c>
      <c r="P312" s="128" t="s">
        <v>345</v>
      </c>
    </row>
    <row r="313" spans="1:16" ht="15.75" customHeight="1">
      <c r="A313" s="134"/>
      <c r="B313" s="139"/>
      <c r="C313" s="139"/>
      <c r="D313" s="135"/>
      <c r="E313" s="53"/>
      <c r="F313" s="53"/>
      <c r="G313" s="53"/>
      <c r="H313" s="135"/>
      <c r="I313" s="53"/>
      <c r="J313" s="53"/>
      <c r="K313" s="53"/>
      <c r="L313" s="135"/>
      <c r="M313" s="53"/>
      <c r="O313" s="132"/>
      <c r="P313" s="132"/>
    </row>
    <row r="314" spans="1:16" ht="15.75" customHeight="1">
      <c r="A314" s="134" t="s">
        <v>263</v>
      </c>
      <c r="B314" s="52">
        <f>SUM(C314:P314)</f>
        <v>625</v>
      </c>
      <c r="C314" s="136">
        <v>234</v>
      </c>
      <c r="D314" s="142" t="s">
        <v>345</v>
      </c>
      <c r="E314" s="135" t="s">
        <v>345</v>
      </c>
      <c r="F314" s="135" t="s">
        <v>345</v>
      </c>
      <c r="G314" s="135" t="s">
        <v>345</v>
      </c>
      <c r="H314" s="136">
        <v>391</v>
      </c>
      <c r="I314" s="135" t="s">
        <v>345</v>
      </c>
      <c r="J314" s="135" t="s">
        <v>345</v>
      </c>
      <c r="K314" s="135" t="s">
        <v>345</v>
      </c>
      <c r="L314" s="135" t="s">
        <v>345</v>
      </c>
      <c r="M314" s="135" t="s">
        <v>345</v>
      </c>
      <c r="N314" s="137" t="s">
        <v>345</v>
      </c>
      <c r="O314" s="132" t="s">
        <v>345</v>
      </c>
      <c r="P314" s="132" t="s">
        <v>345</v>
      </c>
    </row>
    <row r="315" spans="1:16" ht="15.75" customHeight="1">
      <c r="A315" s="134" t="s">
        <v>139</v>
      </c>
      <c r="B315" s="52">
        <f>SUM(C315:P315)</f>
        <v>5671</v>
      </c>
      <c r="C315" s="136">
        <v>4130</v>
      </c>
      <c r="D315" s="142">
        <v>1136</v>
      </c>
      <c r="E315" s="135" t="s">
        <v>345</v>
      </c>
      <c r="F315" s="135" t="s">
        <v>345</v>
      </c>
      <c r="G315" s="135" t="s">
        <v>345</v>
      </c>
      <c r="H315" s="136">
        <v>405</v>
      </c>
      <c r="I315" s="135" t="s">
        <v>345</v>
      </c>
      <c r="J315" s="135" t="s">
        <v>345</v>
      </c>
      <c r="K315" s="135" t="s">
        <v>345</v>
      </c>
      <c r="L315" s="135" t="s">
        <v>345</v>
      </c>
      <c r="M315" s="135" t="s">
        <v>345</v>
      </c>
      <c r="N315" s="137" t="s">
        <v>345</v>
      </c>
      <c r="O315" s="132" t="s">
        <v>345</v>
      </c>
      <c r="P315" s="132" t="s">
        <v>345</v>
      </c>
    </row>
    <row r="316" spans="1:16" ht="15.75" customHeight="1">
      <c r="A316" s="134" t="s">
        <v>183</v>
      </c>
      <c r="B316" s="52">
        <f>SUM(C316:P316)</f>
        <v>1828</v>
      </c>
      <c r="C316" s="136">
        <v>1524</v>
      </c>
      <c r="D316" s="142" t="s">
        <v>345</v>
      </c>
      <c r="E316" s="135" t="s">
        <v>345</v>
      </c>
      <c r="F316" s="135" t="s">
        <v>345</v>
      </c>
      <c r="G316" s="135" t="s">
        <v>345</v>
      </c>
      <c r="H316" s="136">
        <v>304</v>
      </c>
      <c r="I316" s="135" t="s">
        <v>345</v>
      </c>
      <c r="J316" s="135" t="s">
        <v>345</v>
      </c>
      <c r="K316" s="135" t="s">
        <v>345</v>
      </c>
      <c r="L316" s="135" t="s">
        <v>345</v>
      </c>
      <c r="M316" s="135" t="s">
        <v>345</v>
      </c>
      <c r="N316" s="137" t="s">
        <v>345</v>
      </c>
      <c r="O316" s="132" t="s">
        <v>345</v>
      </c>
      <c r="P316" s="132" t="s">
        <v>345</v>
      </c>
    </row>
    <row r="317" spans="1:16" ht="15.75" customHeight="1">
      <c r="A317" s="134" t="s">
        <v>140</v>
      </c>
      <c r="B317" s="52">
        <f>SUM(C317:P317)</f>
        <v>915</v>
      </c>
      <c r="C317" s="136">
        <v>379</v>
      </c>
      <c r="D317" s="142">
        <v>220</v>
      </c>
      <c r="E317" s="135" t="s">
        <v>345</v>
      </c>
      <c r="F317" s="135" t="s">
        <v>345</v>
      </c>
      <c r="G317" s="135" t="s">
        <v>345</v>
      </c>
      <c r="H317" s="136">
        <v>316</v>
      </c>
      <c r="I317" s="135" t="s">
        <v>345</v>
      </c>
      <c r="J317" s="135" t="s">
        <v>345</v>
      </c>
      <c r="K317" s="135" t="s">
        <v>345</v>
      </c>
      <c r="L317" s="135" t="s">
        <v>345</v>
      </c>
      <c r="M317" s="135" t="s">
        <v>345</v>
      </c>
      <c r="N317" s="137" t="s">
        <v>345</v>
      </c>
      <c r="O317" s="132" t="s">
        <v>345</v>
      </c>
      <c r="P317" s="132" t="s">
        <v>345</v>
      </c>
    </row>
    <row r="318" spans="1:16" ht="15.75" customHeight="1">
      <c r="A318" s="134" t="s">
        <v>141</v>
      </c>
      <c r="B318" s="52">
        <f>SUM(C318:P318)</f>
        <v>2081</v>
      </c>
      <c r="C318" s="136">
        <v>724</v>
      </c>
      <c r="D318" s="142">
        <v>1071</v>
      </c>
      <c r="E318" s="135" t="s">
        <v>345</v>
      </c>
      <c r="F318" s="135" t="s">
        <v>345</v>
      </c>
      <c r="G318" s="135" t="s">
        <v>345</v>
      </c>
      <c r="H318" s="136">
        <v>286</v>
      </c>
      <c r="I318" s="135" t="s">
        <v>345</v>
      </c>
      <c r="J318" s="135" t="s">
        <v>345</v>
      </c>
      <c r="K318" s="135" t="s">
        <v>345</v>
      </c>
      <c r="L318" s="135" t="s">
        <v>345</v>
      </c>
      <c r="M318" s="135" t="s">
        <v>345</v>
      </c>
      <c r="N318" s="137" t="s">
        <v>345</v>
      </c>
      <c r="O318" s="132" t="s">
        <v>345</v>
      </c>
      <c r="P318" s="132" t="s">
        <v>345</v>
      </c>
    </row>
    <row r="319" spans="1:16" ht="15.75" customHeight="1">
      <c r="A319" s="134"/>
      <c r="B319" s="139"/>
      <c r="C319" s="139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7"/>
      <c r="O319" s="132"/>
      <c r="P319" s="132"/>
    </row>
    <row r="320" spans="1:16" ht="15.75" customHeight="1">
      <c r="A320" s="119" t="s">
        <v>142</v>
      </c>
      <c r="B320" s="127">
        <f>SUM(B322:B338,B347:B387)</f>
        <v>57843</v>
      </c>
      <c r="C320" s="127">
        <f>SUM(C322:C338,C347:C387)</f>
        <v>6715</v>
      </c>
      <c r="D320" s="127">
        <f>SUM(D322:D338,D347:D387)</f>
        <v>714</v>
      </c>
      <c r="E320" s="110" t="s">
        <v>345</v>
      </c>
      <c r="F320" s="110" t="s">
        <v>345</v>
      </c>
      <c r="G320" s="110" t="s">
        <v>345</v>
      </c>
      <c r="H320" s="127">
        <f>SUM(H322:H338,H347:H387)</f>
        <v>3559</v>
      </c>
      <c r="I320" s="110" t="s">
        <v>345</v>
      </c>
      <c r="J320" s="127">
        <f>SUM(J322:J338,J347:J387)</f>
        <v>24176</v>
      </c>
      <c r="K320" s="127">
        <f>SUM(K322:K338,K347:K387)</f>
        <v>8176</v>
      </c>
      <c r="L320" s="127">
        <f>SUM(L322:L338,L347:L387)</f>
        <v>7313</v>
      </c>
      <c r="M320" s="111" t="s">
        <v>345</v>
      </c>
      <c r="N320" s="127">
        <f>SUM(N322:N338,N347:N387)</f>
        <v>7190</v>
      </c>
      <c r="O320" s="128" t="s">
        <v>345</v>
      </c>
      <c r="P320" s="128" t="s">
        <v>345</v>
      </c>
    </row>
    <row r="321" spans="1:16" ht="15.75" customHeight="1">
      <c r="A321" s="134"/>
      <c r="B321" s="139"/>
      <c r="C321" s="135"/>
      <c r="D321" s="135"/>
      <c r="E321" s="53"/>
      <c r="F321" s="53"/>
      <c r="G321" s="135"/>
      <c r="H321" s="137"/>
      <c r="I321" s="187"/>
      <c r="J321" s="137"/>
      <c r="K321" s="144"/>
      <c r="L321" s="137"/>
      <c r="M321" s="187"/>
      <c r="N321" s="137"/>
      <c r="O321" s="132"/>
      <c r="P321" s="132"/>
    </row>
    <row r="322" spans="1:16" ht="15.75" customHeight="1">
      <c r="A322" s="134" t="s">
        <v>264</v>
      </c>
      <c r="B322" s="52">
        <f>SUM(C322:P322)</f>
        <v>1073</v>
      </c>
      <c r="C322" s="136">
        <v>127</v>
      </c>
      <c r="D322" s="142" t="s">
        <v>345</v>
      </c>
      <c r="E322" s="135" t="s">
        <v>345</v>
      </c>
      <c r="F322" s="135" t="s">
        <v>345</v>
      </c>
      <c r="G322" s="135" t="s">
        <v>345</v>
      </c>
      <c r="H322" s="88">
        <v>76</v>
      </c>
      <c r="I322" s="144" t="s">
        <v>345</v>
      </c>
      <c r="J322" s="88">
        <v>612</v>
      </c>
      <c r="K322" s="144" t="s">
        <v>345</v>
      </c>
      <c r="L322" s="88">
        <v>258</v>
      </c>
      <c r="M322" s="144" t="s">
        <v>345</v>
      </c>
      <c r="N322" s="137" t="s">
        <v>345</v>
      </c>
      <c r="O322" s="132" t="s">
        <v>345</v>
      </c>
      <c r="P322" s="132" t="s">
        <v>345</v>
      </c>
    </row>
    <row r="323" spans="1:16" ht="15.75" customHeight="1">
      <c r="A323" s="134" t="s">
        <v>143</v>
      </c>
      <c r="B323" s="52">
        <f>SUM(C323:P323)</f>
        <v>659</v>
      </c>
      <c r="C323" s="136">
        <v>93</v>
      </c>
      <c r="D323" s="142" t="s">
        <v>345</v>
      </c>
      <c r="E323" s="135" t="s">
        <v>345</v>
      </c>
      <c r="F323" s="135" t="s">
        <v>345</v>
      </c>
      <c r="G323" s="135" t="s">
        <v>345</v>
      </c>
      <c r="H323" s="88">
        <v>27</v>
      </c>
      <c r="I323" s="144" t="s">
        <v>345</v>
      </c>
      <c r="J323" s="88">
        <v>336</v>
      </c>
      <c r="K323" s="144" t="s">
        <v>345</v>
      </c>
      <c r="L323" s="88">
        <v>203</v>
      </c>
      <c r="M323" s="144" t="s">
        <v>345</v>
      </c>
      <c r="N323" s="137" t="s">
        <v>345</v>
      </c>
      <c r="O323" s="132" t="s">
        <v>345</v>
      </c>
      <c r="P323" s="132" t="s">
        <v>345</v>
      </c>
    </row>
    <row r="324" spans="1:16" ht="15.75" customHeight="1">
      <c r="A324" s="134" t="s">
        <v>144</v>
      </c>
      <c r="B324" s="52">
        <f aca="true" t="shared" si="16" ref="B324:B338">SUM(C324:P324)</f>
        <v>1122</v>
      </c>
      <c r="C324" s="136">
        <v>102</v>
      </c>
      <c r="D324" s="142" t="s">
        <v>345</v>
      </c>
      <c r="E324" s="135" t="s">
        <v>345</v>
      </c>
      <c r="F324" s="135" t="s">
        <v>345</v>
      </c>
      <c r="G324" s="135" t="s">
        <v>345</v>
      </c>
      <c r="H324" s="88">
        <v>25</v>
      </c>
      <c r="I324" s="144" t="s">
        <v>345</v>
      </c>
      <c r="J324" s="88">
        <v>759</v>
      </c>
      <c r="K324" s="144" t="s">
        <v>345</v>
      </c>
      <c r="L324" s="88">
        <v>236</v>
      </c>
      <c r="M324" s="144" t="s">
        <v>345</v>
      </c>
      <c r="N324" s="137" t="s">
        <v>345</v>
      </c>
      <c r="O324" s="132" t="s">
        <v>345</v>
      </c>
      <c r="P324" s="132" t="s">
        <v>345</v>
      </c>
    </row>
    <row r="325" spans="1:16" ht="15.75" customHeight="1">
      <c r="A325" s="134" t="s">
        <v>145</v>
      </c>
      <c r="B325" s="52">
        <f t="shared" si="16"/>
        <v>1352</v>
      </c>
      <c r="C325" s="136">
        <v>77</v>
      </c>
      <c r="D325" s="142" t="s">
        <v>345</v>
      </c>
      <c r="E325" s="135" t="s">
        <v>345</v>
      </c>
      <c r="F325" s="135" t="s">
        <v>345</v>
      </c>
      <c r="G325" s="135" t="s">
        <v>345</v>
      </c>
      <c r="H325" s="88">
        <v>91</v>
      </c>
      <c r="I325" s="144" t="s">
        <v>345</v>
      </c>
      <c r="J325" s="88">
        <v>312</v>
      </c>
      <c r="K325" s="144" t="s">
        <v>345</v>
      </c>
      <c r="L325" s="88">
        <v>302</v>
      </c>
      <c r="M325" s="144" t="s">
        <v>345</v>
      </c>
      <c r="N325" s="88">
        <v>570</v>
      </c>
      <c r="O325" s="132" t="s">
        <v>345</v>
      </c>
      <c r="P325" s="132" t="s">
        <v>345</v>
      </c>
    </row>
    <row r="326" spans="1:16" ht="15.75" customHeight="1">
      <c r="A326" s="134" t="s">
        <v>146</v>
      </c>
      <c r="B326" s="52">
        <f t="shared" si="16"/>
        <v>607</v>
      </c>
      <c r="C326" s="136">
        <v>23</v>
      </c>
      <c r="D326" s="142" t="s">
        <v>345</v>
      </c>
      <c r="E326" s="135" t="s">
        <v>345</v>
      </c>
      <c r="F326" s="135" t="s">
        <v>345</v>
      </c>
      <c r="G326" s="135" t="s">
        <v>345</v>
      </c>
      <c r="H326" s="88">
        <v>15</v>
      </c>
      <c r="I326" s="144" t="s">
        <v>345</v>
      </c>
      <c r="J326" s="88">
        <v>259</v>
      </c>
      <c r="K326" s="131">
        <v>64</v>
      </c>
      <c r="L326" s="88">
        <v>53</v>
      </c>
      <c r="M326" s="144" t="s">
        <v>345</v>
      </c>
      <c r="N326" s="88">
        <v>193</v>
      </c>
      <c r="O326" s="132" t="s">
        <v>345</v>
      </c>
      <c r="P326" s="132" t="s">
        <v>345</v>
      </c>
    </row>
    <row r="327" spans="1:16" ht="15.75" customHeight="1">
      <c r="A327" s="134" t="s">
        <v>147</v>
      </c>
      <c r="B327" s="52">
        <f t="shared" si="16"/>
        <v>1272</v>
      </c>
      <c r="C327" s="136">
        <v>433</v>
      </c>
      <c r="D327" s="142" t="s">
        <v>345</v>
      </c>
      <c r="E327" s="135" t="s">
        <v>345</v>
      </c>
      <c r="F327" s="135" t="s">
        <v>345</v>
      </c>
      <c r="G327" s="135" t="s">
        <v>345</v>
      </c>
      <c r="H327" s="88">
        <v>137</v>
      </c>
      <c r="I327" s="144" t="s">
        <v>345</v>
      </c>
      <c r="J327" s="88">
        <v>702</v>
      </c>
      <c r="K327" s="144" t="s">
        <v>345</v>
      </c>
      <c r="L327" s="137" t="s">
        <v>345</v>
      </c>
      <c r="M327" s="144" t="s">
        <v>345</v>
      </c>
      <c r="N327" s="137" t="s">
        <v>345</v>
      </c>
      <c r="O327" s="132" t="s">
        <v>345</v>
      </c>
      <c r="P327" s="132" t="s">
        <v>345</v>
      </c>
    </row>
    <row r="328" spans="1:16" ht="15.75" customHeight="1">
      <c r="A328" s="134" t="s">
        <v>148</v>
      </c>
      <c r="B328" s="52">
        <f t="shared" si="16"/>
        <v>898</v>
      </c>
      <c r="C328" s="136">
        <v>155</v>
      </c>
      <c r="D328" s="142" t="s">
        <v>345</v>
      </c>
      <c r="E328" s="135" t="s">
        <v>345</v>
      </c>
      <c r="F328" s="135" t="s">
        <v>345</v>
      </c>
      <c r="G328" s="135" t="s">
        <v>345</v>
      </c>
      <c r="H328" s="88">
        <v>134</v>
      </c>
      <c r="I328" s="144" t="s">
        <v>345</v>
      </c>
      <c r="J328" s="88">
        <v>609</v>
      </c>
      <c r="K328" s="144" t="s">
        <v>345</v>
      </c>
      <c r="L328" s="137" t="s">
        <v>345</v>
      </c>
      <c r="M328" s="144" t="s">
        <v>345</v>
      </c>
      <c r="N328" s="137" t="s">
        <v>345</v>
      </c>
      <c r="O328" s="132" t="s">
        <v>345</v>
      </c>
      <c r="P328" s="132" t="s">
        <v>345</v>
      </c>
    </row>
    <row r="329" spans="1:16" ht="15.75" customHeight="1">
      <c r="A329" s="134" t="s">
        <v>149</v>
      </c>
      <c r="B329" s="52">
        <f t="shared" si="16"/>
        <v>2953</v>
      </c>
      <c r="C329" s="136">
        <v>125</v>
      </c>
      <c r="D329" s="142" t="s">
        <v>345</v>
      </c>
      <c r="E329" s="139" t="s">
        <v>345</v>
      </c>
      <c r="F329" s="135" t="s">
        <v>345</v>
      </c>
      <c r="G329" s="135" t="s">
        <v>345</v>
      </c>
      <c r="H329" s="88">
        <v>77</v>
      </c>
      <c r="I329" s="144" t="s">
        <v>345</v>
      </c>
      <c r="J329" s="88">
        <v>479</v>
      </c>
      <c r="K329" s="131">
        <v>1374</v>
      </c>
      <c r="L329" s="88">
        <v>750</v>
      </c>
      <c r="M329" s="144" t="s">
        <v>345</v>
      </c>
      <c r="N329" s="88">
        <v>148</v>
      </c>
      <c r="O329" s="132" t="s">
        <v>345</v>
      </c>
      <c r="P329" s="132" t="s">
        <v>345</v>
      </c>
    </row>
    <row r="330" spans="1:16" ht="15.75" customHeight="1">
      <c r="A330" s="134" t="s">
        <v>150</v>
      </c>
      <c r="B330" s="52">
        <f t="shared" si="16"/>
        <v>548</v>
      </c>
      <c r="C330" s="136">
        <v>30</v>
      </c>
      <c r="D330" s="142" t="s">
        <v>345</v>
      </c>
      <c r="E330" s="139" t="s">
        <v>345</v>
      </c>
      <c r="F330" s="135" t="s">
        <v>345</v>
      </c>
      <c r="G330" s="135" t="s">
        <v>345</v>
      </c>
      <c r="H330" s="88">
        <v>47</v>
      </c>
      <c r="I330" s="144" t="s">
        <v>345</v>
      </c>
      <c r="J330" s="88">
        <v>157</v>
      </c>
      <c r="K330" s="131">
        <v>176</v>
      </c>
      <c r="L330" s="88">
        <v>69</v>
      </c>
      <c r="M330" s="144" t="s">
        <v>345</v>
      </c>
      <c r="N330" s="88">
        <v>69</v>
      </c>
      <c r="O330" s="132" t="s">
        <v>345</v>
      </c>
      <c r="P330" s="132" t="s">
        <v>345</v>
      </c>
    </row>
    <row r="331" spans="1:16" ht="15.75" customHeight="1">
      <c r="A331" s="134" t="s">
        <v>116</v>
      </c>
      <c r="B331" s="52">
        <f t="shared" si="16"/>
        <v>1457</v>
      </c>
      <c r="C331" s="136">
        <v>204</v>
      </c>
      <c r="D331" s="142" t="s">
        <v>345</v>
      </c>
      <c r="E331" s="139" t="s">
        <v>345</v>
      </c>
      <c r="F331" s="135" t="s">
        <v>345</v>
      </c>
      <c r="G331" s="135" t="s">
        <v>345</v>
      </c>
      <c r="H331" s="88">
        <v>85</v>
      </c>
      <c r="I331" s="144" t="s">
        <v>345</v>
      </c>
      <c r="J331" s="88">
        <v>640</v>
      </c>
      <c r="K331" s="131">
        <v>241</v>
      </c>
      <c r="L331" s="88">
        <v>287</v>
      </c>
      <c r="M331" s="144" t="s">
        <v>345</v>
      </c>
      <c r="N331" s="167" t="s">
        <v>345</v>
      </c>
      <c r="O331" s="132" t="s">
        <v>345</v>
      </c>
      <c r="P331" s="132" t="s">
        <v>345</v>
      </c>
    </row>
    <row r="332" spans="1:16" ht="15.75" customHeight="1">
      <c r="A332" s="134" t="s">
        <v>117</v>
      </c>
      <c r="B332" s="52">
        <f t="shared" si="16"/>
        <v>261</v>
      </c>
      <c r="C332" s="136">
        <v>29</v>
      </c>
      <c r="D332" s="142" t="s">
        <v>345</v>
      </c>
      <c r="E332" s="139" t="s">
        <v>345</v>
      </c>
      <c r="F332" s="135" t="s">
        <v>345</v>
      </c>
      <c r="G332" s="135" t="s">
        <v>345</v>
      </c>
      <c r="H332" s="88">
        <v>3</v>
      </c>
      <c r="I332" s="144" t="s">
        <v>345</v>
      </c>
      <c r="J332" s="88">
        <v>148</v>
      </c>
      <c r="K332" s="131">
        <v>8</v>
      </c>
      <c r="L332" s="88">
        <v>21</v>
      </c>
      <c r="M332" s="144" t="s">
        <v>345</v>
      </c>
      <c r="N332" s="88">
        <v>52</v>
      </c>
      <c r="O332" s="132" t="s">
        <v>345</v>
      </c>
      <c r="P332" s="132" t="s">
        <v>345</v>
      </c>
    </row>
    <row r="333" spans="1:16" ht="15.75" customHeight="1">
      <c r="A333" s="134" t="s">
        <v>118</v>
      </c>
      <c r="B333" s="52">
        <f t="shared" si="16"/>
        <v>1452</v>
      </c>
      <c r="C333" s="136">
        <v>159</v>
      </c>
      <c r="D333" s="142" t="s">
        <v>345</v>
      </c>
      <c r="E333" s="139" t="s">
        <v>345</v>
      </c>
      <c r="F333" s="135" t="s">
        <v>345</v>
      </c>
      <c r="G333" s="135" t="s">
        <v>345</v>
      </c>
      <c r="H333" s="88">
        <v>68</v>
      </c>
      <c r="I333" s="144" t="s">
        <v>345</v>
      </c>
      <c r="J333" s="88">
        <v>741</v>
      </c>
      <c r="K333" s="131">
        <v>150</v>
      </c>
      <c r="L333" s="88">
        <v>131</v>
      </c>
      <c r="M333" s="144" t="s">
        <v>345</v>
      </c>
      <c r="N333" s="88">
        <v>203</v>
      </c>
      <c r="O333" s="132" t="s">
        <v>345</v>
      </c>
      <c r="P333" s="132" t="s">
        <v>345</v>
      </c>
    </row>
    <row r="334" spans="1:16" ht="15.75" customHeight="1">
      <c r="A334" s="134" t="s">
        <v>119</v>
      </c>
      <c r="B334" s="52">
        <f t="shared" si="16"/>
        <v>2830</v>
      </c>
      <c r="C334" s="136">
        <v>978</v>
      </c>
      <c r="D334" s="142">
        <v>649</v>
      </c>
      <c r="E334" s="139" t="s">
        <v>345</v>
      </c>
      <c r="F334" s="135" t="s">
        <v>345</v>
      </c>
      <c r="G334" s="135" t="s">
        <v>345</v>
      </c>
      <c r="H334" s="88">
        <v>291</v>
      </c>
      <c r="I334" s="144" t="s">
        <v>345</v>
      </c>
      <c r="J334" s="88">
        <v>650</v>
      </c>
      <c r="K334" s="144" t="s">
        <v>345</v>
      </c>
      <c r="L334" s="88">
        <v>262</v>
      </c>
      <c r="M334" s="144" t="s">
        <v>345</v>
      </c>
      <c r="N334" s="167" t="s">
        <v>345</v>
      </c>
      <c r="O334" s="132" t="s">
        <v>345</v>
      </c>
      <c r="P334" s="132" t="s">
        <v>345</v>
      </c>
    </row>
    <row r="335" spans="1:16" ht="15.75" customHeight="1">
      <c r="A335" s="134" t="s">
        <v>120</v>
      </c>
      <c r="B335" s="52">
        <f t="shared" si="16"/>
        <v>341</v>
      </c>
      <c r="C335" s="136">
        <v>22</v>
      </c>
      <c r="D335" s="142" t="s">
        <v>345</v>
      </c>
      <c r="E335" s="139" t="s">
        <v>345</v>
      </c>
      <c r="F335" s="135" t="s">
        <v>345</v>
      </c>
      <c r="G335" s="135" t="s">
        <v>345</v>
      </c>
      <c r="H335" s="88">
        <v>27</v>
      </c>
      <c r="I335" s="144" t="s">
        <v>345</v>
      </c>
      <c r="J335" s="88">
        <v>106</v>
      </c>
      <c r="K335" s="131">
        <v>143</v>
      </c>
      <c r="L335" s="88">
        <v>15</v>
      </c>
      <c r="M335" s="144" t="s">
        <v>345</v>
      </c>
      <c r="N335" s="88">
        <v>28</v>
      </c>
      <c r="O335" s="132" t="s">
        <v>345</v>
      </c>
      <c r="P335" s="132" t="s">
        <v>345</v>
      </c>
    </row>
    <row r="336" spans="1:16" ht="15.75" customHeight="1">
      <c r="A336" s="134" t="s">
        <v>121</v>
      </c>
      <c r="B336" s="52">
        <f t="shared" si="16"/>
        <v>715</v>
      </c>
      <c r="C336" s="136">
        <v>33</v>
      </c>
      <c r="D336" s="142" t="s">
        <v>345</v>
      </c>
      <c r="E336" s="139" t="s">
        <v>345</v>
      </c>
      <c r="F336" s="135" t="s">
        <v>345</v>
      </c>
      <c r="G336" s="135" t="s">
        <v>345</v>
      </c>
      <c r="H336" s="88">
        <v>38</v>
      </c>
      <c r="I336" s="144" t="s">
        <v>345</v>
      </c>
      <c r="J336" s="88">
        <v>256</v>
      </c>
      <c r="K336" s="131">
        <v>134</v>
      </c>
      <c r="L336" s="88">
        <v>98</v>
      </c>
      <c r="M336" s="144" t="s">
        <v>345</v>
      </c>
      <c r="N336" s="88">
        <v>156</v>
      </c>
      <c r="O336" s="132" t="s">
        <v>345</v>
      </c>
      <c r="P336" s="132" t="s">
        <v>345</v>
      </c>
    </row>
    <row r="337" spans="1:16" ht="15.75" customHeight="1">
      <c r="A337" s="134" t="s">
        <v>0</v>
      </c>
      <c r="B337" s="52">
        <f t="shared" si="16"/>
        <v>442</v>
      </c>
      <c r="C337" s="136">
        <v>52</v>
      </c>
      <c r="D337" s="142" t="s">
        <v>345</v>
      </c>
      <c r="E337" s="135" t="s">
        <v>345</v>
      </c>
      <c r="F337" s="135" t="s">
        <v>345</v>
      </c>
      <c r="G337" s="135" t="s">
        <v>345</v>
      </c>
      <c r="H337" s="88">
        <v>19</v>
      </c>
      <c r="I337" s="144" t="s">
        <v>345</v>
      </c>
      <c r="J337" s="88">
        <v>205</v>
      </c>
      <c r="K337" s="61" t="s">
        <v>345</v>
      </c>
      <c r="L337" s="88">
        <v>62</v>
      </c>
      <c r="M337" s="61" t="s">
        <v>345</v>
      </c>
      <c r="N337" s="48">
        <v>104</v>
      </c>
      <c r="O337" s="132" t="s">
        <v>345</v>
      </c>
      <c r="P337" s="132" t="s">
        <v>345</v>
      </c>
    </row>
    <row r="338" spans="1:16" ht="15.75" customHeight="1">
      <c r="A338" s="173" t="s">
        <v>123</v>
      </c>
      <c r="B338" s="52">
        <f t="shared" si="16"/>
        <v>825</v>
      </c>
      <c r="C338" s="174">
        <v>107</v>
      </c>
      <c r="D338" s="143" t="s">
        <v>345</v>
      </c>
      <c r="E338" s="85" t="s">
        <v>345</v>
      </c>
      <c r="F338" s="85" t="s">
        <v>345</v>
      </c>
      <c r="G338" s="85" t="s">
        <v>345</v>
      </c>
      <c r="H338" s="88">
        <v>44</v>
      </c>
      <c r="I338" s="85" t="s">
        <v>345</v>
      </c>
      <c r="J338" s="88">
        <v>417</v>
      </c>
      <c r="K338" s="85" t="s">
        <v>345</v>
      </c>
      <c r="L338" s="88">
        <v>108</v>
      </c>
      <c r="M338" s="85" t="s">
        <v>345</v>
      </c>
      <c r="N338" s="88">
        <v>149</v>
      </c>
      <c r="O338" s="88" t="s">
        <v>345</v>
      </c>
      <c r="P338" s="88" t="s">
        <v>345</v>
      </c>
    </row>
    <row r="339" spans="1:16" ht="15.75" customHeight="1">
      <c r="A339" s="196"/>
      <c r="B339" s="118"/>
      <c r="C339" s="197"/>
      <c r="D339" s="197"/>
      <c r="E339" s="118"/>
      <c r="F339" s="118"/>
      <c r="G339" s="118"/>
      <c r="H339" s="197"/>
      <c r="I339" s="118"/>
      <c r="J339" s="197"/>
      <c r="K339" s="118"/>
      <c r="L339" s="197"/>
      <c r="M339" s="118"/>
      <c r="N339" s="197"/>
      <c r="O339" s="90"/>
      <c r="P339" s="90"/>
    </row>
    <row r="340" spans="1:16" ht="15.75" customHeight="1">
      <c r="A340" s="173"/>
      <c r="B340" s="137"/>
      <c r="C340" s="178"/>
      <c r="D340" s="178"/>
      <c r="E340" s="137"/>
      <c r="F340" s="137"/>
      <c r="G340" s="137"/>
      <c r="H340" s="178"/>
      <c r="I340" s="137"/>
      <c r="J340" s="178"/>
      <c r="K340" s="137"/>
      <c r="L340" s="178"/>
      <c r="M340" s="137"/>
      <c r="N340" s="178"/>
      <c r="O340" s="48"/>
      <c r="P340" s="48"/>
    </row>
    <row r="341" spans="1:16" ht="15.75" customHeight="1">
      <c r="A341" s="173"/>
      <c r="B341" s="137"/>
      <c r="C341" s="178"/>
      <c r="D341" s="178"/>
      <c r="E341" s="137"/>
      <c r="F341" s="137"/>
      <c r="G341" s="137"/>
      <c r="H341" s="178"/>
      <c r="I341" s="137"/>
      <c r="J341" s="178"/>
      <c r="K341" s="137"/>
      <c r="L341" s="178"/>
      <c r="M341" s="137"/>
      <c r="N341" s="178"/>
      <c r="O341" s="48"/>
      <c r="P341" s="48"/>
    </row>
    <row r="342" spans="1:16" s="17" customFormat="1" ht="15.75" customHeight="1">
      <c r="A342" s="102" t="s">
        <v>14</v>
      </c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201"/>
      <c r="M342" s="201"/>
      <c r="N342" s="103"/>
      <c r="O342" s="87"/>
      <c r="P342" s="87"/>
    </row>
    <row r="343" spans="1:16" s="17" customFormat="1" ht="15.75" customHeight="1">
      <c r="A343" s="106"/>
      <c r="B343" s="107"/>
      <c r="C343" s="198" t="s">
        <v>405</v>
      </c>
      <c r="D343" s="198"/>
      <c r="E343" s="198"/>
      <c r="F343" s="198"/>
      <c r="G343" s="198"/>
      <c r="H343" s="198"/>
      <c r="I343" s="198"/>
      <c r="J343" s="198"/>
      <c r="K343" s="198"/>
      <c r="L343" s="202"/>
      <c r="M343" s="202"/>
      <c r="N343" s="198"/>
      <c r="O343" s="202"/>
      <c r="P343" s="202"/>
    </row>
    <row r="344" spans="1:16" s="17" customFormat="1" ht="15.75" customHeight="1">
      <c r="A344" s="72" t="s">
        <v>329</v>
      </c>
      <c r="B344" s="110" t="s">
        <v>404</v>
      </c>
      <c r="C344" s="110" t="s">
        <v>366</v>
      </c>
      <c r="D344" s="110" t="s">
        <v>330</v>
      </c>
      <c r="E344" s="110" t="s">
        <v>331</v>
      </c>
      <c r="F344" s="110" t="s">
        <v>407</v>
      </c>
      <c r="G344" s="110" t="s">
        <v>332</v>
      </c>
      <c r="H344" s="110" t="s">
        <v>410</v>
      </c>
      <c r="I344" s="110" t="s">
        <v>409</v>
      </c>
      <c r="J344" s="110" t="s">
        <v>333</v>
      </c>
      <c r="K344" s="110" t="s">
        <v>411</v>
      </c>
      <c r="L344" s="110" t="s">
        <v>334</v>
      </c>
      <c r="M344" s="110" t="s">
        <v>335</v>
      </c>
      <c r="N344" s="111" t="s">
        <v>336</v>
      </c>
      <c r="O344" s="199" t="s">
        <v>337</v>
      </c>
      <c r="P344" s="199" t="s">
        <v>338</v>
      </c>
    </row>
    <row r="345" spans="1:16" s="17" customFormat="1" ht="15.75" customHeight="1">
      <c r="A345" s="113"/>
      <c r="B345" s="114"/>
      <c r="C345" s="114"/>
      <c r="D345" s="114"/>
      <c r="E345" s="115" t="s">
        <v>339</v>
      </c>
      <c r="F345" s="115"/>
      <c r="G345" s="115"/>
      <c r="H345" s="114"/>
      <c r="I345" s="115"/>
      <c r="J345" s="115" t="s">
        <v>340</v>
      </c>
      <c r="K345" s="114"/>
      <c r="L345" s="115" t="s">
        <v>341</v>
      </c>
      <c r="M345" s="115" t="s">
        <v>342</v>
      </c>
      <c r="N345" s="116" t="s">
        <v>343</v>
      </c>
      <c r="O345" s="117" t="s">
        <v>340</v>
      </c>
      <c r="P345" s="190"/>
    </row>
    <row r="346" spans="1:16" ht="15.75" customHeight="1">
      <c r="A346" s="134"/>
      <c r="B346" s="139"/>
      <c r="C346" s="136"/>
      <c r="D346" s="142"/>
      <c r="E346" s="135"/>
      <c r="F346" s="135"/>
      <c r="G346" s="135"/>
      <c r="H346" s="200"/>
      <c r="I346" s="203"/>
      <c r="J346" s="136"/>
      <c r="K346" s="167"/>
      <c r="L346" s="136"/>
      <c r="M346" s="135"/>
      <c r="N346" s="136"/>
      <c r="O346" s="132"/>
      <c r="P346" s="132"/>
    </row>
    <row r="347" spans="1:16" ht="15.75" customHeight="1">
      <c r="A347" s="134" t="s">
        <v>124</v>
      </c>
      <c r="B347" s="52">
        <f>SUM(C347:P347)</f>
        <v>700</v>
      </c>
      <c r="C347" s="136">
        <v>85</v>
      </c>
      <c r="D347" s="142" t="s">
        <v>345</v>
      </c>
      <c r="E347" s="135" t="s">
        <v>345</v>
      </c>
      <c r="F347" s="135" t="s">
        <v>345</v>
      </c>
      <c r="G347" s="135" t="s">
        <v>345</v>
      </c>
      <c r="H347" s="88">
        <v>62</v>
      </c>
      <c r="I347" s="144" t="s">
        <v>345</v>
      </c>
      <c r="J347" s="88">
        <v>287</v>
      </c>
      <c r="K347" s="167" t="s">
        <v>345</v>
      </c>
      <c r="L347" s="88">
        <v>95</v>
      </c>
      <c r="M347" s="144" t="s">
        <v>345</v>
      </c>
      <c r="N347" s="88">
        <v>171</v>
      </c>
      <c r="O347" s="132" t="s">
        <v>345</v>
      </c>
      <c r="P347" s="132" t="s">
        <v>345</v>
      </c>
    </row>
    <row r="348" spans="1:16" ht="15.75" customHeight="1">
      <c r="A348" s="134" t="s">
        <v>125</v>
      </c>
      <c r="B348" s="52">
        <f aca="true" t="shared" si="17" ref="B348:B387">SUM(C348:P348)</f>
        <v>1017</v>
      </c>
      <c r="C348" s="136">
        <v>52</v>
      </c>
      <c r="D348" s="142" t="s">
        <v>345</v>
      </c>
      <c r="E348" s="135" t="s">
        <v>345</v>
      </c>
      <c r="F348" s="135" t="s">
        <v>345</v>
      </c>
      <c r="G348" s="135" t="s">
        <v>345</v>
      </c>
      <c r="H348" s="88">
        <v>44</v>
      </c>
      <c r="I348" s="144" t="s">
        <v>345</v>
      </c>
      <c r="J348" s="88">
        <v>313</v>
      </c>
      <c r="K348" s="131">
        <v>370</v>
      </c>
      <c r="L348" s="88">
        <v>58</v>
      </c>
      <c r="M348" s="144" t="s">
        <v>345</v>
      </c>
      <c r="N348" s="88">
        <v>180</v>
      </c>
      <c r="O348" s="132" t="s">
        <v>345</v>
      </c>
      <c r="P348" s="132" t="s">
        <v>345</v>
      </c>
    </row>
    <row r="349" spans="1:16" ht="15.75" customHeight="1">
      <c r="A349" s="134" t="s">
        <v>126</v>
      </c>
      <c r="B349" s="52">
        <f t="shared" si="17"/>
        <v>506</v>
      </c>
      <c r="C349" s="136">
        <v>24</v>
      </c>
      <c r="D349" s="142" t="s">
        <v>345</v>
      </c>
      <c r="E349" s="135" t="s">
        <v>345</v>
      </c>
      <c r="F349" s="135" t="s">
        <v>345</v>
      </c>
      <c r="G349" s="135" t="s">
        <v>345</v>
      </c>
      <c r="H349" s="88">
        <v>4</v>
      </c>
      <c r="I349" s="144" t="s">
        <v>345</v>
      </c>
      <c r="J349" s="88">
        <v>129</v>
      </c>
      <c r="K349" s="131">
        <v>311</v>
      </c>
      <c r="L349" s="88">
        <v>10</v>
      </c>
      <c r="M349" s="144" t="s">
        <v>345</v>
      </c>
      <c r="N349" s="88">
        <v>28</v>
      </c>
      <c r="O349" s="132" t="s">
        <v>345</v>
      </c>
      <c r="P349" s="132" t="s">
        <v>345</v>
      </c>
    </row>
    <row r="350" spans="1:16" ht="15.75" customHeight="1">
      <c r="A350" s="134" t="s">
        <v>127</v>
      </c>
      <c r="B350" s="52">
        <f t="shared" si="17"/>
        <v>679</v>
      </c>
      <c r="C350" s="136">
        <v>75</v>
      </c>
      <c r="D350" s="142" t="s">
        <v>345</v>
      </c>
      <c r="E350" s="135" t="s">
        <v>345</v>
      </c>
      <c r="F350" s="135" t="s">
        <v>345</v>
      </c>
      <c r="G350" s="135" t="s">
        <v>345</v>
      </c>
      <c r="H350" s="88">
        <v>98</v>
      </c>
      <c r="I350" s="144" t="s">
        <v>345</v>
      </c>
      <c r="J350" s="88">
        <v>304</v>
      </c>
      <c r="K350" s="136" t="s">
        <v>345</v>
      </c>
      <c r="L350" s="88">
        <v>150</v>
      </c>
      <c r="M350" s="144" t="s">
        <v>345</v>
      </c>
      <c r="N350" s="88">
        <v>52</v>
      </c>
      <c r="O350" s="132" t="s">
        <v>345</v>
      </c>
      <c r="P350" s="132" t="s">
        <v>345</v>
      </c>
    </row>
    <row r="351" spans="1:16" ht="15.75" customHeight="1">
      <c r="A351" s="134" t="s">
        <v>128</v>
      </c>
      <c r="B351" s="52">
        <f t="shared" si="17"/>
        <v>1288</v>
      </c>
      <c r="C351" s="136">
        <v>34</v>
      </c>
      <c r="D351" s="142" t="s">
        <v>345</v>
      </c>
      <c r="E351" s="135" t="s">
        <v>345</v>
      </c>
      <c r="F351" s="135" t="s">
        <v>345</v>
      </c>
      <c r="G351" s="135" t="s">
        <v>345</v>
      </c>
      <c r="H351" s="88">
        <v>57</v>
      </c>
      <c r="I351" s="144" t="s">
        <v>345</v>
      </c>
      <c r="J351" s="88">
        <v>506</v>
      </c>
      <c r="K351" s="131">
        <v>77</v>
      </c>
      <c r="L351" s="88">
        <v>119</v>
      </c>
      <c r="M351" s="144" t="s">
        <v>345</v>
      </c>
      <c r="N351" s="88">
        <v>495</v>
      </c>
      <c r="O351" s="132" t="s">
        <v>345</v>
      </c>
      <c r="P351" s="132" t="s">
        <v>345</v>
      </c>
    </row>
    <row r="352" spans="1:16" ht="15.75" customHeight="1">
      <c r="A352" s="134" t="s">
        <v>129</v>
      </c>
      <c r="B352" s="52">
        <f t="shared" si="17"/>
        <v>730</v>
      </c>
      <c r="C352" s="136">
        <v>25</v>
      </c>
      <c r="D352" s="142" t="s">
        <v>345</v>
      </c>
      <c r="E352" s="135" t="s">
        <v>345</v>
      </c>
      <c r="F352" s="135" t="s">
        <v>345</v>
      </c>
      <c r="G352" s="135" t="s">
        <v>345</v>
      </c>
      <c r="H352" s="88">
        <v>18</v>
      </c>
      <c r="I352" s="144" t="s">
        <v>345</v>
      </c>
      <c r="J352" s="88">
        <v>289</v>
      </c>
      <c r="K352" s="131">
        <v>51</v>
      </c>
      <c r="L352" s="88">
        <v>66</v>
      </c>
      <c r="M352" s="144" t="s">
        <v>345</v>
      </c>
      <c r="N352" s="88">
        <v>281</v>
      </c>
      <c r="O352" s="132" t="s">
        <v>345</v>
      </c>
      <c r="P352" s="132" t="s">
        <v>345</v>
      </c>
    </row>
    <row r="353" spans="1:16" ht="15.75" customHeight="1">
      <c r="A353" s="134" t="s">
        <v>101</v>
      </c>
      <c r="B353" s="52">
        <f t="shared" si="17"/>
        <v>586</v>
      </c>
      <c r="C353" s="136">
        <v>50</v>
      </c>
      <c r="D353" s="142" t="s">
        <v>345</v>
      </c>
      <c r="E353" s="135" t="s">
        <v>345</v>
      </c>
      <c r="F353" s="135" t="s">
        <v>345</v>
      </c>
      <c r="G353" s="135" t="s">
        <v>345</v>
      </c>
      <c r="H353" s="88">
        <v>19</v>
      </c>
      <c r="I353" s="144" t="s">
        <v>345</v>
      </c>
      <c r="J353" s="88">
        <v>265</v>
      </c>
      <c r="K353" s="131">
        <v>30</v>
      </c>
      <c r="L353" s="88">
        <v>49</v>
      </c>
      <c r="M353" s="144" t="s">
        <v>345</v>
      </c>
      <c r="N353" s="88">
        <v>173</v>
      </c>
      <c r="O353" s="132" t="s">
        <v>345</v>
      </c>
      <c r="P353" s="132" t="s">
        <v>345</v>
      </c>
    </row>
    <row r="354" spans="1:16" ht="15.75" customHeight="1">
      <c r="A354" s="134" t="s">
        <v>102</v>
      </c>
      <c r="B354" s="52">
        <f t="shared" si="17"/>
        <v>1196</v>
      </c>
      <c r="C354" s="136">
        <v>53</v>
      </c>
      <c r="D354" s="142" t="s">
        <v>345</v>
      </c>
      <c r="E354" s="135" t="s">
        <v>345</v>
      </c>
      <c r="F354" s="135" t="s">
        <v>345</v>
      </c>
      <c r="G354" s="135" t="s">
        <v>345</v>
      </c>
      <c r="H354" s="88">
        <v>107</v>
      </c>
      <c r="I354" s="144" t="s">
        <v>345</v>
      </c>
      <c r="J354" s="88">
        <v>282</v>
      </c>
      <c r="K354" s="131">
        <v>197</v>
      </c>
      <c r="L354" s="88">
        <v>234</v>
      </c>
      <c r="M354" s="144" t="s">
        <v>345</v>
      </c>
      <c r="N354" s="88">
        <v>323</v>
      </c>
      <c r="O354" s="132" t="s">
        <v>345</v>
      </c>
      <c r="P354" s="132" t="s">
        <v>345</v>
      </c>
    </row>
    <row r="355" spans="1:16" ht="15.75" customHeight="1">
      <c r="A355" s="134" t="s">
        <v>103</v>
      </c>
      <c r="B355" s="52">
        <f t="shared" si="17"/>
        <v>1157</v>
      </c>
      <c r="C355" s="136">
        <v>111</v>
      </c>
      <c r="D355" s="142" t="s">
        <v>345</v>
      </c>
      <c r="E355" s="135" t="s">
        <v>345</v>
      </c>
      <c r="F355" s="135" t="s">
        <v>345</v>
      </c>
      <c r="G355" s="135" t="s">
        <v>345</v>
      </c>
      <c r="H355" s="88">
        <v>132</v>
      </c>
      <c r="I355" s="144" t="s">
        <v>345</v>
      </c>
      <c r="J355" s="88">
        <v>914</v>
      </c>
      <c r="K355" s="144" t="s">
        <v>345</v>
      </c>
      <c r="L355" s="167" t="s">
        <v>345</v>
      </c>
      <c r="M355" s="144" t="s">
        <v>345</v>
      </c>
      <c r="N355" s="137" t="s">
        <v>345</v>
      </c>
      <c r="O355" s="132" t="s">
        <v>345</v>
      </c>
      <c r="P355" s="132" t="s">
        <v>345</v>
      </c>
    </row>
    <row r="356" spans="1:16" ht="15.75" customHeight="1">
      <c r="A356" s="134" t="s">
        <v>104</v>
      </c>
      <c r="B356" s="52">
        <f t="shared" si="17"/>
        <v>837</v>
      </c>
      <c r="C356" s="136">
        <v>35</v>
      </c>
      <c r="D356" s="142" t="s">
        <v>345</v>
      </c>
      <c r="E356" s="135" t="s">
        <v>345</v>
      </c>
      <c r="F356" s="135" t="s">
        <v>345</v>
      </c>
      <c r="G356" s="135" t="s">
        <v>345</v>
      </c>
      <c r="H356" s="88">
        <v>67</v>
      </c>
      <c r="I356" s="144" t="s">
        <v>345</v>
      </c>
      <c r="J356" s="88">
        <v>443</v>
      </c>
      <c r="K356" s="144" t="s">
        <v>345</v>
      </c>
      <c r="L356" s="88">
        <v>229</v>
      </c>
      <c r="M356" s="144" t="s">
        <v>345</v>
      </c>
      <c r="N356" s="88">
        <v>63</v>
      </c>
      <c r="O356" s="132" t="s">
        <v>345</v>
      </c>
      <c r="P356" s="132" t="s">
        <v>345</v>
      </c>
    </row>
    <row r="357" spans="1:16" ht="15.75" customHeight="1">
      <c r="A357" s="134" t="s">
        <v>105</v>
      </c>
      <c r="B357" s="52">
        <f t="shared" si="17"/>
        <v>304</v>
      </c>
      <c r="C357" s="136">
        <v>30</v>
      </c>
      <c r="D357" s="142" t="s">
        <v>345</v>
      </c>
      <c r="E357" s="135" t="s">
        <v>345</v>
      </c>
      <c r="F357" s="135" t="s">
        <v>345</v>
      </c>
      <c r="G357" s="135" t="s">
        <v>345</v>
      </c>
      <c r="H357" s="88">
        <v>10</v>
      </c>
      <c r="I357" s="144" t="s">
        <v>345</v>
      </c>
      <c r="J357" s="88">
        <v>131</v>
      </c>
      <c r="K357" s="131">
        <v>64</v>
      </c>
      <c r="L357" s="88">
        <v>26</v>
      </c>
      <c r="M357" s="144" t="s">
        <v>345</v>
      </c>
      <c r="N357" s="88">
        <v>43</v>
      </c>
      <c r="O357" s="132" t="s">
        <v>345</v>
      </c>
      <c r="P357" s="132" t="s">
        <v>345</v>
      </c>
    </row>
    <row r="358" spans="1:16" ht="15.75" customHeight="1">
      <c r="A358" s="134" t="s">
        <v>106</v>
      </c>
      <c r="B358" s="52">
        <f t="shared" si="17"/>
        <v>1957</v>
      </c>
      <c r="C358" s="136">
        <v>156</v>
      </c>
      <c r="D358" s="142" t="s">
        <v>345</v>
      </c>
      <c r="E358" s="135" t="s">
        <v>345</v>
      </c>
      <c r="F358" s="135" t="s">
        <v>345</v>
      </c>
      <c r="G358" s="135" t="s">
        <v>345</v>
      </c>
      <c r="H358" s="88">
        <v>149</v>
      </c>
      <c r="I358" s="144" t="s">
        <v>345</v>
      </c>
      <c r="J358" s="88">
        <v>929</v>
      </c>
      <c r="K358" s="131">
        <v>411</v>
      </c>
      <c r="L358" s="88">
        <v>312</v>
      </c>
      <c r="M358" s="144" t="s">
        <v>345</v>
      </c>
      <c r="N358" s="132" t="s">
        <v>345</v>
      </c>
      <c r="O358" s="132" t="s">
        <v>345</v>
      </c>
      <c r="P358" s="132" t="s">
        <v>345</v>
      </c>
    </row>
    <row r="359" spans="1:16" ht="15.75" customHeight="1">
      <c r="A359" s="134" t="s">
        <v>107</v>
      </c>
      <c r="B359" s="52">
        <f t="shared" si="17"/>
        <v>464</v>
      </c>
      <c r="C359" s="136">
        <v>24</v>
      </c>
      <c r="D359" s="142" t="s">
        <v>345</v>
      </c>
      <c r="E359" s="135" t="s">
        <v>345</v>
      </c>
      <c r="F359" s="135" t="s">
        <v>345</v>
      </c>
      <c r="G359" s="135" t="s">
        <v>345</v>
      </c>
      <c r="H359" s="88">
        <v>35</v>
      </c>
      <c r="I359" s="144" t="s">
        <v>345</v>
      </c>
      <c r="J359" s="88">
        <v>198</v>
      </c>
      <c r="K359" s="131">
        <v>41</v>
      </c>
      <c r="L359" s="88">
        <v>64</v>
      </c>
      <c r="M359" s="144" t="s">
        <v>345</v>
      </c>
      <c r="N359" s="88">
        <v>102</v>
      </c>
      <c r="O359" s="132" t="s">
        <v>345</v>
      </c>
      <c r="P359" s="132" t="s">
        <v>345</v>
      </c>
    </row>
    <row r="360" spans="1:16" ht="15.75" customHeight="1">
      <c r="A360" s="134" t="s">
        <v>108</v>
      </c>
      <c r="B360" s="52">
        <f t="shared" si="17"/>
        <v>1360</v>
      </c>
      <c r="C360" s="136">
        <v>83</v>
      </c>
      <c r="D360" s="142" t="s">
        <v>345</v>
      </c>
      <c r="E360" s="135" t="s">
        <v>345</v>
      </c>
      <c r="F360" s="135" t="s">
        <v>345</v>
      </c>
      <c r="G360" s="135" t="s">
        <v>345</v>
      </c>
      <c r="H360" s="88">
        <v>8</v>
      </c>
      <c r="I360" s="144" t="s">
        <v>345</v>
      </c>
      <c r="J360" s="88">
        <v>411</v>
      </c>
      <c r="K360" s="131">
        <v>628</v>
      </c>
      <c r="L360" s="88">
        <v>120</v>
      </c>
      <c r="M360" s="144" t="s">
        <v>345</v>
      </c>
      <c r="N360" s="88">
        <v>110</v>
      </c>
      <c r="O360" s="132" t="s">
        <v>345</v>
      </c>
      <c r="P360" s="132" t="s">
        <v>345</v>
      </c>
    </row>
    <row r="361" spans="1:16" ht="15.75" customHeight="1">
      <c r="A361" s="134" t="s">
        <v>109</v>
      </c>
      <c r="B361" s="52">
        <f t="shared" si="17"/>
        <v>1450</v>
      </c>
      <c r="C361" s="136">
        <v>188</v>
      </c>
      <c r="D361" s="142" t="s">
        <v>345</v>
      </c>
      <c r="E361" s="135" t="s">
        <v>345</v>
      </c>
      <c r="F361" s="135" t="s">
        <v>345</v>
      </c>
      <c r="G361" s="135" t="s">
        <v>345</v>
      </c>
      <c r="H361" s="88">
        <v>18</v>
      </c>
      <c r="I361" s="144" t="s">
        <v>345</v>
      </c>
      <c r="J361" s="88">
        <v>522</v>
      </c>
      <c r="K361" s="131">
        <v>292</v>
      </c>
      <c r="L361" s="88">
        <v>144</v>
      </c>
      <c r="M361" s="144" t="s">
        <v>345</v>
      </c>
      <c r="N361" s="88">
        <v>286</v>
      </c>
      <c r="O361" s="132" t="s">
        <v>345</v>
      </c>
      <c r="P361" s="132" t="s">
        <v>345</v>
      </c>
    </row>
    <row r="362" spans="1:16" ht="15.75" customHeight="1">
      <c r="A362" s="134" t="s">
        <v>110</v>
      </c>
      <c r="B362" s="52">
        <f t="shared" si="17"/>
        <v>513</v>
      </c>
      <c r="C362" s="136">
        <v>24</v>
      </c>
      <c r="D362" s="142" t="s">
        <v>345</v>
      </c>
      <c r="E362" s="135" t="s">
        <v>345</v>
      </c>
      <c r="F362" s="135" t="s">
        <v>345</v>
      </c>
      <c r="G362" s="135" t="s">
        <v>345</v>
      </c>
      <c r="H362" s="88">
        <v>0</v>
      </c>
      <c r="I362" s="144" t="s">
        <v>345</v>
      </c>
      <c r="J362" s="88">
        <v>247</v>
      </c>
      <c r="K362" s="131">
        <v>99</v>
      </c>
      <c r="L362" s="88">
        <v>43</v>
      </c>
      <c r="M362" s="144" t="s">
        <v>345</v>
      </c>
      <c r="N362" s="88">
        <v>100</v>
      </c>
      <c r="O362" s="132" t="s">
        <v>345</v>
      </c>
      <c r="P362" s="132" t="s">
        <v>345</v>
      </c>
    </row>
    <row r="363" spans="1:16" ht="15.75" customHeight="1">
      <c r="A363" s="134" t="s">
        <v>111</v>
      </c>
      <c r="B363" s="52">
        <f t="shared" si="17"/>
        <v>1068</v>
      </c>
      <c r="C363" s="136">
        <v>457</v>
      </c>
      <c r="D363" s="142" t="s">
        <v>345</v>
      </c>
      <c r="E363" s="135" t="s">
        <v>345</v>
      </c>
      <c r="F363" s="135" t="s">
        <v>345</v>
      </c>
      <c r="G363" s="135" t="s">
        <v>345</v>
      </c>
      <c r="H363" s="88">
        <v>29</v>
      </c>
      <c r="I363" s="144" t="s">
        <v>345</v>
      </c>
      <c r="J363" s="88">
        <v>582</v>
      </c>
      <c r="K363" s="144" t="s">
        <v>345</v>
      </c>
      <c r="L363" s="137" t="s">
        <v>345</v>
      </c>
      <c r="M363" s="144" t="s">
        <v>345</v>
      </c>
      <c r="N363" s="135" t="s">
        <v>345</v>
      </c>
      <c r="O363" s="132" t="s">
        <v>345</v>
      </c>
      <c r="P363" s="132" t="s">
        <v>345</v>
      </c>
    </row>
    <row r="364" spans="1:16" ht="15.75" customHeight="1">
      <c r="A364" s="134" t="s">
        <v>112</v>
      </c>
      <c r="B364" s="52">
        <f t="shared" si="17"/>
        <v>2419</v>
      </c>
      <c r="C364" s="136">
        <v>160</v>
      </c>
      <c r="D364" s="142" t="s">
        <v>345</v>
      </c>
      <c r="E364" s="135" t="s">
        <v>345</v>
      </c>
      <c r="F364" s="135" t="s">
        <v>345</v>
      </c>
      <c r="G364" s="135" t="s">
        <v>345</v>
      </c>
      <c r="H364" s="88">
        <v>183</v>
      </c>
      <c r="I364" s="144" t="s">
        <v>345</v>
      </c>
      <c r="J364" s="88">
        <v>941</v>
      </c>
      <c r="K364" s="131">
        <v>510</v>
      </c>
      <c r="L364" s="88">
        <v>237</v>
      </c>
      <c r="M364" s="144" t="s">
        <v>345</v>
      </c>
      <c r="N364" s="88">
        <v>388</v>
      </c>
      <c r="O364" s="132" t="s">
        <v>345</v>
      </c>
      <c r="P364" s="132" t="s">
        <v>345</v>
      </c>
    </row>
    <row r="365" spans="1:16" ht="15.75" customHeight="1">
      <c r="A365" s="134" t="s">
        <v>113</v>
      </c>
      <c r="B365" s="52">
        <f t="shared" si="17"/>
        <v>877</v>
      </c>
      <c r="C365" s="136">
        <v>163</v>
      </c>
      <c r="D365" s="142" t="s">
        <v>345</v>
      </c>
      <c r="E365" s="135" t="s">
        <v>345</v>
      </c>
      <c r="F365" s="135" t="s">
        <v>345</v>
      </c>
      <c r="G365" s="135" t="s">
        <v>345</v>
      </c>
      <c r="H365" s="88">
        <v>62</v>
      </c>
      <c r="I365" s="144" t="s">
        <v>345</v>
      </c>
      <c r="J365" s="88">
        <v>328</v>
      </c>
      <c r="K365" s="131">
        <v>124</v>
      </c>
      <c r="L365" s="88">
        <v>71</v>
      </c>
      <c r="M365" s="144" t="s">
        <v>345</v>
      </c>
      <c r="N365" s="88">
        <v>129</v>
      </c>
      <c r="O365" s="132" t="s">
        <v>345</v>
      </c>
      <c r="P365" s="132" t="s">
        <v>345</v>
      </c>
    </row>
    <row r="366" spans="1:16" ht="15.75" customHeight="1">
      <c r="A366" s="134" t="s">
        <v>114</v>
      </c>
      <c r="B366" s="52">
        <f t="shared" si="17"/>
        <v>546</v>
      </c>
      <c r="C366" s="136">
        <v>40</v>
      </c>
      <c r="D366" s="142" t="s">
        <v>345</v>
      </c>
      <c r="E366" s="135" t="s">
        <v>345</v>
      </c>
      <c r="F366" s="135" t="s">
        <v>345</v>
      </c>
      <c r="G366" s="135" t="s">
        <v>345</v>
      </c>
      <c r="H366" s="88">
        <v>10</v>
      </c>
      <c r="I366" s="144" t="s">
        <v>345</v>
      </c>
      <c r="J366" s="88">
        <v>285</v>
      </c>
      <c r="K366" s="131">
        <v>72</v>
      </c>
      <c r="L366" s="88">
        <v>48</v>
      </c>
      <c r="M366" s="144" t="s">
        <v>345</v>
      </c>
      <c r="N366" s="88">
        <v>91</v>
      </c>
      <c r="O366" s="132" t="s">
        <v>345</v>
      </c>
      <c r="P366" s="132" t="s">
        <v>345</v>
      </c>
    </row>
    <row r="367" spans="1:16" ht="15.75" customHeight="1">
      <c r="A367" s="134" t="s">
        <v>115</v>
      </c>
      <c r="B367" s="52">
        <f t="shared" si="17"/>
        <v>1187</v>
      </c>
      <c r="C367" s="136">
        <v>380</v>
      </c>
      <c r="D367" s="142" t="s">
        <v>345</v>
      </c>
      <c r="E367" s="135" t="s">
        <v>345</v>
      </c>
      <c r="F367" s="135" t="s">
        <v>345</v>
      </c>
      <c r="G367" s="135" t="s">
        <v>345</v>
      </c>
      <c r="H367" s="88">
        <v>111</v>
      </c>
      <c r="I367" s="144" t="s">
        <v>345</v>
      </c>
      <c r="J367" s="88">
        <v>356</v>
      </c>
      <c r="K367" s="131">
        <v>207</v>
      </c>
      <c r="L367" s="88">
        <v>133</v>
      </c>
      <c r="M367" s="144" t="s">
        <v>345</v>
      </c>
      <c r="N367" s="137" t="s">
        <v>345</v>
      </c>
      <c r="O367" s="132" t="s">
        <v>345</v>
      </c>
      <c r="P367" s="132" t="s">
        <v>345</v>
      </c>
    </row>
    <row r="368" spans="1:16" ht="15.75" customHeight="1">
      <c r="A368" s="134" t="s">
        <v>86</v>
      </c>
      <c r="B368" s="52">
        <f t="shared" si="17"/>
        <v>623</v>
      </c>
      <c r="C368" s="136">
        <v>53</v>
      </c>
      <c r="D368" s="142" t="s">
        <v>345</v>
      </c>
      <c r="E368" s="135" t="s">
        <v>345</v>
      </c>
      <c r="F368" s="135" t="s">
        <v>345</v>
      </c>
      <c r="G368" s="135" t="s">
        <v>345</v>
      </c>
      <c r="H368" s="88">
        <v>47</v>
      </c>
      <c r="I368" s="144" t="s">
        <v>345</v>
      </c>
      <c r="J368" s="88">
        <v>214</v>
      </c>
      <c r="K368" s="131">
        <v>81</v>
      </c>
      <c r="L368" s="88">
        <v>73</v>
      </c>
      <c r="M368" s="144" t="s">
        <v>345</v>
      </c>
      <c r="N368" s="88">
        <v>155</v>
      </c>
      <c r="O368" s="132" t="s">
        <v>345</v>
      </c>
      <c r="P368" s="132" t="s">
        <v>345</v>
      </c>
    </row>
    <row r="369" spans="1:16" ht="15.75" customHeight="1">
      <c r="A369" s="134" t="s">
        <v>87</v>
      </c>
      <c r="B369" s="52">
        <f>SUM(C369:P369)</f>
        <v>794</v>
      </c>
      <c r="C369" s="136">
        <v>58</v>
      </c>
      <c r="D369" s="142" t="s">
        <v>345</v>
      </c>
      <c r="E369" s="135" t="s">
        <v>345</v>
      </c>
      <c r="F369" s="135" t="s">
        <v>345</v>
      </c>
      <c r="G369" s="135" t="s">
        <v>345</v>
      </c>
      <c r="H369" s="88">
        <v>33</v>
      </c>
      <c r="I369" s="144" t="s">
        <v>345</v>
      </c>
      <c r="J369" s="88">
        <v>251</v>
      </c>
      <c r="K369" s="131">
        <v>198</v>
      </c>
      <c r="L369" s="88">
        <v>55</v>
      </c>
      <c r="M369" s="144" t="s">
        <v>345</v>
      </c>
      <c r="N369" s="88">
        <v>199</v>
      </c>
      <c r="O369" s="132" t="s">
        <v>345</v>
      </c>
      <c r="P369" s="132" t="s">
        <v>345</v>
      </c>
    </row>
    <row r="370" spans="1:16" ht="15.75" customHeight="1">
      <c r="A370" s="134" t="s">
        <v>88</v>
      </c>
      <c r="B370" s="52">
        <f t="shared" si="17"/>
        <v>379</v>
      </c>
      <c r="C370" s="136">
        <v>42</v>
      </c>
      <c r="D370" s="142" t="s">
        <v>345</v>
      </c>
      <c r="E370" s="135" t="s">
        <v>345</v>
      </c>
      <c r="F370" s="135" t="s">
        <v>345</v>
      </c>
      <c r="G370" s="135" t="s">
        <v>345</v>
      </c>
      <c r="H370" s="88">
        <v>24</v>
      </c>
      <c r="I370" s="144" t="s">
        <v>345</v>
      </c>
      <c r="J370" s="88">
        <v>193</v>
      </c>
      <c r="K370" s="131">
        <v>41</v>
      </c>
      <c r="L370" s="88">
        <v>45</v>
      </c>
      <c r="M370" s="144" t="s">
        <v>345</v>
      </c>
      <c r="N370" s="88">
        <v>34</v>
      </c>
      <c r="O370" s="132" t="s">
        <v>345</v>
      </c>
      <c r="P370" s="132" t="s">
        <v>345</v>
      </c>
    </row>
    <row r="371" spans="1:16" ht="15.75" customHeight="1">
      <c r="A371" s="134" t="s">
        <v>89</v>
      </c>
      <c r="B371" s="52">
        <f t="shared" si="17"/>
        <v>1138</v>
      </c>
      <c r="C371" s="136">
        <v>106</v>
      </c>
      <c r="D371" s="142" t="s">
        <v>345</v>
      </c>
      <c r="E371" s="135" t="s">
        <v>345</v>
      </c>
      <c r="F371" s="135" t="s">
        <v>345</v>
      </c>
      <c r="G371" s="135" t="s">
        <v>345</v>
      </c>
      <c r="H371" s="88">
        <v>47</v>
      </c>
      <c r="I371" s="144" t="s">
        <v>345</v>
      </c>
      <c r="J371" s="88">
        <v>417</v>
      </c>
      <c r="K371" s="131">
        <v>174</v>
      </c>
      <c r="L371" s="88">
        <v>102</v>
      </c>
      <c r="M371" s="144" t="s">
        <v>345</v>
      </c>
      <c r="N371" s="88">
        <v>292</v>
      </c>
      <c r="O371" s="132" t="s">
        <v>345</v>
      </c>
      <c r="P371" s="132" t="s">
        <v>345</v>
      </c>
    </row>
    <row r="372" spans="1:16" ht="15.75" customHeight="1">
      <c r="A372" s="134" t="s">
        <v>90</v>
      </c>
      <c r="B372" s="52">
        <f t="shared" si="17"/>
        <v>150</v>
      </c>
      <c r="C372" s="136">
        <v>27</v>
      </c>
      <c r="D372" s="142" t="s">
        <v>345</v>
      </c>
      <c r="E372" s="135" t="s">
        <v>345</v>
      </c>
      <c r="F372" s="135" t="s">
        <v>345</v>
      </c>
      <c r="G372" s="135" t="s">
        <v>345</v>
      </c>
      <c r="H372" s="88">
        <v>5</v>
      </c>
      <c r="I372" s="144" t="s">
        <v>345</v>
      </c>
      <c r="J372" s="88">
        <v>65</v>
      </c>
      <c r="K372" s="131">
        <v>32</v>
      </c>
      <c r="L372" s="88">
        <v>7</v>
      </c>
      <c r="M372" s="144"/>
      <c r="N372" s="88">
        <v>14</v>
      </c>
      <c r="O372" s="132" t="s">
        <v>345</v>
      </c>
      <c r="P372" s="132" t="s">
        <v>345</v>
      </c>
    </row>
    <row r="373" spans="1:16" ht="15.75" customHeight="1">
      <c r="A373" s="134" t="s">
        <v>91</v>
      </c>
      <c r="B373" s="52">
        <f t="shared" si="17"/>
        <v>869</v>
      </c>
      <c r="C373" s="136">
        <v>124</v>
      </c>
      <c r="D373" s="142" t="s">
        <v>345</v>
      </c>
      <c r="E373" s="135" t="s">
        <v>345</v>
      </c>
      <c r="F373" s="135" t="s">
        <v>345</v>
      </c>
      <c r="G373" s="135" t="s">
        <v>345</v>
      </c>
      <c r="H373" s="88">
        <v>7</v>
      </c>
      <c r="I373" s="144" t="s">
        <v>345</v>
      </c>
      <c r="J373" s="88">
        <v>327</v>
      </c>
      <c r="K373" s="144" t="s">
        <v>345</v>
      </c>
      <c r="L373" s="88">
        <v>136</v>
      </c>
      <c r="M373" s="144" t="s">
        <v>345</v>
      </c>
      <c r="N373" s="88">
        <v>275</v>
      </c>
      <c r="O373" s="132" t="s">
        <v>345</v>
      </c>
      <c r="P373" s="132" t="s">
        <v>345</v>
      </c>
    </row>
    <row r="374" spans="1:16" ht="15.75" customHeight="1">
      <c r="A374" s="134" t="s">
        <v>92</v>
      </c>
      <c r="B374" s="52">
        <f t="shared" si="17"/>
        <v>254</v>
      </c>
      <c r="C374" s="136">
        <v>28</v>
      </c>
      <c r="D374" s="142" t="s">
        <v>345</v>
      </c>
      <c r="E374" s="135" t="s">
        <v>345</v>
      </c>
      <c r="F374" s="135" t="s">
        <v>345</v>
      </c>
      <c r="G374" s="135" t="s">
        <v>345</v>
      </c>
      <c r="H374" s="88">
        <v>3</v>
      </c>
      <c r="I374" s="144" t="s">
        <v>345</v>
      </c>
      <c r="J374" s="88">
        <v>108</v>
      </c>
      <c r="K374" s="144" t="s">
        <v>345</v>
      </c>
      <c r="L374" s="88">
        <v>50</v>
      </c>
      <c r="M374" s="144" t="s">
        <v>345</v>
      </c>
      <c r="N374" s="88">
        <v>65</v>
      </c>
      <c r="O374" s="132" t="s">
        <v>345</v>
      </c>
      <c r="P374" s="132" t="s">
        <v>345</v>
      </c>
    </row>
    <row r="375" spans="1:16" ht="15.75" customHeight="1">
      <c r="A375" s="134" t="s">
        <v>93</v>
      </c>
      <c r="B375" s="52">
        <f t="shared" si="17"/>
        <v>888</v>
      </c>
      <c r="C375" s="136">
        <v>36</v>
      </c>
      <c r="D375" s="142" t="s">
        <v>345</v>
      </c>
      <c r="E375" s="135" t="s">
        <v>345</v>
      </c>
      <c r="F375" s="135" t="s">
        <v>345</v>
      </c>
      <c r="G375" s="135" t="s">
        <v>345</v>
      </c>
      <c r="H375" s="88">
        <v>35</v>
      </c>
      <c r="I375" s="144" t="s">
        <v>345</v>
      </c>
      <c r="J375" s="88">
        <v>307</v>
      </c>
      <c r="K375" s="131">
        <v>293</v>
      </c>
      <c r="L375" s="88">
        <v>49</v>
      </c>
      <c r="M375" s="144" t="s">
        <v>345</v>
      </c>
      <c r="N375" s="88">
        <v>168</v>
      </c>
      <c r="O375" s="132" t="s">
        <v>345</v>
      </c>
      <c r="P375" s="132" t="s">
        <v>345</v>
      </c>
    </row>
    <row r="376" spans="1:16" ht="15.75" customHeight="1">
      <c r="A376" s="134" t="s">
        <v>94</v>
      </c>
      <c r="B376" s="52">
        <f t="shared" si="17"/>
        <v>336</v>
      </c>
      <c r="C376" s="136">
        <v>22</v>
      </c>
      <c r="D376" s="142" t="s">
        <v>345</v>
      </c>
      <c r="E376" s="135" t="s">
        <v>345</v>
      </c>
      <c r="F376" s="135" t="s">
        <v>345</v>
      </c>
      <c r="G376" s="135" t="s">
        <v>345</v>
      </c>
      <c r="H376" s="88">
        <v>15</v>
      </c>
      <c r="I376" s="144" t="s">
        <v>345</v>
      </c>
      <c r="J376" s="88">
        <v>162</v>
      </c>
      <c r="K376" s="131">
        <v>34</v>
      </c>
      <c r="L376" s="88">
        <v>41</v>
      </c>
      <c r="M376" s="144" t="s">
        <v>345</v>
      </c>
      <c r="N376" s="88">
        <v>62</v>
      </c>
      <c r="O376" s="132" t="s">
        <v>345</v>
      </c>
      <c r="P376" s="132" t="s">
        <v>345</v>
      </c>
    </row>
    <row r="377" spans="1:16" ht="15.75" customHeight="1">
      <c r="A377" s="134" t="s">
        <v>95</v>
      </c>
      <c r="B377" s="52">
        <f t="shared" si="17"/>
        <v>388</v>
      </c>
      <c r="C377" s="136">
        <v>10</v>
      </c>
      <c r="D377" s="142" t="s">
        <v>345</v>
      </c>
      <c r="E377" s="135" t="s">
        <v>345</v>
      </c>
      <c r="F377" s="135" t="s">
        <v>345</v>
      </c>
      <c r="G377" s="135" t="s">
        <v>345</v>
      </c>
      <c r="H377" s="88">
        <v>27</v>
      </c>
      <c r="I377" s="61" t="s">
        <v>345</v>
      </c>
      <c r="J377" s="88">
        <v>204</v>
      </c>
      <c r="K377" s="131">
        <v>54</v>
      </c>
      <c r="L377" s="88">
        <v>44</v>
      </c>
      <c r="M377" s="144" t="s">
        <v>345</v>
      </c>
      <c r="N377" s="88">
        <v>49</v>
      </c>
      <c r="O377" s="132" t="s">
        <v>345</v>
      </c>
      <c r="P377" s="132" t="s">
        <v>345</v>
      </c>
    </row>
    <row r="378" spans="1:16" ht="15.75" customHeight="1">
      <c r="A378" s="134" t="s">
        <v>96</v>
      </c>
      <c r="B378" s="52">
        <f t="shared" si="17"/>
        <v>1721</v>
      </c>
      <c r="C378" s="136">
        <v>138</v>
      </c>
      <c r="D378" s="142" t="s">
        <v>345</v>
      </c>
      <c r="E378" s="135" t="s">
        <v>345</v>
      </c>
      <c r="F378" s="135" t="s">
        <v>345</v>
      </c>
      <c r="G378" s="135" t="s">
        <v>345</v>
      </c>
      <c r="H378" s="88">
        <v>154</v>
      </c>
      <c r="I378" s="61" t="s">
        <v>345</v>
      </c>
      <c r="J378" s="88">
        <v>851</v>
      </c>
      <c r="K378" s="131">
        <v>402</v>
      </c>
      <c r="L378" s="88">
        <v>176</v>
      </c>
      <c r="M378" s="144" t="s">
        <v>345</v>
      </c>
      <c r="N378" s="137" t="s">
        <v>345</v>
      </c>
      <c r="O378" s="132" t="s">
        <v>345</v>
      </c>
      <c r="P378" s="132" t="s">
        <v>345</v>
      </c>
    </row>
    <row r="379" spans="1:16" ht="15.75" customHeight="1">
      <c r="A379" s="134" t="s">
        <v>97</v>
      </c>
      <c r="B379" s="52">
        <f t="shared" si="17"/>
        <v>1325</v>
      </c>
      <c r="C379" s="136">
        <v>255</v>
      </c>
      <c r="D379" s="142">
        <v>65</v>
      </c>
      <c r="E379" s="135" t="s">
        <v>345</v>
      </c>
      <c r="F379" s="135" t="s">
        <v>345</v>
      </c>
      <c r="G379" s="135" t="s">
        <v>345</v>
      </c>
      <c r="H379" s="88">
        <v>90</v>
      </c>
      <c r="I379" s="61" t="s">
        <v>345</v>
      </c>
      <c r="J379" s="88">
        <v>550</v>
      </c>
      <c r="K379" s="131">
        <v>200</v>
      </c>
      <c r="L379" s="88">
        <v>165</v>
      </c>
      <c r="M379" s="144" t="s">
        <v>345</v>
      </c>
      <c r="N379" s="137" t="s">
        <v>345</v>
      </c>
      <c r="O379" s="132" t="s">
        <v>345</v>
      </c>
      <c r="P379" s="132" t="s">
        <v>345</v>
      </c>
    </row>
    <row r="380" spans="1:16" ht="15.75" customHeight="1">
      <c r="A380" s="134" t="s">
        <v>98</v>
      </c>
      <c r="B380" s="52">
        <f t="shared" si="17"/>
        <v>1024</v>
      </c>
      <c r="C380" s="136">
        <v>97</v>
      </c>
      <c r="D380" s="142" t="s">
        <v>345</v>
      </c>
      <c r="E380" s="135" t="s">
        <v>345</v>
      </c>
      <c r="F380" s="135" t="s">
        <v>345</v>
      </c>
      <c r="G380" s="135" t="s">
        <v>345</v>
      </c>
      <c r="H380" s="88">
        <v>99</v>
      </c>
      <c r="I380" s="61" t="s">
        <v>345</v>
      </c>
      <c r="J380" s="88">
        <v>420</v>
      </c>
      <c r="K380" s="131">
        <v>265</v>
      </c>
      <c r="L380" s="88">
        <v>143</v>
      </c>
      <c r="M380" s="144" t="s">
        <v>345</v>
      </c>
      <c r="N380" s="137" t="s">
        <v>345</v>
      </c>
      <c r="O380" s="132" t="s">
        <v>345</v>
      </c>
      <c r="P380" s="132" t="s">
        <v>345</v>
      </c>
    </row>
    <row r="381" spans="1:16" ht="15.75" customHeight="1">
      <c r="A381" s="134" t="s">
        <v>221</v>
      </c>
      <c r="B381" s="52">
        <f t="shared" si="17"/>
        <v>1585</v>
      </c>
      <c r="C381" s="136">
        <v>190</v>
      </c>
      <c r="D381" s="142" t="s">
        <v>345</v>
      </c>
      <c r="E381" s="135" t="s">
        <v>345</v>
      </c>
      <c r="F381" s="135" t="s">
        <v>345</v>
      </c>
      <c r="G381" s="135" t="s">
        <v>345</v>
      </c>
      <c r="H381" s="88">
        <v>100</v>
      </c>
      <c r="I381" s="61" t="s">
        <v>345</v>
      </c>
      <c r="J381" s="88">
        <v>752</v>
      </c>
      <c r="K381" s="131">
        <v>276</v>
      </c>
      <c r="L381" s="88">
        <v>267</v>
      </c>
      <c r="M381" s="144" t="s">
        <v>345</v>
      </c>
      <c r="N381" s="137" t="s">
        <v>345</v>
      </c>
      <c r="O381" s="132" t="s">
        <v>345</v>
      </c>
      <c r="P381" s="132" t="s">
        <v>345</v>
      </c>
    </row>
    <row r="382" spans="1:16" ht="15.75" customHeight="1">
      <c r="A382" s="134" t="s">
        <v>99</v>
      </c>
      <c r="B382" s="52">
        <f t="shared" si="17"/>
        <v>1118</v>
      </c>
      <c r="C382" s="136">
        <v>74</v>
      </c>
      <c r="D382" s="142" t="s">
        <v>345</v>
      </c>
      <c r="E382" s="135" t="s">
        <v>345</v>
      </c>
      <c r="F382" s="135" t="s">
        <v>345</v>
      </c>
      <c r="G382" s="135" t="s">
        <v>345</v>
      </c>
      <c r="H382" s="88">
        <v>52</v>
      </c>
      <c r="I382" s="61" t="s">
        <v>345</v>
      </c>
      <c r="J382" s="88">
        <v>652</v>
      </c>
      <c r="K382" s="131">
        <v>157</v>
      </c>
      <c r="L382" s="88">
        <v>183</v>
      </c>
      <c r="M382" s="144" t="s">
        <v>345</v>
      </c>
      <c r="N382" s="137" t="s">
        <v>345</v>
      </c>
      <c r="O382" s="132" t="s">
        <v>345</v>
      </c>
      <c r="P382" s="132" t="s">
        <v>345</v>
      </c>
    </row>
    <row r="383" spans="1:16" ht="15.75" customHeight="1">
      <c r="A383" s="134" t="s">
        <v>100</v>
      </c>
      <c r="B383" s="52">
        <f t="shared" si="17"/>
        <v>1208</v>
      </c>
      <c r="C383" s="136">
        <v>87</v>
      </c>
      <c r="D383" s="142" t="s">
        <v>345</v>
      </c>
      <c r="E383" s="135" t="s">
        <v>345</v>
      </c>
      <c r="F383" s="135" t="s">
        <v>345</v>
      </c>
      <c r="G383" s="135" t="s">
        <v>345</v>
      </c>
      <c r="H383" s="88">
        <v>75</v>
      </c>
      <c r="I383" s="61" t="s">
        <v>345</v>
      </c>
      <c r="J383" s="88">
        <v>466</v>
      </c>
      <c r="K383" s="131">
        <v>104</v>
      </c>
      <c r="L383" s="88">
        <v>199</v>
      </c>
      <c r="M383" s="144" t="s">
        <v>345</v>
      </c>
      <c r="N383" s="88">
        <v>277</v>
      </c>
      <c r="O383" s="132" t="s">
        <v>345</v>
      </c>
      <c r="P383" s="132" t="s">
        <v>345</v>
      </c>
    </row>
    <row r="384" spans="1:16" s="17" customFormat="1" ht="15.75" customHeight="1">
      <c r="A384" s="134" t="s">
        <v>66</v>
      </c>
      <c r="B384" s="52">
        <f t="shared" si="17"/>
        <v>819</v>
      </c>
      <c r="C384" s="136">
        <v>10</v>
      </c>
      <c r="D384" s="142" t="s">
        <v>345</v>
      </c>
      <c r="E384" s="135" t="s">
        <v>345</v>
      </c>
      <c r="F384" s="135" t="s">
        <v>345</v>
      </c>
      <c r="G384" s="135" t="s">
        <v>345</v>
      </c>
      <c r="H384" s="88">
        <v>55</v>
      </c>
      <c r="I384" s="61" t="s">
        <v>345</v>
      </c>
      <c r="J384" s="88">
        <v>380</v>
      </c>
      <c r="K384" s="140">
        <v>91</v>
      </c>
      <c r="L384" s="88">
        <v>72</v>
      </c>
      <c r="M384" s="144" t="s">
        <v>345</v>
      </c>
      <c r="N384" s="88">
        <v>211</v>
      </c>
      <c r="O384" s="132" t="s">
        <v>345</v>
      </c>
      <c r="P384" s="132" t="s">
        <v>345</v>
      </c>
    </row>
    <row r="385" spans="1:16" ht="15.75" customHeight="1">
      <c r="A385" s="134" t="s">
        <v>67</v>
      </c>
      <c r="B385" s="52">
        <f t="shared" si="17"/>
        <v>1242</v>
      </c>
      <c r="C385" s="136">
        <v>33</v>
      </c>
      <c r="D385" s="142" t="s">
        <v>345</v>
      </c>
      <c r="E385" s="135" t="s">
        <v>345</v>
      </c>
      <c r="F385" s="135" t="s">
        <v>345</v>
      </c>
      <c r="G385" s="135" t="s">
        <v>345</v>
      </c>
      <c r="H385" s="88">
        <v>39</v>
      </c>
      <c r="I385" s="61" t="s">
        <v>345</v>
      </c>
      <c r="J385" s="88">
        <v>584</v>
      </c>
      <c r="K385" s="144" t="s">
        <v>345</v>
      </c>
      <c r="L385" s="88">
        <v>189</v>
      </c>
      <c r="M385" s="144"/>
      <c r="N385" s="88">
        <v>397</v>
      </c>
      <c r="O385" s="132" t="s">
        <v>345</v>
      </c>
      <c r="P385" s="132" t="s">
        <v>345</v>
      </c>
    </row>
    <row r="386" spans="1:16" ht="15.75" customHeight="1">
      <c r="A386" s="134" t="s">
        <v>68</v>
      </c>
      <c r="B386" s="52">
        <f t="shared" si="17"/>
        <v>1312</v>
      </c>
      <c r="C386" s="136">
        <v>154</v>
      </c>
      <c r="D386" s="142" t="s">
        <v>345</v>
      </c>
      <c r="E386" s="135" t="s">
        <v>345</v>
      </c>
      <c r="F386" s="135" t="s">
        <v>345</v>
      </c>
      <c r="G386" s="135" t="s">
        <v>345</v>
      </c>
      <c r="H386" s="88">
        <v>91</v>
      </c>
      <c r="I386" s="61" t="s">
        <v>345</v>
      </c>
      <c r="J386" s="88">
        <v>508</v>
      </c>
      <c r="K386" s="144" t="s">
        <v>345</v>
      </c>
      <c r="L386" s="88">
        <v>254</v>
      </c>
      <c r="M386" s="144" t="s">
        <v>345</v>
      </c>
      <c r="N386" s="88">
        <v>305</v>
      </c>
      <c r="O386" s="132" t="s">
        <v>345</v>
      </c>
      <c r="P386" s="132" t="s">
        <v>345</v>
      </c>
    </row>
    <row r="387" spans="1:16" ht="15.75" customHeight="1">
      <c r="A387" s="134" t="s">
        <v>208</v>
      </c>
      <c r="B387" s="52">
        <f t="shared" si="17"/>
        <v>1022</v>
      </c>
      <c r="C387" s="136">
        <v>173</v>
      </c>
      <c r="D387" s="142" t="s">
        <v>345</v>
      </c>
      <c r="E387" s="135" t="s">
        <v>345</v>
      </c>
      <c r="F387" s="135" t="s">
        <v>345</v>
      </c>
      <c r="G387" s="135" t="s">
        <v>345</v>
      </c>
      <c r="H387" s="88">
        <v>134</v>
      </c>
      <c r="I387" s="61" t="s">
        <v>345</v>
      </c>
      <c r="J387" s="88">
        <v>715</v>
      </c>
      <c r="K387" s="144" t="s">
        <v>345</v>
      </c>
      <c r="L387" s="137" t="s">
        <v>345</v>
      </c>
      <c r="M387" s="144" t="s">
        <v>345</v>
      </c>
      <c r="N387" s="135" t="s">
        <v>345</v>
      </c>
      <c r="O387" s="132" t="s">
        <v>345</v>
      </c>
      <c r="P387" s="132" t="s">
        <v>345</v>
      </c>
    </row>
    <row r="388" spans="1:16" ht="15.75" customHeight="1">
      <c r="A388" s="134"/>
      <c r="B388" s="139"/>
      <c r="C388" s="136"/>
      <c r="D388" s="142"/>
      <c r="E388" s="135"/>
      <c r="F388" s="135"/>
      <c r="G388" s="135"/>
      <c r="H388" s="142"/>
      <c r="I388" s="135"/>
      <c r="J388" s="178"/>
      <c r="K388" s="144"/>
      <c r="L388" s="135"/>
      <c r="M388" s="135"/>
      <c r="N388" s="178"/>
      <c r="O388" s="132"/>
      <c r="P388" s="132"/>
    </row>
    <row r="389" spans="1:16" ht="15.75" customHeight="1">
      <c r="A389" s="119" t="s">
        <v>69</v>
      </c>
      <c r="B389" s="127">
        <f>SUM(B391:B393)</f>
        <v>4401</v>
      </c>
      <c r="C389" s="127">
        <f>SUM(C391:C393)</f>
        <v>1023</v>
      </c>
      <c r="D389" s="127">
        <f>SUM(D391:D393)</f>
        <v>1133</v>
      </c>
      <c r="E389" s="146" t="str">
        <f>+E392</f>
        <v>-</v>
      </c>
      <c r="F389" s="146" t="str">
        <f>+F392</f>
        <v>-</v>
      </c>
      <c r="G389" s="146" t="str">
        <f>+G392</f>
        <v>-</v>
      </c>
      <c r="H389" s="127">
        <f>SUM(H391:H393)</f>
        <v>670</v>
      </c>
      <c r="I389" s="146" t="str">
        <f>+I392</f>
        <v>-</v>
      </c>
      <c r="J389" s="185" t="str">
        <f>+J392</f>
        <v>-</v>
      </c>
      <c r="K389" s="127">
        <f>SUM(K391:K393)</f>
        <v>1575</v>
      </c>
      <c r="L389" s="146" t="str">
        <f>+L392</f>
        <v>-</v>
      </c>
      <c r="M389" s="146" t="str">
        <f>+M392</f>
        <v>-</v>
      </c>
      <c r="N389" s="146" t="str">
        <f>+N392</f>
        <v>-</v>
      </c>
      <c r="O389" s="185" t="str">
        <f>+O392</f>
        <v>-</v>
      </c>
      <c r="P389" s="185" t="str">
        <f>+P392</f>
        <v>-</v>
      </c>
    </row>
    <row r="390" spans="1:16" ht="15.75" customHeight="1">
      <c r="A390" s="134"/>
      <c r="B390" s="139"/>
      <c r="C390" s="136"/>
      <c r="D390" s="142"/>
      <c r="E390" s="135"/>
      <c r="F390" s="135"/>
      <c r="G390" s="135"/>
      <c r="H390" s="142"/>
      <c r="I390" s="135"/>
      <c r="J390" s="178"/>
      <c r="K390" s="144"/>
      <c r="L390" s="135"/>
      <c r="M390" s="135"/>
      <c r="N390" s="178"/>
      <c r="O390" s="132"/>
      <c r="P390" s="88"/>
    </row>
    <row r="391" spans="1:16" ht="15.75" customHeight="1">
      <c r="A391" s="134" t="s">
        <v>70</v>
      </c>
      <c r="B391" s="52">
        <f>SUM(C391:P391)</f>
        <v>2022</v>
      </c>
      <c r="C391" s="136">
        <v>312</v>
      </c>
      <c r="D391" s="142">
        <v>574</v>
      </c>
      <c r="E391" s="135" t="s">
        <v>345</v>
      </c>
      <c r="F391" s="135" t="s">
        <v>345</v>
      </c>
      <c r="G391" s="135" t="s">
        <v>345</v>
      </c>
      <c r="H391" s="135">
        <v>457</v>
      </c>
      <c r="I391" s="135" t="s">
        <v>345</v>
      </c>
      <c r="J391" s="137" t="s">
        <v>345</v>
      </c>
      <c r="K391" s="187">
        <v>679</v>
      </c>
      <c r="L391" s="135" t="s">
        <v>345</v>
      </c>
      <c r="M391" s="135" t="s">
        <v>345</v>
      </c>
      <c r="N391" s="135" t="s">
        <v>345</v>
      </c>
      <c r="O391" s="137" t="s">
        <v>345</v>
      </c>
      <c r="P391" s="85" t="s">
        <v>345</v>
      </c>
    </row>
    <row r="392" spans="1:16" ht="15.75" customHeight="1">
      <c r="A392" s="134" t="s">
        <v>71</v>
      </c>
      <c r="B392" s="52">
        <f>SUM(C392:P392)</f>
        <v>1053</v>
      </c>
      <c r="C392" s="136">
        <v>400</v>
      </c>
      <c r="D392" s="142" t="s">
        <v>345</v>
      </c>
      <c r="E392" s="135" t="s">
        <v>345</v>
      </c>
      <c r="F392" s="135" t="s">
        <v>345</v>
      </c>
      <c r="G392" s="135" t="s">
        <v>345</v>
      </c>
      <c r="H392" s="136">
        <v>213</v>
      </c>
      <c r="I392" s="135" t="s">
        <v>345</v>
      </c>
      <c r="J392" s="137" t="s">
        <v>345</v>
      </c>
      <c r="K392" s="144">
        <v>440</v>
      </c>
      <c r="L392" s="135" t="s">
        <v>345</v>
      </c>
      <c r="M392" s="135" t="s">
        <v>345</v>
      </c>
      <c r="N392" s="135" t="s">
        <v>345</v>
      </c>
      <c r="O392" s="132" t="s">
        <v>345</v>
      </c>
      <c r="P392" s="88" t="s">
        <v>345</v>
      </c>
    </row>
    <row r="393" spans="1:16" ht="15.75" customHeight="1">
      <c r="A393" s="134" t="s">
        <v>194</v>
      </c>
      <c r="B393" s="52">
        <f>SUM(C393:P393)</f>
        <v>1326</v>
      </c>
      <c r="C393" s="51">
        <v>311</v>
      </c>
      <c r="D393" s="187">
        <v>559</v>
      </c>
      <c r="E393" s="139" t="s">
        <v>345</v>
      </c>
      <c r="F393" s="135" t="s">
        <v>345</v>
      </c>
      <c r="G393" s="135" t="s">
        <v>345</v>
      </c>
      <c r="H393" s="135" t="s">
        <v>345</v>
      </c>
      <c r="I393" s="135" t="s">
        <v>345</v>
      </c>
      <c r="J393" s="137" t="s">
        <v>345</v>
      </c>
      <c r="K393" s="88">
        <v>456</v>
      </c>
      <c r="L393" s="139" t="s">
        <v>345</v>
      </c>
      <c r="M393" s="135" t="s">
        <v>345</v>
      </c>
      <c r="N393" s="135" t="s">
        <v>345</v>
      </c>
      <c r="O393" s="137" t="s">
        <v>345</v>
      </c>
      <c r="P393" s="85" t="s">
        <v>345</v>
      </c>
    </row>
    <row r="394" spans="1:16" ht="15.75" customHeight="1">
      <c r="A394" s="130"/>
      <c r="B394" s="52"/>
      <c r="C394" s="52"/>
      <c r="D394" s="53"/>
      <c r="E394" s="135"/>
      <c r="F394" s="53"/>
      <c r="G394" s="135"/>
      <c r="H394" s="53"/>
      <c r="I394" s="135"/>
      <c r="J394" s="48"/>
      <c r="K394" s="187"/>
      <c r="L394" s="135"/>
      <c r="M394" s="53"/>
      <c r="O394" s="132"/>
      <c r="P394" s="88"/>
    </row>
    <row r="395" spans="1:16" ht="15.75" customHeight="1">
      <c r="A395" s="119" t="s">
        <v>72</v>
      </c>
      <c r="B395" s="127">
        <f>SUM(B397:B461)</f>
        <v>203301</v>
      </c>
      <c r="C395" s="110" t="s">
        <v>345</v>
      </c>
      <c r="D395" s="110" t="s">
        <v>345</v>
      </c>
      <c r="E395" s="110" t="s">
        <v>345</v>
      </c>
      <c r="F395" s="110" t="s">
        <v>345</v>
      </c>
      <c r="G395" s="110" t="s">
        <v>345</v>
      </c>
      <c r="H395" s="110" t="s">
        <v>345</v>
      </c>
      <c r="I395" s="127">
        <f>SUM(I397:I461)</f>
        <v>191162</v>
      </c>
      <c r="J395" s="111" t="s">
        <v>345</v>
      </c>
      <c r="K395" s="166" t="s">
        <v>345</v>
      </c>
      <c r="L395" s="110" t="s">
        <v>345</v>
      </c>
      <c r="M395" s="127">
        <f>SUM(M397:M461)</f>
        <v>12139</v>
      </c>
      <c r="N395" s="111" t="s">
        <v>345</v>
      </c>
      <c r="O395" s="128" t="s">
        <v>345</v>
      </c>
      <c r="P395" s="129" t="s">
        <v>345</v>
      </c>
    </row>
    <row r="396" spans="1:16" ht="15.75" customHeight="1">
      <c r="A396" s="134"/>
      <c r="B396" s="139"/>
      <c r="C396" s="135"/>
      <c r="D396" s="135"/>
      <c r="E396" s="135"/>
      <c r="F396" s="135"/>
      <c r="G396" s="135"/>
      <c r="H396" s="135"/>
      <c r="I396" s="91"/>
      <c r="J396" s="137"/>
      <c r="K396" s="144"/>
      <c r="L396" s="135"/>
      <c r="M396" s="135"/>
      <c r="N396" s="137"/>
      <c r="O396" s="132"/>
      <c r="P396" s="88"/>
    </row>
    <row r="397" spans="1:16" ht="15.75" customHeight="1">
      <c r="A397" s="134" t="s">
        <v>73</v>
      </c>
      <c r="B397" s="52">
        <f>SUM(C397:P397)</f>
        <v>9527</v>
      </c>
      <c r="C397" s="135" t="s">
        <v>345</v>
      </c>
      <c r="D397" s="135" t="s">
        <v>345</v>
      </c>
      <c r="E397" s="135" t="s">
        <v>345</v>
      </c>
      <c r="F397" s="135" t="s">
        <v>345</v>
      </c>
      <c r="G397" s="135" t="s">
        <v>345</v>
      </c>
      <c r="H397" s="135" t="s">
        <v>345</v>
      </c>
      <c r="I397" s="136">
        <v>9527</v>
      </c>
      <c r="J397" s="137" t="s">
        <v>345</v>
      </c>
      <c r="K397" s="144" t="s">
        <v>345</v>
      </c>
      <c r="L397" s="135" t="s">
        <v>345</v>
      </c>
      <c r="M397" s="135" t="s">
        <v>345</v>
      </c>
      <c r="N397" s="137" t="s">
        <v>345</v>
      </c>
      <c r="O397" s="132" t="s">
        <v>345</v>
      </c>
      <c r="P397" s="132" t="s">
        <v>345</v>
      </c>
    </row>
    <row r="398" spans="1:16" ht="15.75" customHeight="1">
      <c r="A398" s="134" t="s">
        <v>74</v>
      </c>
      <c r="B398" s="52">
        <f aca="true" t="shared" si="18" ref="B398:B461">SUM(C398:P398)</f>
        <v>2132</v>
      </c>
      <c r="C398" s="135" t="s">
        <v>345</v>
      </c>
      <c r="D398" s="135" t="s">
        <v>345</v>
      </c>
      <c r="E398" s="135" t="s">
        <v>345</v>
      </c>
      <c r="F398" s="135" t="s">
        <v>345</v>
      </c>
      <c r="G398" s="135" t="s">
        <v>345</v>
      </c>
      <c r="H398" s="135" t="s">
        <v>345</v>
      </c>
      <c r="I398" s="136">
        <v>2132</v>
      </c>
      <c r="J398" s="137" t="s">
        <v>345</v>
      </c>
      <c r="K398" s="144" t="s">
        <v>345</v>
      </c>
      <c r="L398" s="135" t="s">
        <v>345</v>
      </c>
      <c r="M398" s="135" t="s">
        <v>345</v>
      </c>
      <c r="N398" s="137" t="s">
        <v>345</v>
      </c>
      <c r="O398" s="132" t="s">
        <v>345</v>
      </c>
      <c r="P398" s="132" t="s">
        <v>345</v>
      </c>
    </row>
    <row r="399" spans="1:16" ht="15.75" customHeight="1">
      <c r="A399" s="134" t="s">
        <v>75</v>
      </c>
      <c r="B399" s="52">
        <f t="shared" si="18"/>
        <v>1392</v>
      </c>
      <c r="C399" s="135" t="s">
        <v>345</v>
      </c>
      <c r="D399" s="135" t="s">
        <v>345</v>
      </c>
      <c r="E399" s="135" t="s">
        <v>345</v>
      </c>
      <c r="F399" s="135" t="s">
        <v>345</v>
      </c>
      <c r="G399" s="135" t="s">
        <v>345</v>
      </c>
      <c r="H399" s="135" t="s">
        <v>345</v>
      </c>
      <c r="I399" s="136">
        <v>1392</v>
      </c>
      <c r="J399" s="135" t="s">
        <v>345</v>
      </c>
      <c r="K399" s="135" t="s">
        <v>345</v>
      </c>
      <c r="L399" s="135" t="s">
        <v>345</v>
      </c>
      <c r="M399" s="135" t="s">
        <v>345</v>
      </c>
      <c r="N399" s="137" t="s">
        <v>345</v>
      </c>
      <c r="O399" s="132" t="s">
        <v>345</v>
      </c>
      <c r="P399" s="132" t="s">
        <v>345</v>
      </c>
    </row>
    <row r="400" spans="1:16" ht="15.75" customHeight="1">
      <c r="A400" s="134" t="s">
        <v>76</v>
      </c>
      <c r="B400" s="52">
        <f t="shared" si="18"/>
        <v>2827</v>
      </c>
      <c r="C400" s="135" t="s">
        <v>345</v>
      </c>
      <c r="D400" s="135" t="s">
        <v>345</v>
      </c>
      <c r="E400" s="135" t="s">
        <v>345</v>
      </c>
      <c r="F400" s="135" t="s">
        <v>345</v>
      </c>
      <c r="G400" s="135" t="s">
        <v>345</v>
      </c>
      <c r="H400" s="135" t="s">
        <v>345</v>
      </c>
      <c r="I400" s="136">
        <v>2827</v>
      </c>
      <c r="J400" s="135" t="s">
        <v>345</v>
      </c>
      <c r="K400" s="135" t="s">
        <v>345</v>
      </c>
      <c r="L400" s="135" t="s">
        <v>345</v>
      </c>
      <c r="M400" s="135" t="s">
        <v>345</v>
      </c>
      <c r="N400" s="137" t="s">
        <v>345</v>
      </c>
      <c r="O400" s="132" t="s">
        <v>345</v>
      </c>
      <c r="P400" s="132" t="s">
        <v>345</v>
      </c>
    </row>
    <row r="401" spans="1:16" ht="15.75" customHeight="1">
      <c r="A401" s="134" t="s">
        <v>77</v>
      </c>
      <c r="B401" s="52">
        <f t="shared" si="18"/>
        <v>1337</v>
      </c>
      <c r="C401" s="135" t="s">
        <v>345</v>
      </c>
      <c r="D401" s="135" t="s">
        <v>345</v>
      </c>
      <c r="E401" s="135" t="s">
        <v>345</v>
      </c>
      <c r="F401" s="135" t="s">
        <v>345</v>
      </c>
      <c r="G401" s="135" t="s">
        <v>345</v>
      </c>
      <c r="H401" s="135" t="s">
        <v>345</v>
      </c>
      <c r="I401" s="136">
        <v>1337</v>
      </c>
      <c r="J401" s="135" t="s">
        <v>345</v>
      </c>
      <c r="K401" s="135" t="s">
        <v>345</v>
      </c>
      <c r="L401" s="135" t="s">
        <v>345</v>
      </c>
      <c r="M401" s="135" t="s">
        <v>345</v>
      </c>
      <c r="N401" s="137" t="s">
        <v>345</v>
      </c>
      <c r="O401" s="132" t="s">
        <v>345</v>
      </c>
      <c r="P401" s="132" t="s">
        <v>345</v>
      </c>
    </row>
    <row r="402" spans="1:16" ht="15.75" customHeight="1">
      <c r="A402" s="134" t="s">
        <v>78</v>
      </c>
      <c r="B402" s="52">
        <f t="shared" si="18"/>
        <v>3250</v>
      </c>
      <c r="C402" s="135" t="s">
        <v>345</v>
      </c>
      <c r="D402" s="135" t="s">
        <v>345</v>
      </c>
      <c r="E402" s="135" t="s">
        <v>345</v>
      </c>
      <c r="F402" s="135" t="s">
        <v>345</v>
      </c>
      <c r="G402" s="135" t="s">
        <v>345</v>
      </c>
      <c r="H402" s="135" t="s">
        <v>345</v>
      </c>
      <c r="I402" s="136">
        <v>3250</v>
      </c>
      <c r="J402" s="135" t="s">
        <v>345</v>
      </c>
      <c r="K402" s="135" t="s">
        <v>345</v>
      </c>
      <c r="L402" s="135" t="s">
        <v>345</v>
      </c>
      <c r="M402" s="135" t="s">
        <v>345</v>
      </c>
      <c r="N402" s="137" t="s">
        <v>345</v>
      </c>
      <c r="O402" s="132" t="s">
        <v>345</v>
      </c>
      <c r="P402" s="132" t="s">
        <v>345</v>
      </c>
    </row>
    <row r="403" spans="1:16" ht="15.75" customHeight="1">
      <c r="A403" s="134" t="s">
        <v>79</v>
      </c>
      <c r="B403" s="52">
        <f t="shared" si="18"/>
        <v>73</v>
      </c>
      <c r="C403" s="135" t="s">
        <v>345</v>
      </c>
      <c r="D403" s="135" t="s">
        <v>345</v>
      </c>
      <c r="E403" s="135" t="s">
        <v>345</v>
      </c>
      <c r="F403" s="135" t="s">
        <v>345</v>
      </c>
      <c r="G403" s="135" t="s">
        <v>345</v>
      </c>
      <c r="H403" s="135" t="s">
        <v>345</v>
      </c>
      <c r="I403" s="136">
        <v>73</v>
      </c>
      <c r="J403" s="135" t="s">
        <v>345</v>
      </c>
      <c r="K403" s="135" t="s">
        <v>345</v>
      </c>
      <c r="L403" s="135" t="s">
        <v>345</v>
      </c>
      <c r="M403" s="135" t="s">
        <v>345</v>
      </c>
      <c r="N403" s="137" t="s">
        <v>345</v>
      </c>
      <c r="O403" s="132" t="s">
        <v>345</v>
      </c>
      <c r="P403" s="132" t="s">
        <v>345</v>
      </c>
    </row>
    <row r="404" spans="1:16" ht="15.75" customHeight="1">
      <c r="A404" s="134" t="s">
        <v>80</v>
      </c>
      <c r="B404" s="52">
        <f t="shared" si="18"/>
        <v>3408</v>
      </c>
      <c r="C404" s="135" t="s">
        <v>345</v>
      </c>
      <c r="D404" s="135" t="s">
        <v>345</v>
      </c>
      <c r="E404" s="135" t="s">
        <v>345</v>
      </c>
      <c r="F404" s="135" t="s">
        <v>345</v>
      </c>
      <c r="G404" s="135" t="s">
        <v>345</v>
      </c>
      <c r="H404" s="135" t="s">
        <v>345</v>
      </c>
      <c r="I404" s="136">
        <v>3408</v>
      </c>
      <c r="J404" s="135" t="s">
        <v>345</v>
      </c>
      <c r="K404" s="135" t="s">
        <v>345</v>
      </c>
      <c r="L404" s="135" t="s">
        <v>345</v>
      </c>
      <c r="M404" s="135" t="s">
        <v>345</v>
      </c>
      <c r="N404" s="137" t="s">
        <v>345</v>
      </c>
      <c r="O404" s="132" t="s">
        <v>345</v>
      </c>
      <c r="P404" s="132" t="s">
        <v>345</v>
      </c>
    </row>
    <row r="405" spans="1:16" ht="15.75" customHeight="1">
      <c r="A405" s="134" t="s">
        <v>1</v>
      </c>
      <c r="B405" s="52">
        <f t="shared" si="18"/>
        <v>445</v>
      </c>
      <c r="C405" s="135" t="s">
        <v>345</v>
      </c>
      <c r="D405" s="135" t="s">
        <v>345</v>
      </c>
      <c r="E405" s="135" t="s">
        <v>345</v>
      </c>
      <c r="F405" s="135" t="s">
        <v>345</v>
      </c>
      <c r="G405" s="135" t="s">
        <v>345</v>
      </c>
      <c r="H405" s="135" t="s">
        <v>345</v>
      </c>
      <c r="I405" s="136">
        <v>445</v>
      </c>
      <c r="J405" s="135" t="s">
        <v>345</v>
      </c>
      <c r="K405" s="135" t="s">
        <v>345</v>
      </c>
      <c r="L405" s="135" t="s">
        <v>345</v>
      </c>
      <c r="M405" s="135" t="s">
        <v>345</v>
      </c>
      <c r="N405" s="137" t="s">
        <v>345</v>
      </c>
      <c r="O405" s="132" t="s">
        <v>345</v>
      </c>
      <c r="P405" s="132" t="s">
        <v>345</v>
      </c>
    </row>
    <row r="406" spans="1:16" ht="15.75" customHeight="1">
      <c r="A406" s="134" t="s">
        <v>2</v>
      </c>
      <c r="B406" s="52">
        <f t="shared" si="18"/>
        <v>13799</v>
      </c>
      <c r="C406" s="135" t="s">
        <v>345</v>
      </c>
      <c r="D406" s="135" t="s">
        <v>345</v>
      </c>
      <c r="E406" s="135" t="s">
        <v>345</v>
      </c>
      <c r="F406" s="135" t="s">
        <v>345</v>
      </c>
      <c r="G406" s="135" t="s">
        <v>345</v>
      </c>
      <c r="H406" s="135" t="s">
        <v>345</v>
      </c>
      <c r="I406" s="136">
        <v>13799</v>
      </c>
      <c r="J406" s="135" t="s">
        <v>345</v>
      </c>
      <c r="K406" s="135" t="s">
        <v>345</v>
      </c>
      <c r="L406" s="135" t="s">
        <v>345</v>
      </c>
      <c r="M406" s="135" t="s">
        <v>345</v>
      </c>
      <c r="N406" s="137" t="s">
        <v>345</v>
      </c>
      <c r="O406" s="132" t="s">
        <v>345</v>
      </c>
      <c r="P406" s="132" t="s">
        <v>345</v>
      </c>
    </row>
    <row r="407" spans="1:16" ht="15.75" customHeight="1">
      <c r="A407" s="134" t="s">
        <v>3</v>
      </c>
      <c r="B407" s="52">
        <f t="shared" si="18"/>
        <v>1340</v>
      </c>
      <c r="C407" s="135" t="s">
        <v>345</v>
      </c>
      <c r="D407" s="135" t="s">
        <v>345</v>
      </c>
      <c r="E407" s="135" t="s">
        <v>345</v>
      </c>
      <c r="F407" s="135" t="s">
        <v>345</v>
      </c>
      <c r="G407" s="135" t="s">
        <v>345</v>
      </c>
      <c r="H407" s="135" t="s">
        <v>345</v>
      </c>
      <c r="I407" s="136">
        <v>1340</v>
      </c>
      <c r="J407" s="135" t="s">
        <v>345</v>
      </c>
      <c r="K407" s="135" t="s">
        <v>345</v>
      </c>
      <c r="L407" s="135" t="s">
        <v>345</v>
      </c>
      <c r="M407" s="135" t="s">
        <v>345</v>
      </c>
      <c r="N407" s="137" t="s">
        <v>345</v>
      </c>
      <c r="O407" s="132" t="s">
        <v>345</v>
      </c>
      <c r="P407" s="132" t="s">
        <v>345</v>
      </c>
    </row>
    <row r="408" spans="1:16" ht="15.75" customHeight="1">
      <c r="A408" s="134" t="s">
        <v>84</v>
      </c>
      <c r="B408" s="52">
        <f t="shared" si="18"/>
        <v>5399</v>
      </c>
      <c r="C408" s="135" t="s">
        <v>345</v>
      </c>
      <c r="D408" s="135" t="s">
        <v>345</v>
      </c>
      <c r="E408" s="135" t="s">
        <v>345</v>
      </c>
      <c r="F408" s="135" t="s">
        <v>345</v>
      </c>
      <c r="G408" s="135" t="s">
        <v>345</v>
      </c>
      <c r="H408" s="135" t="s">
        <v>345</v>
      </c>
      <c r="I408" s="136">
        <v>5399</v>
      </c>
      <c r="J408" s="135" t="s">
        <v>345</v>
      </c>
      <c r="K408" s="135" t="s">
        <v>345</v>
      </c>
      <c r="L408" s="135" t="s">
        <v>345</v>
      </c>
      <c r="M408" s="135" t="s">
        <v>345</v>
      </c>
      <c r="N408" s="137" t="s">
        <v>345</v>
      </c>
      <c r="O408" s="132" t="s">
        <v>345</v>
      </c>
      <c r="P408" s="132" t="s">
        <v>345</v>
      </c>
    </row>
    <row r="409" spans="1:16" ht="15.75" customHeight="1">
      <c r="A409" s="134" t="s">
        <v>263</v>
      </c>
      <c r="B409" s="52">
        <f t="shared" si="18"/>
        <v>7618</v>
      </c>
      <c r="C409" s="135" t="s">
        <v>345</v>
      </c>
      <c r="D409" s="135" t="s">
        <v>345</v>
      </c>
      <c r="E409" s="135" t="s">
        <v>345</v>
      </c>
      <c r="F409" s="135" t="s">
        <v>345</v>
      </c>
      <c r="G409" s="135" t="s">
        <v>345</v>
      </c>
      <c r="H409" s="135" t="s">
        <v>345</v>
      </c>
      <c r="I409" s="136">
        <v>7618</v>
      </c>
      <c r="J409" s="135" t="s">
        <v>345</v>
      </c>
      <c r="K409" s="135" t="s">
        <v>345</v>
      </c>
      <c r="L409" s="135" t="s">
        <v>345</v>
      </c>
      <c r="M409" s="135" t="s">
        <v>345</v>
      </c>
      <c r="N409" s="137" t="s">
        <v>345</v>
      </c>
      <c r="O409" s="132" t="s">
        <v>345</v>
      </c>
      <c r="P409" s="132" t="s">
        <v>345</v>
      </c>
    </row>
    <row r="410" spans="1:16" ht="15.75" customHeight="1">
      <c r="A410" s="134" t="s">
        <v>85</v>
      </c>
      <c r="B410" s="52">
        <f t="shared" si="18"/>
        <v>5727</v>
      </c>
      <c r="C410" s="135" t="s">
        <v>345</v>
      </c>
      <c r="D410" s="135" t="s">
        <v>345</v>
      </c>
      <c r="E410" s="135" t="s">
        <v>345</v>
      </c>
      <c r="F410" s="135" t="s">
        <v>345</v>
      </c>
      <c r="G410" s="135" t="s">
        <v>345</v>
      </c>
      <c r="H410" s="135" t="s">
        <v>345</v>
      </c>
      <c r="I410" s="136">
        <v>5727</v>
      </c>
      <c r="J410" s="135" t="s">
        <v>345</v>
      </c>
      <c r="K410" s="135" t="s">
        <v>345</v>
      </c>
      <c r="L410" s="135" t="s">
        <v>345</v>
      </c>
      <c r="M410" s="135" t="s">
        <v>345</v>
      </c>
      <c r="N410" s="137" t="s">
        <v>345</v>
      </c>
      <c r="O410" s="132" t="s">
        <v>345</v>
      </c>
      <c r="P410" s="132" t="s">
        <v>345</v>
      </c>
    </row>
    <row r="411" spans="1:16" ht="15.75" customHeight="1">
      <c r="A411" s="134" t="s">
        <v>4</v>
      </c>
      <c r="B411" s="52">
        <f t="shared" si="18"/>
        <v>829</v>
      </c>
      <c r="C411" s="135" t="s">
        <v>345</v>
      </c>
      <c r="D411" s="135" t="s">
        <v>345</v>
      </c>
      <c r="E411" s="135" t="s">
        <v>345</v>
      </c>
      <c r="F411" s="135" t="s">
        <v>345</v>
      </c>
      <c r="G411" s="135" t="s">
        <v>345</v>
      </c>
      <c r="H411" s="135" t="s">
        <v>345</v>
      </c>
      <c r="I411" s="136">
        <v>829</v>
      </c>
      <c r="J411" s="135" t="s">
        <v>345</v>
      </c>
      <c r="K411" s="135" t="s">
        <v>345</v>
      </c>
      <c r="L411" s="135" t="s">
        <v>345</v>
      </c>
      <c r="M411" s="135" t="s">
        <v>345</v>
      </c>
      <c r="N411" s="137" t="s">
        <v>345</v>
      </c>
      <c r="O411" s="132" t="s">
        <v>345</v>
      </c>
      <c r="P411" s="132" t="s">
        <v>345</v>
      </c>
    </row>
    <row r="412" spans="1:16" ht="15.75" customHeight="1">
      <c r="A412" s="134" t="s">
        <v>441</v>
      </c>
      <c r="B412" s="52">
        <f t="shared" si="18"/>
        <v>1540</v>
      </c>
      <c r="C412" s="135" t="s">
        <v>345</v>
      </c>
      <c r="D412" s="135" t="s">
        <v>345</v>
      </c>
      <c r="E412" s="135" t="s">
        <v>345</v>
      </c>
      <c r="F412" s="135" t="s">
        <v>345</v>
      </c>
      <c r="G412" s="135" t="s">
        <v>345</v>
      </c>
      <c r="H412" s="135" t="s">
        <v>345</v>
      </c>
      <c r="I412" s="136">
        <v>1442</v>
      </c>
      <c r="J412" s="135" t="s">
        <v>345</v>
      </c>
      <c r="K412" s="135" t="s">
        <v>345</v>
      </c>
      <c r="L412" s="135" t="s">
        <v>345</v>
      </c>
      <c r="M412" s="139">
        <v>98</v>
      </c>
      <c r="N412" s="137" t="s">
        <v>345</v>
      </c>
      <c r="O412" s="132" t="s">
        <v>345</v>
      </c>
      <c r="P412" s="132" t="s">
        <v>345</v>
      </c>
    </row>
    <row r="413" spans="1:16" ht="15.75" customHeight="1">
      <c r="A413" s="134" t="s">
        <v>48</v>
      </c>
      <c r="B413" s="52">
        <f t="shared" si="18"/>
        <v>2048</v>
      </c>
      <c r="C413" s="135" t="s">
        <v>345</v>
      </c>
      <c r="D413" s="135" t="s">
        <v>345</v>
      </c>
      <c r="E413" s="135" t="s">
        <v>345</v>
      </c>
      <c r="F413" s="135" t="s">
        <v>345</v>
      </c>
      <c r="G413" s="135" t="s">
        <v>345</v>
      </c>
      <c r="H413" s="135" t="s">
        <v>345</v>
      </c>
      <c r="I413" s="136">
        <v>2048</v>
      </c>
      <c r="J413" s="135" t="s">
        <v>345</v>
      </c>
      <c r="K413" s="135" t="s">
        <v>345</v>
      </c>
      <c r="L413" s="135" t="s">
        <v>345</v>
      </c>
      <c r="M413" s="135" t="s">
        <v>345</v>
      </c>
      <c r="N413" s="137" t="s">
        <v>345</v>
      </c>
      <c r="O413" s="132" t="s">
        <v>345</v>
      </c>
      <c r="P413" s="132" t="s">
        <v>345</v>
      </c>
    </row>
    <row r="414" spans="1:16" ht="15.75" customHeight="1">
      <c r="A414" s="134" t="s">
        <v>49</v>
      </c>
      <c r="B414" s="52">
        <f t="shared" si="18"/>
        <v>672</v>
      </c>
      <c r="C414" s="135" t="s">
        <v>345</v>
      </c>
      <c r="D414" s="135" t="s">
        <v>345</v>
      </c>
      <c r="E414" s="135" t="s">
        <v>345</v>
      </c>
      <c r="F414" s="135" t="s">
        <v>345</v>
      </c>
      <c r="G414" s="135" t="s">
        <v>345</v>
      </c>
      <c r="H414" s="135" t="s">
        <v>345</v>
      </c>
      <c r="I414" s="136">
        <v>672</v>
      </c>
      <c r="J414" s="135" t="s">
        <v>345</v>
      </c>
      <c r="K414" s="135" t="s">
        <v>345</v>
      </c>
      <c r="L414" s="135" t="s">
        <v>345</v>
      </c>
      <c r="M414" s="135" t="s">
        <v>345</v>
      </c>
      <c r="N414" s="137" t="s">
        <v>345</v>
      </c>
      <c r="O414" s="132" t="s">
        <v>345</v>
      </c>
      <c r="P414" s="132" t="s">
        <v>345</v>
      </c>
    </row>
    <row r="415" spans="1:16" ht="15.75" customHeight="1">
      <c r="A415" s="138" t="s">
        <v>50</v>
      </c>
      <c r="B415" s="52">
        <f t="shared" si="18"/>
        <v>320</v>
      </c>
      <c r="C415" s="135" t="s">
        <v>345</v>
      </c>
      <c r="D415" s="135" t="s">
        <v>345</v>
      </c>
      <c r="E415" s="135" t="s">
        <v>345</v>
      </c>
      <c r="F415" s="135" t="s">
        <v>345</v>
      </c>
      <c r="G415" s="135" t="s">
        <v>345</v>
      </c>
      <c r="H415" s="135" t="s">
        <v>345</v>
      </c>
      <c r="I415" s="136">
        <v>320</v>
      </c>
      <c r="J415" s="135" t="s">
        <v>345</v>
      </c>
      <c r="K415" s="135" t="s">
        <v>345</v>
      </c>
      <c r="L415" s="135" t="s">
        <v>345</v>
      </c>
      <c r="M415" s="135" t="s">
        <v>345</v>
      </c>
      <c r="N415" s="137" t="s">
        <v>345</v>
      </c>
      <c r="O415" s="132" t="s">
        <v>345</v>
      </c>
      <c r="P415" s="132" t="s">
        <v>345</v>
      </c>
    </row>
    <row r="416" spans="1:16" ht="15.75" customHeight="1">
      <c r="A416" s="138" t="s">
        <v>51</v>
      </c>
      <c r="B416" s="52">
        <f t="shared" si="18"/>
        <v>81</v>
      </c>
      <c r="C416" s="135" t="s">
        <v>345</v>
      </c>
      <c r="D416" s="135" t="s">
        <v>345</v>
      </c>
      <c r="E416" s="135" t="s">
        <v>345</v>
      </c>
      <c r="F416" s="135" t="s">
        <v>345</v>
      </c>
      <c r="G416" s="135" t="s">
        <v>345</v>
      </c>
      <c r="H416" s="135" t="s">
        <v>345</v>
      </c>
      <c r="I416" s="136">
        <v>81</v>
      </c>
      <c r="J416" s="135" t="s">
        <v>345</v>
      </c>
      <c r="K416" s="135" t="s">
        <v>345</v>
      </c>
      <c r="L416" s="135" t="s">
        <v>345</v>
      </c>
      <c r="M416" s="135" t="s">
        <v>345</v>
      </c>
      <c r="N416" s="137" t="s">
        <v>345</v>
      </c>
      <c r="O416" s="132" t="s">
        <v>345</v>
      </c>
      <c r="P416" s="132" t="s">
        <v>345</v>
      </c>
    </row>
    <row r="417" spans="1:16" ht="15.75" customHeight="1">
      <c r="A417" s="138" t="s">
        <v>52</v>
      </c>
      <c r="B417" s="52">
        <f t="shared" si="18"/>
        <v>4034</v>
      </c>
      <c r="C417" s="135" t="s">
        <v>345</v>
      </c>
      <c r="D417" s="135" t="s">
        <v>345</v>
      </c>
      <c r="E417" s="135" t="s">
        <v>345</v>
      </c>
      <c r="F417" s="135" t="s">
        <v>345</v>
      </c>
      <c r="G417" s="135" t="s">
        <v>345</v>
      </c>
      <c r="H417" s="135" t="s">
        <v>345</v>
      </c>
      <c r="I417" s="52" t="s">
        <v>345</v>
      </c>
      <c r="J417" s="135" t="s">
        <v>345</v>
      </c>
      <c r="K417" s="135" t="s">
        <v>345</v>
      </c>
      <c r="L417" s="135" t="s">
        <v>345</v>
      </c>
      <c r="M417" s="139">
        <v>4034</v>
      </c>
      <c r="N417" s="137" t="s">
        <v>345</v>
      </c>
      <c r="O417" s="132" t="s">
        <v>345</v>
      </c>
      <c r="P417" s="132" t="s">
        <v>345</v>
      </c>
    </row>
    <row r="418" spans="1:16" ht="15.75" customHeight="1">
      <c r="A418" s="138" t="s">
        <v>442</v>
      </c>
      <c r="B418" s="52">
        <f t="shared" si="18"/>
        <v>6306</v>
      </c>
      <c r="C418" s="135" t="s">
        <v>345</v>
      </c>
      <c r="D418" s="135" t="s">
        <v>345</v>
      </c>
      <c r="E418" s="135" t="s">
        <v>345</v>
      </c>
      <c r="F418" s="135" t="s">
        <v>345</v>
      </c>
      <c r="G418" s="135" t="s">
        <v>345</v>
      </c>
      <c r="H418" s="135" t="s">
        <v>345</v>
      </c>
      <c r="I418" s="136">
        <v>5817</v>
      </c>
      <c r="J418" s="135" t="s">
        <v>345</v>
      </c>
      <c r="K418" s="135" t="s">
        <v>345</v>
      </c>
      <c r="L418" s="135" t="s">
        <v>345</v>
      </c>
      <c r="M418" s="139">
        <v>489</v>
      </c>
      <c r="N418" s="137" t="s">
        <v>345</v>
      </c>
      <c r="O418" s="132" t="s">
        <v>345</v>
      </c>
      <c r="P418" s="132" t="s">
        <v>345</v>
      </c>
    </row>
    <row r="419" spans="1:16" ht="15.75" customHeight="1">
      <c r="A419" s="138" t="s">
        <v>118</v>
      </c>
      <c r="B419" s="52">
        <f t="shared" si="18"/>
        <v>905</v>
      </c>
      <c r="C419" s="135" t="s">
        <v>345</v>
      </c>
      <c r="D419" s="135" t="s">
        <v>345</v>
      </c>
      <c r="E419" s="135" t="s">
        <v>345</v>
      </c>
      <c r="F419" s="135" t="s">
        <v>345</v>
      </c>
      <c r="G419" s="135" t="s">
        <v>345</v>
      </c>
      <c r="H419" s="135" t="s">
        <v>345</v>
      </c>
      <c r="I419" s="136">
        <v>905</v>
      </c>
      <c r="J419" s="135" t="s">
        <v>345</v>
      </c>
      <c r="K419" s="135" t="s">
        <v>345</v>
      </c>
      <c r="L419" s="135" t="s">
        <v>345</v>
      </c>
      <c r="M419" s="135" t="s">
        <v>345</v>
      </c>
      <c r="N419" s="137" t="s">
        <v>345</v>
      </c>
      <c r="O419" s="132" t="s">
        <v>345</v>
      </c>
      <c r="P419" s="132" t="s">
        <v>345</v>
      </c>
    </row>
    <row r="420" spans="1:16" ht="15.75" customHeight="1">
      <c r="A420" s="138" t="s">
        <v>163</v>
      </c>
      <c r="B420" s="52">
        <f t="shared" si="18"/>
        <v>11625</v>
      </c>
      <c r="C420" s="135" t="s">
        <v>345</v>
      </c>
      <c r="D420" s="135" t="s">
        <v>345</v>
      </c>
      <c r="E420" s="135" t="s">
        <v>345</v>
      </c>
      <c r="F420" s="135" t="s">
        <v>345</v>
      </c>
      <c r="G420" s="135" t="s">
        <v>345</v>
      </c>
      <c r="H420" s="135" t="s">
        <v>345</v>
      </c>
      <c r="I420" s="136">
        <v>11050</v>
      </c>
      <c r="J420" s="135" t="s">
        <v>345</v>
      </c>
      <c r="K420" s="135" t="s">
        <v>345</v>
      </c>
      <c r="L420" s="135" t="s">
        <v>345</v>
      </c>
      <c r="M420" s="139">
        <v>575</v>
      </c>
      <c r="N420" s="137" t="s">
        <v>345</v>
      </c>
      <c r="O420" s="132" t="s">
        <v>345</v>
      </c>
      <c r="P420" s="132" t="s">
        <v>345</v>
      </c>
    </row>
    <row r="421" spans="1:16" ht="15.75" customHeight="1">
      <c r="A421" s="134" t="s">
        <v>443</v>
      </c>
      <c r="B421" s="52">
        <f t="shared" si="18"/>
        <v>636</v>
      </c>
      <c r="C421" s="135" t="s">
        <v>345</v>
      </c>
      <c r="D421" s="135" t="s">
        <v>345</v>
      </c>
      <c r="E421" s="135" t="s">
        <v>345</v>
      </c>
      <c r="F421" s="135" t="s">
        <v>345</v>
      </c>
      <c r="G421" s="135" t="s">
        <v>345</v>
      </c>
      <c r="H421" s="135" t="s">
        <v>345</v>
      </c>
      <c r="I421" s="136">
        <v>636</v>
      </c>
      <c r="J421" s="135" t="s">
        <v>345</v>
      </c>
      <c r="K421" s="135" t="s">
        <v>345</v>
      </c>
      <c r="L421" s="135" t="s">
        <v>345</v>
      </c>
      <c r="M421" s="139" t="s">
        <v>345</v>
      </c>
      <c r="N421" s="137" t="s">
        <v>345</v>
      </c>
      <c r="O421" s="132" t="s">
        <v>345</v>
      </c>
      <c r="P421" s="132" t="s">
        <v>345</v>
      </c>
    </row>
    <row r="422" spans="1:16" ht="15.75" customHeight="1">
      <c r="A422" s="134" t="s">
        <v>222</v>
      </c>
      <c r="B422" s="52">
        <f t="shared" si="18"/>
        <v>2853</v>
      </c>
      <c r="C422" s="135" t="s">
        <v>345</v>
      </c>
      <c r="D422" s="135" t="s">
        <v>345</v>
      </c>
      <c r="E422" s="135" t="s">
        <v>345</v>
      </c>
      <c r="F422" s="135" t="s">
        <v>345</v>
      </c>
      <c r="G422" s="135" t="s">
        <v>345</v>
      </c>
      <c r="H422" s="135" t="s">
        <v>345</v>
      </c>
      <c r="I422" s="136">
        <v>2698</v>
      </c>
      <c r="J422" s="135" t="s">
        <v>345</v>
      </c>
      <c r="K422" s="135" t="s">
        <v>345</v>
      </c>
      <c r="L422" s="135" t="s">
        <v>345</v>
      </c>
      <c r="M422" s="139">
        <v>155</v>
      </c>
      <c r="N422" s="137" t="s">
        <v>345</v>
      </c>
      <c r="O422" s="132" t="s">
        <v>345</v>
      </c>
      <c r="P422" s="132" t="s">
        <v>345</v>
      </c>
    </row>
    <row r="423" spans="1:16" ht="15.75" customHeight="1">
      <c r="A423" s="134" t="s">
        <v>191</v>
      </c>
      <c r="B423" s="52">
        <f t="shared" si="18"/>
        <v>3553</v>
      </c>
      <c r="C423" s="135" t="s">
        <v>345</v>
      </c>
      <c r="D423" s="135" t="s">
        <v>345</v>
      </c>
      <c r="E423" s="135" t="s">
        <v>345</v>
      </c>
      <c r="F423" s="135" t="s">
        <v>345</v>
      </c>
      <c r="G423" s="135" t="s">
        <v>345</v>
      </c>
      <c r="H423" s="135" t="s">
        <v>345</v>
      </c>
      <c r="I423" s="136">
        <v>3377</v>
      </c>
      <c r="J423" s="135" t="s">
        <v>345</v>
      </c>
      <c r="K423" s="135" t="s">
        <v>345</v>
      </c>
      <c r="L423" s="135" t="s">
        <v>345</v>
      </c>
      <c r="M423" s="139">
        <v>176</v>
      </c>
      <c r="N423" s="137" t="s">
        <v>345</v>
      </c>
      <c r="O423" s="132" t="s">
        <v>345</v>
      </c>
      <c r="P423" s="132" t="s">
        <v>345</v>
      </c>
    </row>
    <row r="424" spans="1:16" ht="15.75" customHeight="1">
      <c r="A424" s="134" t="s">
        <v>125</v>
      </c>
      <c r="B424" s="52">
        <f t="shared" si="18"/>
        <v>1827</v>
      </c>
      <c r="C424" s="135" t="s">
        <v>345</v>
      </c>
      <c r="D424" s="135" t="s">
        <v>345</v>
      </c>
      <c r="E424" s="135" t="s">
        <v>345</v>
      </c>
      <c r="F424" s="135" t="s">
        <v>345</v>
      </c>
      <c r="G424" s="135" t="s">
        <v>345</v>
      </c>
      <c r="H424" s="135" t="s">
        <v>345</v>
      </c>
      <c r="I424" s="136">
        <v>1827</v>
      </c>
      <c r="J424" s="135" t="s">
        <v>345</v>
      </c>
      <c r="K424" s="135" t="s">
        <v>345</v>
      </c>
      <c r="L424" s="135" t="s">
        <v>345</v>
      </c>
      <c r="M424" s="135" t="s">
        <v>345</v>
      </c>
      <c r="N424" s="137" t="s">
        <v>345</v>
      </c>
      <c r="O424" s="132" t="s">
        <v>345</v>
      </c>
      <c r="P424" s="132" t="s">
        <v>345</v>
      </c>
    </row>
    <row r="425" spans="1:16" ht="15.75" customHeight="1">
      <c r="A425" s="134" t="s">
        <v>56</v>
      </c>
      <c r="B425" s="52">
        <f t="shared" si="18"/>
        <v>5459</v>
      </c>
      <c r="C425" s="135" t="s">
        <v>345</v>
      </c>
      <c r="D425" s="135" t="s">
        <v>345</v>
      </c>
      <c r="E425" s="135" t="s">
        <v>345</v>
      </c>
      <c r="F425" s="135" t="s">
        <v>345</v>
      </c>
      <c r="G425" s="135" t="s">
        <v>345</v>
      </c>
      <c r="H425" s="135" t="s">
        <v>345</v>
      </c>
      <c r="I425" s="136">
        <v>4867</v>
      </c>
      <c r="J425" s="135" t="s">
        <v>345</v>
      </c>
      <c r="K425" s="135" t="s">
        <v>345</v>
      </c>
      <c r="L425" s="135" t="s">
        <v>345</v>
      </c>
      <c r="M425" s="139">
        <v>592</v>
      </c>
      <c r="N425" s="137" t="s">
        <v>345</v>
      </c>
      <c r="O425" s="132" t="s">
        <v>345</v>
      </c>
      <c r="P425" s="132" t="s">
        <v>345</v>
      </c>
    </row>
    <row r="426" spans="1:16" ht="15.75" customHeight="1">
      <c r="A426" s="134" t="s">
        <v>57</v>
      </c>
      <c r="B426" s="52">
        <f t="shared" si="18"/>
        <v>0</v>
      </c>
      <c r="C426" s="135" t="s">
        <v>345</v>
      </c>
      <c r="D426" s="135" t="s">
        <v>345</v>
      </c>
      <c r="E426" s="135" t="s">
        <v>345</v>
      </c>
      <c r="F426" s="135" t="s">
        <v>345</v>
      </c>
      <c r="G426" s="135" t="s">
        <v>345</v>
      </c>
      <c r="H426" s="135" t="s">
        <v>345</v>
      </c>
      <c r="I426" s="136">
        <v>0</v>
      </c>
      <c r="J426" s="135" t="s">
        <v>345</v>
      </c>
      <c r="K426" s="135" t="s">
        <v>345</v>
      </c>
      <c r="L426" s="135" t="s">
        <v>345</v>
      </c>
      <c r="M426" s="135" t="s">
        <v>345</v>
      </c>
      <c r="N426" s="135" t="s">
        <v>345</v>
      </c>
      <c r="O426" s="135" t="s">
        <v>345</v>
      </c>
      <c r="P426" s="137" t="s">
        <v>345</v>
      </c>
    </row>
    <row r="427" spans="1:16" ht="15.75" customHeight="1">
      <c r="A427" s="134" t="s">
        <v>128</v>
      </c>
      <c r="B427" s="52">
        <f t="shared" si="18"/>
        <v>1404</v>
      </c>
      <c r="C427" s="135" t="s">
        <v>345</v>
      </c>
      <c r="D427" s="135" t="s">
        <v>345</v>
      </c>
      <c r="E427" s="135" t="s">
        <v>345</v>
      </c>
      <c r="F427" s="135" t="s">
        <v>345</v>
      </c>
      <c r="G427" s="135" t="s">
        <v>345</v>
      </c>
      <c r="H427" s="135" t="s">
        <v>345</v>
      </c>
      <c r="I427" s="136">
        <v>1404</v>
      </c>
      <c r="J427" s="135" t="s">
        <v>345</v>
      </c>
      <c r="K427" s="135" t="s">
        <v>345</v>
      </c>
      <c r="L427" s="135" t="s">
        <v>345</v>
      </c>
      <c r="M427" s="135" t="s">
        <v>345</v>
      </c>
      <c r="N427" s="137" t="s">
        <v>345</v>
      </c>
      <c r="O427" s="132" t="s">
        <v>345</v>
      </c>
      <c r="P427" s="132" t="s">
        <v>345</v>
      </c>
    </row>
    <row r="428" spans="1:16" ht="15.75" customHeight="1">
      <c r="A428" s="134" t="s">
        <v>129</v>
      </c>
      <c r="B428" s="52">
        <f t="shared" si="18"/>
        <v>1040</v>
      </c>
      <c r="C428" s="135" t="s">
        <v>345</v>
      </c>
      <c r="D428" s="135" t="s">
        <v>345</v>
      </c>
      <c r="E428" s="135" t="s">
        <v>345</v>
      </c>
      <c r="F428" s="135" t="s">
        <v>345</v>
      </c>
      <c r="G428" s="135" t="s">
        <v>345</v>
      </c>
      <c r="H428" s="135" t="s">
        <v>345</v>
      </c>
      <c r="I428" s="136">
        <v>1040</v>
      </c>
      <c r="J428" s="135" t="s">
        <v>345</v>
      </c>
      <c r="K428" s="135" t="s">
        <v>345</v>
      </c>
      <c r="L428" s="135" t="s">
        <v>345</v>
      </c>
      <c r="M428" s="135" t="s">
        <v>345</v>
      </c>
      <c r="N428" s="137" t="s">
        <v>345</v>
      </c>
      <c r="O428" s="132" t="s">
        <v>345</v>
      </c>
      <c r="P428" s="132" t="s">
        <v>345</v>
      </c>
    </row>
    <row r="429" spans="1:16" ht="15.75" customHeight="1">
      <c r="A429" s="134" t="s">
        <v>58</v>
      </c>
      <c r="B429" s="52">
        <f t="shared" si="18"/>
        <v>721</v>
      </c>
      <c r="C429" s="135" t="s">
        <v>345</v>
      </c>
      <c r="D429" s="135" t="s">
        <v>345</v>
      </c>
      <c r="E429" s="135" t="s">
        <v>345</v>
      </c>
      <c r="F429" s="135" t="s">
        <v>345</v>
      </c>
      <c r="G429" s="135" t="s">
        <v>345</v>
      </c>
      <c r="H429" s="135" t="s">
        <v>345</v>
      </c>
      <c r="I429" s="136">
        <v>721</v>
      </c>
      <c r="J429" s="135" t="s">
        <v>345</v>
      </c>
      <c r="K429" s="135" t="s">
        <v>345</v>
      </c>
      <c r="L429" s="135" t="s">
        <v>345</v>
      </c>
      <c r="M429" s="135" t="s">
        <v>345</v>
      </c>
      <c r="N429" s="137" t="s">
        <v>345</v>
      </c>
      <c r="O429" s="132" t="s">
        <v>345</v>
      </c>
      <c r="P429" s="132" t="s">
        <v>345</v>
      </c>
    </row>
    <row r="430" spans="1:16" ht="15.75" customHeight="1">
      <c r="A430" s="134" t="s">
        <v>276</v>
      </c>
      <c r="B430" s="52">
        <f t="shared" si="18"/>
        <v>10453</v>
      </c>
      <c r="C430" s="135" t="s">
        <v>345</v>
      </c>
      <c r="D430" s="135" t="s">
        <v>345</v>
      </c>
      <c r="E430" s="135" t="s">
        <v>345</v>
      </c>
      <c r="F430" s="135" t="s">
        <v>345</v>
      </c>
      <c r="G430" s="135" t="s">
        <v>345</v>
      </c>
      <c r="H430" s="135" t="s">
        <v>345</v>
      </c>
      <c r="I430" s="136">
        <v>9389</v>
      </c>
      <c r="J430" s="135" t="s">
        <v>345</v>
      </c>
      <c r="K430" s="135" t="s">
        <v>345</v>
      </c>
      <c r="L430" s="135" t="s">
        <v>345</v>
      </c>
      <c r="M430" s="139">
        <v>1064</v>
      </c>
      <c r="N430" s="137" t="s">
        <v>345</v>
      </c>
      <c r="O430" s="132" t="s">
        <v>345</v>
      </c>
      <c r="P430" s="132" t="s">
        <v>345</v>
      </c>
    </row>
    <row r="431" spans="1:16" ht="15.75" customHeight="1">
      <c r="A431" s="134" t="s">
        <v>444</v>
      </c>
      <c r="B431" s="52">
        <f t="shared" si="18"/>
        <v>452</v>
      </c>
      <c r="C431" s="135" t="s">
        <v>345</v>
      </c>
      <c r="D431" s="135" t="s">
        <v>345</v>
      </c>
      <c r="E431" s="135" t="s">
        <v>345</v>
      </c>
      <c r="F431" s="135" t="s">
        <v>345</v>
      </c>
      <c r="G431" s="135" t="s">
        <v>345</v>
      </c>
      <c r="H431" s="135" t="s">
        <v>345</v>
      </c>
      <c r="I431" s="136">
        <v>452</v>
      </c>
      <c r="J431" s="135" t="s">
        <v>345</v>
      </c>
      <c r="K431" s="135" t="s">
        <v>345</v>
      </c>
      <c r="L431" s="135" t="s">
        <v>345</v>
      </c>
      <c r="M431" s="135" t="s">
        <v>345</v>
      </c>
      <c r="N431" s="135" t="s">
        <v>345</v>
      </c>
      <c r="O431" s="135" t="s">
        <v>345</v>
      </c>
      <c r="P431" s="135" t="s">
        <v>345</v>
      </c>
    </row>
    <row r="432" spans="1:16" ht="15.75" customHeight="1">
      <c r="A432" s="134" t="s">
        <v>103</v>
      </c>
      <c r="B432" s="52">
        <f t="shared" si="18"/>
        <v>3054</v>
      </c>
      <c r="C432" s="135" t="s">
        <v>345</v>
      </c>
      <c r="D432" s="135" t="s">
        <v>345</v>
      </c>
      <c r="E432" s="135" t="s">
        <v>345</v>
      </c>
      <c r="F432" s="135" t="s">
        <v>345</v>
      </c>
      <c r="G432" s="135" t="s">
        <v>345</v>
      </c>
      <c r="H432" s="135" t="s">
        <v>345</v>
      </c>
      <c r="I432" s="136">
        <v>3054</v>
      </c>
      <c r="J432" s="135" t="s">
        <v>345</v>
      </c>
      <c r="K432" s="135" t="s">
        <v>345</v>
      </c>
      <c r="L432" s="135" t="s">
        <v>345</v>
      </c>
      <c r="M432" s="135" t="s">
        <v>345</v>
      </c>
      <c r="N432" s="137" t="s">
        <v>345</v>
      </c>
      <c r="O432" s="132" t="s">
        <v>345</v>
      </c>
      <c r="P432" s="132" t="s">
        <v>345</v>
      </c>
    </row>
    <row r="433" spans="1:16" ht="15.75" customHeight="1">
      <c r="A433" s="134" t="s">
        <v>227</v>
      </c>
      <c r="B433" s="52">
        <f t="shared" si="18"/>
        <v>3327</v>
      </c>
      <c r="C433" s="135" t="s">
        <v>345</v>
      </c>
      <c r="D433" s="135" t="s">
        <v>345</v>
      </c>
      <c r="E433" s="135" t="s">
        <v>345</v>
      </c>
      <c r="F433" s="135" t="s">
        <v>345</v>
      </c>
      <c r="G433" s="135" t="s">
        <v>345</v>
      </c>
      <c r="H433" s="135" t="s">
        <v>345</v>
      </c>
      <c r="I433" s="136">
        <v>3153</v>
      </c>
      <c r="J433" s="135" t="s">
        <v>345</v>
      </c>
      <c r="K433" s="135" t="s">
        <v>345</v>
      </c>
      <c r="L433" s="135" t="s">
        <v>345</v>
      </c>
      <c r="M433" s="139">
        <v>174</v>
      </c>
      <c r="N433" s="137" t="s">
        <v>345</v>
      </c>
      <c r="O433" s="132" t="s">
        <v>345</v>
      </c>
      <c r="P433" s="132" t="s">
        <v>345</v>
      </c>
    </row>
    <row r="434" spans="1:16" ht="15.75" customHeight="1">
      <c r="A434" s="134" t="s">
        <v>259</v>
      </c>
      <c r="B434" s="52">
        <f t="shared" si="18"/>
        <v>9463</v>
      </c>
      <c r="C434" s="135" t="s">
        <v>345</v>
      </c>
      <c r="D434" s="135" t="s">
        <v>345</v>
      </c>
      <c r="E434" s="135" t="s">
        <v>345</v>
      </c>
      <c r="F434" s="135" t="s">
        <v>345</v>
      </c>
      <c r="G434" s="135" t="s">
        <v>345</v>
      </c>
      <c r="H434" s="135" t="s">
        <v>345</v>
      </c>
      <c r="I434" s="136">
        <v>8676</v>
      </c>
      <c r="J434" s="135" t="s">
        <v>345</v>
      </c>
      <c r="K434" s="135" t="s">
        <v>345</v>
      </c>
      <c r="L434" s="135" t="s">
        <v>345</v>
      </c>
      <c r="M434" s="139">
        <v>787</v>
      </c>
      <c r="N434" s="137" t="s">
        <v>345</v>
      </c>
      <c r="O434" s="132" t="s">
        <v>345</v>
      </c>
      <c r="P434" s="132" t="s">
        <v>345</v>
      </c>
    </row>
    <row r="435" spans="1:16" ht="15.75" customHeight="1">
      <c r="A435" s="134" t="s">
        <v>445</v>
      </c>
      <c r="B435" s="52">
        <f t="shared" si="18"/>
        <v>588</v>
      </c>
      <c r="C435" s="135" t="s">
        <v>345</v>
      </c>
      <c r="D435" s="135" t="s">
        <v>345</v>
      </c>
      <c r="E435" s="135" t="s">
        <v>345</v>
      </c>
      <c r="F435" s="135" t="s">
        <v>345</v>
      </c>
      <c r="G435" s="135" t="s">
        <v>345</v>
      </c>
      <c r="H435" s="135" t="s">
        <v>345</v>
      </c>
      <c r="I435" s="136">
        <v>588</v>
      </c>
      <c r="J435" s="135" t="s">
        <v>345</v>
      </c>
      <c r="K435" s="135" t="s">
        <v>345</v>
      </c>
      <c r="L435" s="135" t="s">
        <v>345</v>
      </c>
      <c r="M435" s="135" t="s">
        <v>345</v>
      </c>
      <c r="N435" s="135" t="s">
        <v>345</v>
      </c>
      <c r="O435" s="135" t="s">
        <v>345</v>
      </c>
      <c r="P435" s="135" t="s">
        <v>345</v>
      </c>
    </row>
    <row r="436" spans="1:16" ht="15.75" customHeight="1">
      <c r="A436" s="134" t="s">
        <v>61</v>
      </c>
      <c r="B436" s="52">
        <f t="shared" si="18"/>
        <v>2115</v>
      </c>
      <c r="C436" s="135" t="s">
        <v>345</v>
      </c>
      <c r="D436" s="135" t="s">
        <v>345</v>
      </c>
      <c r="E436" s="135" t="s">
        <v>345</v>
      </c>
      <c r="F436" s="135" t="s">
        <v>345</v>
      </c>
      <c r="G436" s="135" t="s">
        <v>345</v>
      </c>
      <c r="H436" s="135" t="s">
        <v>345</v>
      </c>
      <c r="I436" s="136">
        <v>2115</v>
      </c>
      <c r="J436" s="135" t="s">
        <v>345</v>
      </c>
      <c r="K436" s="135" t="s">
        <v>345</v>
      </c>
      <c r="L436" s="135" t="s">
        <v>345</v>
      </c>
      <c r="M436" s="135" t="s">
        <v>345</v>
      </c>
      <c r="N436" s="137" t="s">
        <v>345</v>
      </c>
      <c r="O436" s="132" t="s">
        <v>345</v>
      </c>
      <c r="P436" s="132" t="s">
        <v>345</v>
      </c>
    </row>
    <row r="437" spans="1:16" ht="15.75" customHeight="1">
      <c r="A437" s="134" t="s">
        <v>112</v>
      </c>
      <c r="B437" s="52">
        <f t="shared" si="18"/>
        <v>2496</v>
      </c>
      <c r="C437" s="135" t="s">
        <v>345</v>
      </c>
      <c r="D437" s="135" t="s">
        <v>345</v>
      </c>
      <c r="E437" s="135" t="s">
        <v>345</v>
      </c>
      <c r="F437" s="135" t="s">
        <v>345</v>
      </c>
      <c r="G437" s="135" t="s">
        <v>345</v>
      </c>
      <c r="H437" s="135" t="s">
        <v>345</v>
      </c>
      <c r="I437" s="136">
        <v>2496</v>
      </c>
      <c r="J437" s="135" t="s">
        <v>345</v>
      </c>
      <c r="K437" s="135" t="s">
        <v>345</v>
      </c>
      <c r="L437" s="135" t="s">
        <v>345</v>
      </c>
      <c r="M437" s="135" t="s">
        <v>345</v>
      </c>
      <c r="N437" s="137" t="s">
        <v>345</v>
      </c>
      <c r="O437" s="132" t="s">
        <v>345</v>
      </c>
      <c r="P437" s="132" t="s">
        <v>345</v>
      </c>
    </row>
    <row r="438" spans="1:16" ht="15.75" customHeight="1">
      <c r="A438" s="134" t="s">
        <v>231</v>
      </c>
      <c r="B438" s="52">
        <f t="shared" si="18"/>
        <v>8176</v>
      </c>
      <c r="C438" s="135" t="s">
        <v>345</v>
      </c>
      <c r="D438" s="135" t="s">
        <v>345</v>
      </c>
      <c r="E438" s="135" t="s">
        <v>345</v>
      </c>
      <c r="F438" s="135" t="s">
        <v>345</v>
      </c>
      <c r="G438" s="135" t="s">
        <v>345</v>
      </c>
      <c r="H438" s="135" t="s">
        <v>345</v>
      </c>
      <c r="I438" s="136">
        <v>7836</v>
      </c>
      <c r="J438" s="135" t="s">
        <v>345</v>
      </c>
      <c r="K438" s="135" t="s">
        <v>345</v>
      </c>
      <c r="L438" s="135" t="s">
        <v>345</v>
      </c>
      <c r="M438" s="139">
        <v>340</v>
      </c>
      <c r="N438" s="137" t="s">
        <v>345</v>
      </c>
      <c r="O438" s="132" t="s">
        <v>345</v>
      </c>
      <c r="P438" s="132" t="s">
        <v>345</v>
      </c>
    </row>
    <row r="439" spans="1:16" ht="15.75" customHeight="1">
      <c r="A439" s="134" t="s">
        <v>446</v>
      </c>
      <c r="B439" s="52">
        <f t="shared" si="18"/>
        <v>101</v>
      </c>
      <c r="C439" s="135" t="s">
        <v>345</v>
      </c>
      <c r="D439" s="135" t="s">
        <v>345</v>
      </c>
      <c r="E439" s="135" t="s">
        <v>345</v>
      </c>
      <c r="F439" s="135" t="s">
        <v>345</v>
      </c>
      <c r="G439" s="135" t="s">
        <v>345</v>
      </c>
      <c r="H439" s="135" t="s">
        <v>345</v>
      </c>
      <c r="I439" s="136">
        <v>101</v>
      </c>
      <c r="J439" s="135" t="s">
        <v>345</v>
      </c>
      <c r="K439" s="135" t="s">
        <v>345</v>
      </c>
      <c r="L439" s="135" t="s">
        <v>345</v>
      </c>
      <c r="M439" s="135" t="s">
        <v>345</v>
      </c>
      <c r="N439" s="135" t="s">
        <v>345</v>
      </c>
      <c r="O439" s="135" t="s">
        <v>345</v>
      </c>
      <c r="P439" s="135" t="s">
        <v>345</v>
      </c>
    </row>
    <row r="440" spans="1:16" ht="15.75" customHeight="1">
      <c r="A440" s="134" t="s">
        <v>115</v>
      </c>
      <c r="B440" s="52">
        <f t="shared" si="18"/>
        <v>3475</v>
      </c>
      <c r="C440" s="135" t="s">
        <v>345</v>
      </c>
      <c r="D440" s="135" t="s">
        <v>345</v>
      </c>
      <c r="E440" s="135" t="s">
        <v>345</v>
      </c>
      <c r="F440" s="135" t="s">
        <v>345</v>
      </c>
      <c r="G440" s="135" t="s">
        <v>345</v>
      </c>
      <c r="H440" s="135" t="s">
        <v>345</v>
      </c>
      <c r="I440" s="136">
        <v>3132</v>
      </c>
      <c r="J440" s="135" t="s">
        <v>345</v>
      </c>
      <c r="K440" s="135" t="s">
        <v>345</v>
      </c>
      <c r="L440" s="135" t="s">
        <v>345</v>
      </c>
      <c r="M440" s="139">
        <v>343</v>
      </c>
      <c r="N440" s="137" t="s">
        <v>345</v>
      </c>
      <c r="O440" s="132" t="s">
        <v>345</v>
      </c>
      <c r="P440" s="132" t="s">
        <v>345</v>
      </c>
    </row>
    <row r="441" spans="1:16" ht="15.75" customHeight="1">
      <c r="A441" s="134" t="s">
        <v>63</v>
      </c>
      <c r="B441" s="52">
        <f t="shared" si="18"/>
        <v>4791</v>
      </c>
      <c r="C441" s="135" t="s">
        <v>345</v>
      </c>
      <c r="D441" s="135" t="s">
        <v>345</v>
      </c>
      <c r="E441" s="135" t="s">
        <v>345</v>
      </c>
      <c r="F441" s="135" t="s">
        <v>345</v>
      </c>
      <c r="G441" s="135" t="s">
        <v>345</v>
      </c>
      <c r="H441" s="135" t="s">
        <v>345</v>
      </c>
      <c r="I441" s="136">
        <v>4580</v>
      </c>
      <c r="J441" s="135" t="s">
        <v>345</v>
      </c>
      <c r="K441" s="135" t="s">
        <v>345</v>
      </c>
      <c r="L441" s="135" t="s">
        <v>345</v>
      </c>
      <c r="M441" s="139">
        <v>211</v>
      </c>
      <c r="N441" s="137" t="s">
        <v>345</v>
      </c>
      <c r="O441" s="132" t="s">
        <v>345</v>
      </c>
      <c r="P441" s="132" t="s">
        <v>345</v>
      </c>
    </row>
    <row r="442" spans="1:16" ht="15.75" customHeight="1">
      <c r="A442" s="134" t="s">
        <v>194</v>
      </c>
      <c r="B442" s="52">
        <f t="shared" si="18"/>
        <v>4733</v>
      </c>
      <c r="C442" s="135" t="s">
        <v>345</v>
      </c>
      <c r="D442" s="135" t="s">
        <v>345</v>
      </c>
      <c r="E442" s="135" t="s">
        <v>345</v>
      </c>
      <c r="F442" s="135" t="s">
        <v>345</v>
      </c>
      <c r="G442" s="135" t="s">
        <v>345</v>
      </c>
      <c r="H442" s="135" t="s">
        <v>345</v>
      </c>
      <c r="I442" s="136">
        <v>4564</v>
      </c>
      <c r="J442" s="135" t="s">
        <v>345</v>
      </c>
      <c r="K442" s="135" t="s">
        <v>345</v>
      </c>
      <c r="L442" s="135" t="s">
        <v>345</v>
      </c>
      <c r="M442" s="139">
        <v>169</v>
      </c>
      <c r="N442" s="137" t="s">
        <v>345</v>
      </c>
      <c r="O442" s="132" t="s">
        <v>345</v>
      </c>
      <c r="P442" s="132" t="s">
        <v>345</v>
      </c>
    </row>
    <row r="443" spans="1:16" ht="15.75" customHeight="1">
      <c r="A443" s="134" t="s">
        <v>447</v>
      </c>
      <c r="B443" s="52">
        <f t="shared" si="18"/>
        <v>30</v>
      </c>
      <c r="C443" s="135" t="s">
        <v>345</v>
      </c>
      <c r="D443" s="135" t="s">
        <v>345</v>
      </c>
      <c r="E443" s="135" t="s">
        <v>345</v>
      </c>
      <c r="F443" s="135" t="s">
        <v>345</v>
      </c>
      <c r="G443" s="135" t="s">
        <v>345</v>
      </c>
      <c r="H443" s="135" t="s">
        <v>345</v>
      </c>
      <c r="I443" s="136">
        <v>30</v>
      </c>
      <c r="J443" s="135" t="s">
        <v>345</v>
      </c>
      <c r="K443" s="135" t="s">
        <v>345</v>
      </c>
      <c r="L443" s="135" t="s">
        <v>345</v>
      </c>
      <c r="M443" s="135" t="s">
        <v>345</v>
      </c>
      <c r="N443" s="135" t="s">
        <v>345</v>
      </c>
      <c r="O443" s="135" t="s">
        <v>345</v>
      </c>
      <c r="P443" s="135" t="s">
        <v>345</v>
      </c>
    </row>
    <row r="444" spans="1:16" ht="15.75" customHeight="1">
      <c r="A444" s="134" t="s">
        <v>159</v>
      </c>
      <c r="B444" s="52">
        <f t="shared" si="18"/>
        <v>7163</v>
      </c>
      <c r="C444" s="135" t="s">
        <v>345</v>
      </c>
      <c r="D444" s="135" t="s">
        <v>345</v>
      </c>
      <c r="E444" s="135" t="s">
        <v>345</v>
      </c>
      <c r="F444" s="135" t="s">
        <v>345</v>
      </c>
      <c r="G444" s="135" t="s">
        <v>345</v>
      </c>
      <c r="H444" s="135" t="s">
        <v>345</v>
      </c>
      <c r="I444" s="136">
        <v>6657</v>
      </c>
      <c r="J444" s="135" t="s">
        <v>345</v>
      </c>
      <c r="K444" s="135" t="s">
        <v>345</v>
      </c>
      <c r="L444" s="135" t="s">
        <v>345</v>
      </c>
      <c r="M444" s="139">
        <v>506</v>
      </c>
      <c r="N444" s="137" t="s">
        <v>345</v>
      </c>
      <c r="O444" s="132" t="s">
        <v>345</v>
      </c>
      <c r="P444" s="132" t="s">
        <v>345</v>
      </c>
    </row>
    <row r="445" spans="1:16" ht="15.75" customHeight="1">
      <c r="A445" s="134" t="s">
        <v>448</v>
      </c>
      <c r="B445" s="52">
        <f t="shared" si="18"/>
        <v>435</v>
      </c>
      <c r="C445" s="135" t="s">
        <v>345</v>
      </c>
      <c r="D445" s="135" t="s">
        <v>345</v>
      </c>
      <c r="E445" s="135" t="s">
        <v>345</v>
      </c>
      <c r="F445" s="135" t="s">
        <v>345</v>
      </c>
      <c r="G445" s="135" t="s">
        <v>345</v>
      </c>
      <c r="H445" s="135" t="s">
        <v>345</v>
      </c>
      <c r="I445" s="136">
        <v>435</v>
      </c>
      <c r="J445" s="135" t="s">
        <v>345</v>
      </c>
      <c r="K445" s="135" t="s">
        <v>345</v>
      </c>
      <c r="L445" s="135" t="s">
        <v>345</v>
      </c>
      <c r="M445" s="139" t="s">
        <v>345</v>
      </c>
      <c r="N445" s="137" t="s">
        <v>345</v>
      </c>
      <c r="O445" s="132" t="s">
        <v>345</v>
      </c>
      <c r="P445" s="132" t="s">
        <v>345</v>
      </c>
    </row>
    <row r="446" spans="1:16" ht="15.75" customHeight="1">
      <c r="A446" s="134" t="s">
        <v>237</v>
      </c>
      <c r="B446" s="52">
        <f t="shared" si="18"/>
        <v>2331</v>
      </c>
      <c r="C446" s="135" t="s">
        <v>345</v>
      </c>
      <c r="D446" s="135" t="s">
        <v>345</v>
      </c>
      <c r="E446" s="135" t="s">
        <v>345</v>
      </c>
      <c r="F446" s="135" t="s">
        <v>345</v>
      </c>
      <c r="G446" s="135" t="s">
        <v>345</v>
      </c>
      <c r="H446" s="135" t="s">
        <v>345</v>
      </c>
      <c r="I446" s="136">
        <v>2331</v>
      </c>
      <c r="J446" s="135" t="s">
        <v>345</v>
      </c>
      <c r="K446" s="135" t="s">
        <v>345</v>
      </c>
      <c r="L446" s="135" t="s">
        <v>345</v>
      </c>
      <c r="M446" s="135" t="s">
        <v>345</v>
      </c>
      <c r="N446" s="137" t="s">
        <v>345</v>
      </c>
      <c r="O446" s="132" t="s">
        <v>345</v>
      </c>
      <c r="P446" s="132" t="s">
        <v>345</v>
      </c>
    </row>
    <row r="447" spans="1:16" ht="15.75" customHeight="1">
      <c r="A447" s="134" t="s">
        <v>95</v>
      </c>
      <c r="B447" s="52">
        <f t="shared" si="18"/>
        <v>1051</v>
      </c>
      <c r="C447" s="135" t="s">
        <v>345</v>
      </c>
      <c r="D447" s="135" t="s">
        <v>345</v>
      </c>
      <c r="E447" s="135" t="s">
        <v>345</v>
      </c>
      <c r="F447" s="135" t="s">
        <v>345</v>
      </c>
      <c r="G447" s="135" t="s">
        <v>345</v>
      </c>
      <c r="H447" s="135" t="s">
        <v>345</v>
      </c>
      <c r="I447" s="136">
        <v>1051</v>
      </c>
      <c r="J447" s="135" t="s">
        <v>345</v>
      </c>
      <c r="K447" s="135" t="s">
        <v>345</v>
      </c>
      <c r="L447" s="135" t="s">
        <v>345</v>
      </c>
      <c r="M447" s="135" t="s">
        <v>345</v>
      </c>
      <c r="N447" s="137" t="s">
        <v>345</v>
      </c>
      <c r="O447" s="132" t="s">
        <v>345</v>
      </c>
      <c r="P447" s="132" t="s">
        <v>345</v>
      </c>
    </row>
    <row r="448" spans="1:16" ht="15.75" customHeight="1">
      <c r="A448" s="134" t="s">
        <v>30</v>
      </c>
      <c r="B448" s="52">
        <f t="shared" si="18"/>
        <v>3599</v>
      </c>
      <c r="C448" s="135" t="s">
        <v>345</v>
      </c>
      <c r="D448" s="135" t="s">
        <v>345</v>
      </c>
      <c r="E448" s="135" t="s">
        <v>345</v>
      </c>
      <c r="F448" s="135" t="s">
        <v>345</v>
      </c>
      <c r="G448" s="135" t="s">
        <v>345</v>
      </c>
      <c r="H448" s="135" t="s">
        <v>345</v>
      </c>
      <c r="I448" s="136">
        <v>3450</v>
      </c>
      <c r="J448" s="135" t="s">
        <v>345</v>
      </c>
      <c r="K448" s="135" t="s">
        <v>345</v>
      </c>
      <c r="L448" s="135" t="s">
        <v>345</v>
      </c>
      <c r="M448" s="139">
        <v>149</v>
      </c>
      <c r="N448" s="137" t="s">
        <v>345</v>
      </c>
      <c r="O448" s="132" t="s">
        <v>345</v>
      </c>
      <c r="P448" s="132" t="s">
        <v>345</v>
      </c>
    </row>
    <row r="449" spans="1:16" ht="15.75" customHeight="1">
      <c r="A449" s="134" t="s">
        <v>97</v>
      </c>
      <c r="B449" s="52">
        <f t="shared" si="18"/>
        <v>2327</v>
      </c>
      <c r="C449" s="135" t="s">
        <v>345</v>
      </c>
      <c r="D449" s="135" t="s">
        <v>345</v>
      </c>
      <c r="E449" s="135" t="s">
        <v>345</v>
      </c>
      <c r="F449" s="135" t="s">
        <v>345</v>
      </c>
      <c r="G449" s="135" t="s">
        <v>345</v>
      </c>
      <c r="H449" s="135" t="s">
        <v>345</v>
      </c>
      <c r="I449" s="136">
        <v>2172</v>
      </c>
      <c r="J449" s="135" t="s">
        <v>345</v>
      </c>
      <c r="K449" s="135" t="s">
        <v>345</v>
      </c>
      <c r="L449" s="135" t="s">
        <v>345</v>
      </c>
      <c r="M449" s="139">
        <v>155</v>
      </c>
      <c r="N449" s="137" t="s">
        <v>345</v>
      </c>
      <c r="O449" s="132" t="s">
        <v>345</v>
      </c>
      <c r="P449" s="132" t="s">
        <v>345</v>
      </c>
    </row>
    <row r="450" spans="1:16" ht="15.75" customHeight="1">
      <c r="A450" s="134" t="s">
        <v>296</v>
      </c>
      <c r="B450" s="52">
        <f t="shared" si="18"/>
        <v>2948</v>
      </c>
      <c r="C450" s="135" t="s">
        <v>345</v>
      </c>
      <c r="D450" s="135" t="s">
        <v>345</v>
      </c>
      <c r="E450" s="135" t="s">
        <v>345</v>
      </c>
      <c r="F450" s="135" t="s">
        <v>345</v>
      </c>
      <c r="G450" s="135" t="s">
        <v>345</v>
      </c>
      <c r="H450" s="135" t="s">
        <v>345</v>
      </c>
      <c r="I450" s="136">
        <v>2850</v>
      </c>
      <c r="J450" s="135" t="s">
        <v>345</v>
      </c>
      <c r="K450" s="135" t="s">
        <v>345</v>
      </c>
      <c r="L450" s="135" t="s">
        <v>345</v>
      </c>
      <c r="M450" s="139">
        <v>98</v>
      </c>
      <c r="N450" s="137" t="s">
        <v>345</v>
      </c>
      <c r="O450" s="132" t="s">
        <v>345</v>
      </c>
      <c r="P450" s="132" t="s">
        <v>345</v>
      </c>
    </row>
    <row r="451" spans="1:16" ht="15.75" customHeight="1">
      <c r="A451" s="134" t="s">
        <v>449</v>
      </c>
      <c r="B451" s="52">
        <f t="shared" si="18"/>
        <v>66</v>
      </c>
      <c r="C451" s="135" t="s">
        <v>345</v>
      </c>
      <c r="D451" s="135" t="s">
        <v>345</v>
      </c>
      <c r="E451" s="135" t="s">
        <v>345</v>
      </c>
      <c r="F451" s="135" t="s">
        <v>345</v>
      </c>
      <c r="G451" s="135" t="s">
        <v>345</v>
      </c>
      <c r="H451" s="135" t="s">
        <v>345</v>
      </c>
      <c r="I451" s="136">
        <v>66</v>
      </c>
      <c r="J451" s="135" t="s">
        <v>345</v>
      </c>
      <c r="K451" s="135" t="s">
        <v>345</v>
      </c>
      <c r="L451" s="135" t="s">
        <v>345</v>
      </c>
      <c r="M451" s="139" t="s">
        <v>345</v>
      </c>
      <c r="N451" s="137" t="s">
        <v>345</v>
      </c>
      <c r="O451" s="132" t="s">
        <v>345</v>
      </c>
      <c r="P451" s="132" t="s">
        <v>345</v>
      </c>
    </row>
    <row r="452" spans="1:16" ht="15.75" customHeight="1">
      <c r="A452" s="134" t="s">
        <v>195</v>
      </c>
      <c r="B452" s="52">
        <f t="shared" si="18"/>
        <v>3043</v>
      </c>
      <c r="C452" s="135" t="s">
        <v>345</v>
      </c>
      <c r="D452" s="135" t="s">
        <v>345</v>
      </c>
      <c r="E452" s="135" t="s">
        <v>345</v>
      </c>
      <c r="F452" s="135" t="s">
        <v>345</v>
      </c>
      <c r="G452" s="135" t="s">
        <v>345</v>
      </c>
      <c r="H452" s="135" t="s">
        <v>345</v>
      </c>
      <c r="I452" s="136">
        <v>2771</v>
      </c>
      <c r="J452" s="135" t="s">
        <v>345</v>
      </c>
      <c r="K452" s="135" t="s">
        <v>345</v>
      </c>
      <c r="L452" s="135" t="s">
        <v>345</v>
      </c>
      <c r="M452" s="139">
        <v>272</v>
      </c>
      <c r="N452" s="137" t="s">
        <v>345</v>
      </c>
      <c r="O452" s="132" t="s">
        <v>345</v>
      </c>
      <c r="P452" s="132" t="s">
        <v>345</v>
      </c>
    </row>
    <row r="453" spans="1:16" ht="15.75" customHeight="1">
      <c r="A453" s="134" t="s">
        <v>450</v>
      </c>
      <c r="B453" s="52">
        <f t="shared" si="18"/>
        <v>72</v>
      </c>
      <c r="C453" s="135" t="s">
        <v>345</v>
      </c>
      <c r="D453" s="135" t="s">
        <v>345</v>
      </c>
      <c r="E453" s="135" t="s">
        <v>345</v>
      </c>
      <c r="F453" s="135" t="s">
        <v>345</v>
      </c>
      <c r="G453" s="135" t="s">
        <v>345</v>
      </c>
      <c r="H453" s="135" t="s">
        <v>345</v>
      </c>
      <c r="I453" s="136">
        <v>72</v>
      </c>
      <c r="J453" s="135" t="s">
        <v>345</v>
      </c>
      <c r="K453" s="135" t="s">
        <v>345</v>
      </c>
      <c r="L453" s="135" t="s">
        <v>345</v>
      </c>
      <c r="M453" s="135" t="s">
        <v>345</v>
      </c>
      <c r="N453" s="135" t="s">
        <v>345</v>
      </c>
      <c r="O453" s="135" t="s">
        <v>345</v>
      </c>
      <c r="P453" s="135" t="s">
        <v>345</v>
      </c>
    </row>
    <row r="454" spans="1:16" ht="15.75" customHeight="1">
      <c r="A454" s="134" t="s">
        <v>100</v>
      </c>
      <c r="B454" s="52">
        <f t="shared" si="18"/>
        <v>1188</v>
      </c>
      <c r="C454" s="135" t="s">
        <v>345</v>
      </c>
      <c r="D454" s="135" t="s">
        <v>345</v>
      </c>
      <c r="E454" s="135" t="s">
        <v>345</v>
      </c>
      <c r="F454" s="135" t="s">
        <v>345</v>
      </c>
      <c r="G454" s="135" t="s">
        <v>345</v>
      </c>
      <c r="H454" s="135" t="s">
        <v>345</v>
      </c>
      <c r="I454" s="136">
        <v>1188</v>
      </c>
      <c r="J454" s="135" t="s">
        <v>345</v>
      </c>
      <c r="K454" s="135" t="s">
        <v>345</v>
      </c>
      <c r="L454" s="135" t="s">
        <v>345</v>
      </c>
      <c r="M454" s="135" t="s">
        <v>345</v>
      </c>
      <c r="N454" s="137" t="s">
        <v>345</v>
      </c>
      <c r="O454" s="132" t="s">
        <v>345</v>
      </c>
      <c r="P454" s="132" t="s">
        <v>345</v>
      </c>
    </row>
    <row r="455" spans="1:16" ht="15.75" customHeight="1">
      <c r="A455" s="134" t="s">
        <v>99</v>
      </c>
      <c r="B455" s="52">
        <f t="shared" si="18"/>
        <v>1375</v>
      </c>
      <c r="C455" s="135" t="s">
        <v>345</v>
      </c>
      <c r="D455" s="135" t="s">
        <v>345</v>
      </c>
      <c r="E455" s="135" t="s">
        <v>345</v>
      </c>
      <c r="F455" s="135" t="s">
        <v>345</v>
      </c>
      <c r="G455" s="135" t="s">
        <v>345</v>
      </c>
      <c r="H455" s="135" t="s">
        <v>345</v>
      </c>
      <c r="I455" s="136">
        <v>1375</v>
      </c>
      <c r="J455" s="135" t="s">
        <v>345</v>
      </c>
      <c r="K455" s="135" t="s">
        <v>345</v>
      </c>
      <c r="L455" s="135" t="s">
        <v>345</v>
      </c>
      <c r="M455" s="135" t="s">
        <v>345</v>
      </c>
      <c r="N455" s="137" t="s">
        <v>345</v>
      </c>
      <c r="O455" s="132" t="s">
        <v>345</v>
      </c>
      <c r="P455" s="132" t="s">
        <v>345</v>
      </c>
    </row>
    <row r="456" spans="1:16" ht="15.75" customHeight="1">
      <c r="A456" s="134" t="s">
        <v>205</v>
      </c>
      <c r="B456" s="52">
        <f t="shared" si="18"/>
        <v>7207</v>
      </c>
      <c r="C456" s="135" t="s">
        <v>345</v>
      </c>
      <c r="D456" s="135" t="s">
        <v>345</v>
      </c>
      <c r="E456" s="135" t="s">
        <v>345</v>
      </c>
      <c r="F456" s="135" t="s">
        <v>345</v>
      </c>
      <c r="G456" s="135" t="s">
        <v>345</v>
      </c>
      <c r="H456" s="135" t="s">
        <v>345</v>
      </c>
      <c r="I456" s="136">
        <v>6462</v>
      </c>
      <c r="J456" s="135" t="s">
        <v>345</v>
      </c>
      <c r="K456" s="135" t="s">
        <v>345</v>
      </c>
      <c r="L456" s="135" t="s">
        <v>345</v>
      </c>
      <c r="M456" s="139">
        <v>745</v>
      </c>
      <c r="N456" s="137" t="s">
        <v>345</v>
      </c>
      <c r="O456" s="132" t="s">
        <v>345</v>
      </c>
      <c r="P456" s="132" t="s">
        <v>345</v>
      </c>
    </row>
    <row r="457" spans="1:16" ht="15.75" customHeight="1">
      <c r="A457" s="134" t="s">
        <v>451</v>
      </c>
      <c r="B457" s="52">
        <f t="shared" si="18"/>
        <v>226</v>
      </c>
      <c r="C457" s="135" t="s">
        <v>345</v>
      </c>
      <c r="D457" s="135" t="s">
        <v>345</v>
      </c>
      <c r="E457" s="135" t="s">
        <v>345</v>
      </c>
      <c r="F457" s="135" t="s">
        <v>345</v>
      </c>
      <c r="G457" s="135" t="s">
        <v>345</v>
      </c>
      <c r="H457" s="135" t="s">
        <v>345</v>
      </c>
      <c r="I457" s="136">
        <v>226</v>
      </c>
      <c r="J457" s="135" t="s">
        <v>345</v>
      </c>
      <c r="K457" s="135" t="s">
        <v>345</v>
      </c>
      <c r="L457" s="135" t="s">
        <v>345</v>
      </c>
      <c r="M457" s="139" t="s">
        <v>345</v>
      </c>
      <c r="N457" s="137" t="s">
        <v>345</v>
      </c>
      <c r="O457" s="132" t="s">
        <v>345</v>
      </c>
      <c r="P457" s="132" t="s">
        <v>345</v>
      </c>
    </row>
    <row r="458" spans="1:16" ht="15.75" customHeight="1">
      <c r="A458" s="134" t="s">
        <v>66</v>
      </c>
      <c r="B458" s="52">
        <f t="shared" si="18"/>
        <v>1908</v>
      </c>
      <c r="C458" s="135" t="s">
        <v>345</v>
      </c>
      <c r="D458" s="135" t="s">
        <v>345</v>
      </c>
      <c r="E458" s="135" t="s">
        <v>345</v>
      </c>
      <c r="F458" s="135" t="s">
        <v>345</v>
      </c>
      <c r="G458" s="135" t="s">
        <v>345</v>
      </c>
      <c r="H458" s="135" t="s">
        <v>345</v>
      </c>
      <c r="I458" s="136">
        <v>1908</v>
      </c>
      <c r="J458" s="135" t="s">
        <v>345</v>
      </c>
      <c r="K458" s="135" t="s">
        <v>345</v>
      </c>
      <c r="L458" s="135" t="s">
        <v>345</v>
      </c>
      <c r="M458" s="135" t="s">
        <v>345</v>
      </c>
      <c r="N458" s="137" t="s">
        <v>345</v>
      </c>
      <c r="O458" s="132" t="s">
        <v>345</v>
      </c>
      <c r="P458" s="132" t="s">
        <v>345</v>
      </c>
    </row>
    <row r="459" spans="1:16" ht="15.75" customHeight="1">
      <c r="A459" s="134" t="s">
        <v>206</v>
      </c>
      <c r="B459" s="52">
        <f t="shared" si="18"/>
        <v>8431</v>
      </c>
      <c r="C459" s="135" t="s">
        <v>345</v>
      </c>
      <c r="D459" s="135" t="s">
        <v>345</v>
      </c>
      <c r="E459" s="135" t="s">
        <v>345</v>
      </c>
      <c r="F459" s="135" t="s">
        <v>345</v>
      </c>
      <c r="G459" s="135" t="s">
        <v>345</v>
      </c>
      <c r="H459" s="135" t="s">
        <v>345</v>
      </c>
      <c r="I459" s="136">
        <v>7424</v>
      </c>
      <c r="J459" s="135" t="s">
        <v>345</v>
      </c>
      <c r="K459" s="135" t="s">
        <v>345</v>
      </c>
      <c r="L459" s="137" t="s">
        <v>345</v>
      </c>
      <c r="M459" s="61">
        <v>1007</v>
      </c>
      <c r="N459" s="137" t="s">
        <v>345</v>
      </c>
      <c r="O459" s="132" t="s">
        <v>345</v>
      </c>
      <c r="P459" s="132" t="s">
        <v>345</v>
      </c>
    </row>
    <row r="460" spans="1:16" ht="15.75" customHeight="1">
      <c r="A460" s="134" t="s">
        <v>452</v>
      </c>
      <c r="B460" s="52">
        <f t="shared" si="18"/>
        <v>214</v>
      </c>
      <c r="C460" s="135" t="s">
        <v>345</v>
      </c>
      <c r="D460" s="135" t="s">
        <v>345</v>
      </c>
      <c r="E460" s="135" t="s">
        <v>345</v>
      </c>
      <c r="F460" s="135" t="s">
        <v>345</v>
      </c>
      <c r="G460" s="135" t="s">
        <v>345</v>
      </c>
      <c r="H460" s="135" t="s">
        <v>345</v>
      </c>
      <c r="I460" s="136">
        <v>214</v>
      </c>
      <c r="J460" s="135" t="s">
        <v>345</v>
      </c>
      <c r="K460" s="135" t="s">
        <v>345</v>
      </c>
      <c r="L460" s="135" t="s">
        <v>345</v>
      </c>
      <c r="M460" s="135" t="s">
        <v>345</v>
      </c>
      <c r="N460" s="135" t="s">
        <v>345</v>
      </c>
      <c r="O460" s="135" t="s">
        <v>345</v>
      </c>
      <c r="P460" s="135" t="s">
        <v>345</v>
      </c>
    </row>
    <row r="461" spans="1:16" ht="15.75" customHeight="1">
      <c r="A461" s="134" t="s">
        <v>208</v>
      </c>
      <c r="B461" s="52">
        <f t="shared" si="18"/>
        <v>2336</v>
      </c>
      <c r="C461" s="135" t="s">
        <v>345</v>
      </c>
      <c r="D461" s="135" t="s">
        <v>345</v>
      </c>
      <c r="E461" s="135" t="s">
        <v>345</v>
      </c>
      <c r="F461" s="135" t="s">
        <v>345</v>
      </c>
      <c r="G461" s="135" t="s">
        <v>345</v>
      </c>
      <c r="H461" s="135" t="s">
        <v>345</v>
      </c>
      <c r="I461" s="136">
        <v>2336</v>
      </c>
      <c r="J461" s="135" t="s">
        <v>345</v>
      </c>
      <c r="K461" s="135" t="s">
        <v>345</v>
      </c>
      <c r="L461" s="135" t="s">
        <v>345</v>
      </c>
      <c r="M461" s="139" t="s">
        <v>345</v>
      </c>
      <c r="N461" s="137" t="s">
        <v>345</v>
      </c>
      <c r="O461" s="132" t="s">
        <v>345</v>
      </c>
      <c r="P461" s="132" t="s">
        <v>345</v>
      </c>
    </row>
    <row r="462" spans="1:16" ht="15.75" customHeight="1">
      <c r="A462" s="189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0"/>
      <c r="O462" s="191"/>
      <c r="P462" s="191"/>
    </row>
    <row r="463" ht="15.75" customHeight="1">
      <c r="A463" s="204" t="s">
        <v>453</v>
      </c>
    </row>
    <row r="464" ht="15.75" customHeight="1">
      <c r="A464" s="204" t="s">
        <v>454</v>
      </c>
    </row>
    <row r="465" ht="15.75" customHeight="1">
      <c r="A465" s="205" t="s">
        <v>40</v>
      </c>
    </row>
  </sheetData>
  <printOptions horizontalCentered="1" verticalCentered="1"/>
  <pageMargins left="0.31496062992125984" right="0.31496062992125984" top="0.4724409448818898" bottom="0.6299212598425197" header="0" footer="0"/>
  <pageSetup horizontalDpi="600" verticalDpi="600" orientation="portrait" scale="33"/>
  <rowBreaks count="3" manualBreakCount="3">
    <brk id="125" max="255" man="1"/>
    <brk id="238" max="255" man="1"/>
    <brk id="3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65"/>
  <sheetViews>
    <sheetView tabSelected="1" zoomScale="70" zoomScaleNormal="70" zoomScaleSheetLayoutView="75" workbookViewId="0" topLeftCell="A1">
      <selection activeCell="J25" sqref="J25"/>
    </sheetView>
  </sheetViews>
  <sheetFormatPr defaultColWidth="13.140625" defaultRowHeight="15.75" customHeight="1"/>
  <cols>
    <col min="1" max="1" width="61.8515625" style="11" customWidth="1"/>
    <col min="2" max="2" width="13.28125" style="11" customWidth="1"/>
    <col min="3" max="3" width="9.00390625" style="11" customWidth="1"/>
    <col min="4" max="4" width="10.28125" style="11" customWidth="1"/>
    <col min="5" max="5" width="11.140625" style="11" customWidth="1"/>
    <col min="6" max="6" width="10.140625" style="11" customWidth="1"/>
    <col min="7" max="7" width="10.421875" style="11" customWidth="1"/>
    <col min="8" max="8" width="10.140625" style="11" customWidth="1"/>
    <col min="9" max="9" width="11.28125" style="11" customWidth="1"/>
    <col min="10" max="10" width="14.00390625" style="11" customWidth="1"/>
    <col min="11" max="11" width="10.7109375" style="11" customWidth="1"/>
    <col min="12" max="12" width="16.00390625" style="11" customWidth="1"/>
    <col min="13" max="13" width="13.00390625" style="11" customWidth="1"/>
    <col min="14" max="14" width="13.421875" style="11" customWidth="1"/>
    <col min="15" max="15" width="12.140625" style="11" customWidth="1"/>
    <col min="16" max="16" width="10.7109375" style="11" customWidth="1"/>
    <col min="17" max="16384" width="13.140625" style="11" customWidth="1"/>
  </cols>
  <sheetData>
    <row r="1" spans="1:18" s="14" customFormat="1" ht="15.75" customHeight="1">
      <c r="A1" s="194" t="s">
        <v>455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48"/>
      <c r="R1" s="13"/>
    </row>
    <row r="2" spans="1:16" s="17" customFormat="1" ht="15.75" customHeight="1">
      <c r="A2" s="6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17" customFormat="1" ht="15.75" customHeight="1">
      <c r="A3" s="263" t="s">
        <v>456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s="17" customFormat="1" ht="15.75" customHeight="1">
      <c r="A4" s="102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46"/>
      <c r="P4" s="105"/>
    </row>
    <row r="5" spans="1:16" s="17" customFormat="1" ht="15.75" customHeight="1">
      <c r="A5" s="265"/>
      <c r="B5" s="266"/>
      <c r="C5" s="267" t="s">
        <v>405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82"/>
    </row>
    <row r="6" spans="1:16" s="17" customFormat="1" ht="15.75" customHeight="1">
      <c r="A6" s="258" t="s">
        <v>329</v>
      </c>
      <c r="B6" s="269" t="s">
        <v>404</v>
      </c>
      <c r="C6" s="269" t="s">
        <v>366</v>
      </c>
      <c r="D6" s="269" t="s">
        <v>330</v>
      </c>
      <c r="E6" s="269" t="s">
        <v>331</v>
      </c>
      <c r="F6" s="269" t="s">
        <v>407</v>
      </c>
      <c r="G6" s="269" t="s">
        <v>332</v>
      </c>
      <c r="H6" s="269" t="s">
        <v>410</v>
      </c>
      <c r="I6" s="269" t="s">
        <v>409</v>
      </c>
      <c r="J6" s="269" t="s">
        <v>333</v>
      </c>
      <c r="K6" s="269" t="s">
        <v>411</v>
      </c>
      <c r="L6" s="269" t="s">
        <v>334</v>
      </c>
      <c r="M6" s="269" t="s">
        <v>335</v>
      </c>
      <c r="N6" s="270" t="s">
        <v>336</v>
      </c>
      <c r="O6" s="271" t="s">
        <v>337</v>
      </c>
      <c r="P6" s="283" t="s">
        <v>338</v>
      </c>
    </row>
    <row r="7" spans="1:16" s="17" customFormat="1" ht="15.75" customHeight="1">
      <c r="A7" s="273"/>
      <c r="B7" s="274"/>
      <c r="C7" s="274"/>
      <c r="D7" s="274"/>
      <c r="E7" s="275" t="s">
        <v>339</v>
      </c>
      <c r="F7" s="275"/>
      <c r="G7" s="275"/>
      <c r="H7" s="274"/>
      <c r="I7" s="275"/>
      <c r="J7" s="275" t="s">
        <v>340</v>
      </c>
      <c r="K7" s="274"/>
      <c r="L7" s="275" t="s">
        <v>341</v>
      </c>
      <c r="M7" s="275" t="s">
        <v>342</v>
      </c>
      <c r="N7" s="276" t="s">
        <v>343</v>
      </c>
      <c r="O7" s="277" t="s">
        <v>340</v>
      </c>
      <c r="P7" s="281"/>
    </row>
    <row r="8" spans="1:16" s="17" customFormat="1" ht="15.75" customHeight="1">
      <c r="A8" s="119"/>
      <c r="B8" s="107"/>
      <c r="C8" s="124"/>
      <c r="D8" s="124"/>
      <c r="E8" s="123"/>
      <c r="F8" s="123"/>
      <c r="G8" s="123"/>
      <c r="H8" s="124"/>
      <c r="I8" s="123"/>
      <c r="J8" s="123"/>
      <c r="K8" s="124"/>
      <c r="L8" s="123"/>
      <c r="M8" s="123"/>
      <c r="N8" s="111"/>
      <c r="O8" s="49"/>
      <c r="P8" s="125"/>
    </row>
    <row r="9" spans="1:16" s="17" customFormat="1" ht="15.75" customHeight="1">
      <c r="A9" s="119" t="s">
        <v>404</v>
      </c>
      <c r="B9" s="141">
        <f>SUM(C9:P9)</f>
        <v>835492</v>
      </c>
      <c r="C9" s="110">
        <f>SUM(C53,C68,C191,C225,C312,C320,C389)</f>
        <v>93434</v>
      </c>
      <c r="D9" s="110">
        <f>+SUM(D68+D225+D312+D320+D389)</f>
        <v>275412</v>
      </c>
      <c r="E9" s="110">
        <f>SUM(E74,E80)</f>
        <v>21956</v>
      </c>
      <c r="F9" s="110">
        <f>SUM(F84,F191,F211)</f>
        <v>18220</v>
      </c>
      <c r="G9" s="110">
        <f>SUM(G53,G112,G191)</f>
        <v>7463</v>
      </c>
      <c r="H9" s="110">
        <f>SUM(H132,H191,H245,H312,H320,H389)</f>
        <v>42198</v>
      </c>
      <c r="I9" s="110">
        <f>SUM(I15,I144,I395)</f>
        <v>130103</v>
      </c>
      <c r="J9" s="110">
        <f>SUM(J255,J320)</f>
        <v>26701</v>
      </c>
      <c r="K9" s="110">
        <f>SUM(K273,K320,K389)</f>
        <v>21978</v>
      </c>
      <c r="L9" s="110">
        <f>SUM(L255,L291,L303,L320)</f>
        <v>138410</v>
      </c>
      <c r="M9" s="110">
        <f>SUM(M182,M191,M211,M395)</f>
        <v>12161</v>
      </c>
      <c r="N9" s="111">
        <f>SUM(N97,N191,N211,N303,N320)</f>
        <v>42584</v>
      </c>
      <c r="O9" s="128">
        <f>SUM(O13)</f>
        <v>1741</v>
      </c>
      <c r="P9" s="128">
        <f>SUM(P11)</f>
        <v>3131</v>
      </c>
    </row>
    <row r="10" spans="1:16" ht="15.75" customHeight="1">
      <c r="A10" s="130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O10" s="49"/>
      <c r="P10" s="49"/>
    </row>
    <row r="11" spans="1:16" ht="15.75" customHeight="1">
      <c r="A11" s="130" t="s">
        <v>344</v>
      </c>
      <c r="B11" s="52">
        <f>SUM(C11:P11)</f>
        <v>3131</v>
      </c>
      <c r="C11" s="53" t="s">
        <v>345</v>
      </c>
      <c r="D11" s="53" t="s">
        <v>345</v>
      </c>
      <c r="E11" s="53" t="s">
        <v>345</v>
      </c>
      <c r="F11" s="53" t="s">
        <v>345</v>
      </c>
      <c r="G11" s="53" t="s">
        <v>345</v>
      </c>
      <c r="H11" s="53" t="s">
        <v>345</v>
      </c>
      <c r="I11" s="53" t="s">
        <v>345</v>
      </c>
      <c r="J11" s="53" t="s">
        <v>345</v>
      </c>
      <c r="K11" s="53" t="s">
        <v>345</v>
      </c>
      <c r="L11" s="53" t="s">
        <v>345</v>
      </c>
      <c r="M11" s="53" t="s">
        <v>345</v>
      </c>
      <c r="N11" s="48" t="s">
        <v>345</v>
      </c>
      <c r="O11" s="187" t="s">
        <v>345</v>
      </c>
      <c r="P11" s="128">
        <v>3131</v>
      </c>
    </row>
    <row r="12" spans="1:16" ht="15.75" customHeight="1">
      <c r="A12" s="130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O12" s="49"/>
      <c r="P12" s="49"/>
    </row>
    <row r="13" spans="1:16" ht="15.75" customHeight="1">
      <c r="A13" s="130" t="s">
        <v>346</v>
      </c>
      <c r="B13" s="52">
        <f>SUM(C13:P13)</f>
        <v>1741</v>
      </c>
      <c r="C13" s="53" t="s">
        <v>345</v>
      </c>
      <c r="D13" s="53" t="s">
        <v>345</v>
      </c>
      <c r="E13" s="53" t="s">
        <v>345</v>
      </c>
      <c r="F13" s="53" t="s">
        <v>345</v>
      </c>
      <c r="G13" s="53" t="s">
        <v>345</v>
      </c>
      <c r="H13" s="53" t="s">
        <v>345</v>
      </c>
      <c r="I13" s="53" t="s">
        <v>345</v>
      </c>
      <c r="J13" s="53" t="s">
        <v>345</v>
      </c>
      <c r="K13" s="53" t="s">
        <v>345</v>
      </c>
      <c r="L13" s="53" t="s">
        <v>345</v>
      </c>
      <c r="M13" s="53" t="s">
        <v>345</v>
      </c>
      <c r="N13" s="48" t="s">
        <v>345</v>
      </c>
      <c r="O13" s="132">
        <v>1741</v>
      </c>
      <c r="P13" s="128" t="s">
        <v>345</v>
      </c>
    </row>
    <row r="14" spans="1:16" ht="15.75" customHeight="1">
      <c r="A14" s="130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O14" s="49"/>
      <c r="P14" s="49"/>
    </row>
    <row r="15" spans="1:16" s="17" customFormat="1" ht="15.75" customHeight="1">
      <c r="A15" s="119" t="s">
        <v>347</v>
      </c>
      <c r="B15" s="127">
        <f>SUM(B17:B49)</f>
        <v>21740</v>
      </c>
      <c r="C15" s="110" t="s">
        <v>345</v>
      </c>
      <c r="D15" s="110" t="s">
        <v>345</v>
      </c>
      <c r="E15" s="110" t="s">
        <v>345</v>
      </c>
      <c r="F15" s="110" t="s">
        <v>345</v>
      </c>
      <c r="G15" s="110" t="s">
        <v>345</v>
      </c>
      <c r="H15" s="110" t="s">
        <v>345</v>
      </c>
      <c r="I15" s="127">
        <f>SUM(I17:I49)</f>
        <v>21740</v>
      </c>
      <c r="J15" s="110" t="s">
        <v>345</v>
      </c>
      <c r="K15" s="110" t="s">
        <v>345</v>
      </c>
      <c r="L15" s="110" t="s">
        <v>345</v>
      </c>
      <c r="M15" s="110" t="s">
        <v>345</v>
      </c>
      <c r="N15" s="111" t="s">
        <v>345</v>
      </c>
      <c r="O15" s="128" t="s">
        <v>345</v>
      </c>
      <c r="P15" s="128" t="s">
        <v>345</v>
      </c>
    </row>
    <row r="16" spans="1:16" s="17" customFormat="1" ht="15.75" customHeight="1">
      <c r="A16" s="119"/>
      <c r="B16" s="127"/>
      <c r="C16" s="133"/>
      <c r="D16" s="133"/>
      <c r="E16" s="133"/>
      <c r="F16" s="133"/>
      <c r="G16" s="133"/>
      <c r="H16" s="133"/>
      <c r="I16" s="127"/>
      <c r="J16" s="133"/>
      <c r="K16" s="133"/>
      <c r="L16" s="133"/>
      <c r="M16" s="133"/>
      <c r="N16" s="104"/>
      <c r="O16" s="132"/>
      <c r="P16" s="132"/>
    </row>
    <row r="17" spans="1:16" ht="15.75" customHeight="1">
      <c r="A17" s="134" t="s">
        <v>348</v>
      </c>
      <c r="B17" s="52">
        <f>SUM(C17:P17)</f>
        <v>1832</v>
      </c>
      <c r="C17" s="135" t="s">
        <v>345</v>
      </c>
      <c r="D17" s="135" t="s">
        <v>345</v>
      </c>
      <c r="E17" s="135" t="s">
        <v>345</v>
      </c>
      <c r="F17" s="135" t="s">
        <v>345</v>
      </c>
      <c r="G17" s="135" t="s">
        <v>345</v>
      </c>
      <c r="H17" s="135" t="s">
        <v>345</v>
      </c>
      <c r="I17" s="136">
        <v>1832</v>
      </c>
      <c r="J17" s="135" t="s">
        <v>345</v>
      </c>
      <c r="K17" s="135" t="s">
        <v>345</v>
      </c>
      <c r="L17" s="135" t="s">
        <v>345</v>
      </c>
      <c r="M17" s="135" t="s">
        <v>345</v>
      </c>
      <c r="N17" s="137" t="s">
        <v>345</v>
      </c>
      <c r="O17" s="132" t="s">
        <v>345</v>
      </c>
      <c r="P17" s="132" t="s">
        <v>345</v>
      </c>
    </row>
    <row r="18" spans="1:16" ht="15.75" customHeight="1">
      <c r="A18" s="134" t="s">
        <v>349</v>
      </c>
      <c r="B18" s="52">
        <f aca="true" t="shared" si="0" ref="B18:B49">SUM(C18:P18)</f>
        <v>146</v>
      </c>
      <c r="C18" s="135" t="s">
        <v>345</v>
      </c>
      <c r="D18" s="135" t="s">
        <v>345</v>
      </c>
      <c r="E18" s="135" t="s">
        <v>345</v>
      </c>
      <c r="F18" s="135" t="s">
        <v>345</v>
      </c>
      <c r="G18" s="135" t="s">
        <v>345</v>
      </c>
      <c r="H18" s="135" t="s">
        <v>345</v>
      </c>
      <c r="I18" s="136">
        <v>146</v>
      </c>
      <c r="J18" s="135" t="s">
        <v>345</v>
      </c>
      <c r="K18" s="135" t="s">
        <v>345</v>
      </c>
      <c r="L18" s="135" t="s">
        <v>345</v>
      </c>
      <c r="M18" s="135" t="s">
        <v>345</v>
      </c>
      <c r="N18" s="137" t="s">
        <v>345</v>
      </c>
      <c r="O18" s="132" t="s">
        <v>345</v>
      </c>
      <c r="P18" s="132" t="s">
        <v>345</v>
      </c>
    </row>
    <row r="19" spans="1:16" ht="15.75" customHeight="1">
      <c r="A19" s="134" t="s">
        <v>350</v>
      </c>
      <c r="B19" s="52">
        <f t="shared" si="0"/>
        <v>1500</v>
      </c>
      <c r="C19" s="135" t="s">
        <v>345</v>
      </c>
      <c r="D19" s="135" t="s">
        <v>345</v>
      </c>
      <c r="E19" s="135" t="s">
        <v>345</v>
      </c>
      <c r="F19" s="135" t="s">
        <v>345</v>
      </c>
      <c r="G19" s="135" t="s">
        <v>345</v>
      </c>
      <c r="H19" s="135" t="s">
        <v>345</v>
      </c>
      <c r="I19" s="136">
        <v>1500</v>
      </c>
      <c r="J19" s="135" t="s">
        <v>345</v>
      </c>
      <c r="K19" s="135" t="s">
        <v>345</v>
      </c>
      <c r="L19" s="135" t="s">
        <v>345</v>
      </c>
      <c r="M19" s="135" t="s">
        <v>345</v>
      </c>
      <c r="N19" s="137" t="s">
        <v>345</v>
      </c>
      <c r="O19" s="132" t="s">
        <v>345</v>
      </c>
      <c r="P19" s="132" t="s">
        <v>345</v>
      </c>
    </row>
    <row r="20" spans="1:16" ht="15.75" customHeight="1">
      <c r="A20" s="134" t="s">
        <v>351</v>
      </c>
      <c r="B20" s="52">
        <f t="shared" si="0"/>
        <v>838</v>
      </c>
      <c r="C20" s="135" t="s">
        <v>345</v>
      </c>
      <c r="D20" s="135" t="s">
        <v>345</v>
      </c>
      <c r="E20" s="135" t="s">
        <v>345</v>
      </c>
      <c r="F20" s="135" t="s">
        <v>345</v>
      </c>
      <c r="G20" s="135" t="s">
        <v>345</v>
      </c>
      <c r="H20" s="135" t="s">
        <v>345</v>
      </c>
      <c r="I20" s="136">
        <v>838</v>
      </c>
      <c r="J20" s="135" t="s">
        <v>345</v>
      </c>
      <c r="K20" s="135" t="s">
        <v>345</v>
      </c>
      <c r="L20" s="135" t="s">
        <v>345</v>
      </c>
      <c r="M20" s="135" t="s">
        <v>345</v>
      </c>
      <c r="N20" s="137" t="s">
        <v>345</v>
      </c>
      <c r="O20" s="132" t="s">
        <v>345</v>
      </c>
      <c r="P20" s="132" t="s">
        <v>345</v>
      </c>
    </row>
    <row r="21" spans="1:16" ht="15.75" customHeight="1">
      <c r="A21" s="134" t="s">
        <v>352</v>
      </c>
      <c r="B21" s="52">
        <f t="shared" si="0"/>
        <v>979</v>
      </c>
      <c r="C21" s="135" t="s">
        <v>345</v>
      </c>
      <c r="D21" s="135" t="s">
        <v>345</v>
      </c>
      <c r="E21" s="135" t="s">
        <v>345</v>
      </c>
      <c r="F21" s="135" t="s">
        <v>345</v>
      </c>
      <c r="G21" s="135" t="s">
        <v>345</v>
      </c>
      <c r="H21" s="135" t="s">
        <v>345</v>
      </c>
      <c r="I21" s="136">
        <v>979</v>
      </c>
      <c r="J21" s="135" t="s">
        <v>345</v>
      </c>
      <c r="K21" s="135" t="s">
        <v>345</v>
      </c>
      <c r="L21" s="135" t="s">
        <v>345</v>
      </c>
      <c r="M21" s="135" t="s">
        <v>345</v>
      </c>
      <c r="N21" s="137" t="s">
        <v>345</v>
      </c>
      <c r="O21" s="132" t="s">
        <v>345</v>
      </c>
      <c r="P21" s="132" t="s">
        <v>345</v>
      </c>
    </row>
    <row r="22" spans="1:16" ht="15.75" customHeight="1">
      <c r="A22" s="134" t="s">
        <v>353</v>
      </c>
      <c r="B22" s="52">
        <f t="shared" si="0"/>
        <v>1021</v>
      </c>
      <c r="C22" s="135" t="s">
        <v>345</v>
      </c>
      <c r="D22" s="135" t="s">
        <v>345</v>
      </c>
      <c r="E22" s="135" t="s">
        <v>345</v>
      </c>
      <c r="F22" s="135" t="s">
        <v>345</v>
      </c>
      <c r="G22" s="135" t="s">
        <v>345</v>
      </c>
      <c r="H22" s="135" t="s">
        <v>345</v>
      </c>
      <c r="I22" s="136">
        <v>1021</v>
      </c>
      <c r="J22" s="135" t="s">
        <v>345</v>
      </c>
      <c r="K22" s="135" t="s">
        <v>345</v>
      </c>
      <c r="L22" s="135" t="s">
        <v>345</v>
      </c>
      <c r="M22" s="135" t="s">
        <v>345</v>
      </c>
      <c r="N22" s="137" t="s">
        <v>345</v>
      </c>
      <c r="O22" s="132" t="s">
        <v>345</v>
      </c>
      <c r="P22" s="132" t="s">
        <v>345</v>
      </c>
    </row>
    <row r="23" spans="1:16" ht="15.75" customHeight="1">
      <c r="A23" s="134" t="s">
        <v>354</v>
      </c>
      <c r="B23" s="52">
        <f t="shared" si="0"/>
        <v>565</v>
      </c>
      <c r="C23" s="135" t="s">
        <v>345</v>
      </c>
      <c r="D23" s="135" t="s">
        <v>345</v>
      </c>
      <c r="E23" s="135" t="s">
        <v>345</v>
      </c>
      <c r="F23" s="135" t="s">
        <v>345</v>
      </c>
      <c r="G23" s="135" t="s">
        <v>345</v>
      </c>
      <c r="H23" s="135" t="s">
        <v>345</v>
      </c>
      <c r="I23" s="136">
        <v>565</v>
      </c>
      <c r="J23" s="135" t="s">
        <v>345</v>
      </c>
      <c r="K23" s="135" t="s">
        <v>345</v>
      </c>
      <c r="L23" s="135" t="s">
        <v>345</v>
      </c>
      <c r="M23" s="135" t="s">
        <v>345</v>
      </c>
      <c r="N23" s="137" t="s">
        <v>345</v>
      </c>
      <c r="O23" s="132" t="s">
        <v>345</v>
      </c>
      <c r="P23" s="132" t="s">
        <v>345</v>
      </c>
    </row>
    <row r="24" spans="1:16" ht="15.75" customHeight="1">
      <c r="A24" s="134" t="s">
        <v>355</v>
      </c>
      <c r="B24" s="52">
        <f t="shared" si="0"/>
        <v>713</v>
      </c>
      <c r="C24" s="135" t="s">
        <v>345</v>
      </c>
      <c r="D24" s="135" t="s">
        <v>345</v>
      </c>
      <c r="E24" s="135" t="s">
        <v>345</v>
      </c>
      <c r="F24" s="135" t="s">
        <v>345</v>
      </c>
      <c r="G24" s="135" t="s">
        <v>345</v>
      </c>
      <c r="H24" s="135" t="s">
        <v>345</v>
      </c>
      <c r="I24" s="136">
        <v>713</v>
      </c>
      <c r="J24" s="135" t="s">
        <v>345</v>
      </c>
      <c r="K24" s="135" t="s">
        <v>345</v>
      </c>
      <c r="L24" s="135" t="s">
        <v>345</v>
      </c>
      <c r="M24" s="135" t="s">
        <v>345</v>
      </c>
      <c r="N24" s="137" t="s">
        <v>345</v>
      </c>
      <c r="O24" s="132" t="s">
        <v>345</v>
      </c>
      <c r="P24" s="132" t="s">
        <v>345</v>
      </c>
    </row>
    <row r="25" spans="1:16" ht="15.75" customHeight="1">
      <c r="A25" s="134" t="s">
        <v>356</v>
      </c>
      <c r="B25" s="52">
        <f t="shared" si="0"/>
        <v>321</v>
      </c>
      <c r="C25" s="135" t="s">
        <v>345</v>
      </c>
      <c r="D25" s="135" t="s">
        <v>345</v>
      </c>
      <c r="E25" s="135" t="s">
        <v>345</v>
      </c>
      <c r="F25" s="135" t="s">
        <v>345</v>
      </c>
      <c r="G25" s="135" t="s">
        <v>345</v>
      </c>
      <c r="H25" s="135" t="s">
        <v>345</v>
      </c>
      <c r="I25" s="136">
        <v>321</v>
      </c>
      <c r="J25" s="135" t="s">
        <v>345</v>
      </c>
      <c r="K25" s="135" t="s">
        <v>345</v>
      </c>
      <c r="L25" s="135" t="s">
        <v>345</v>
      </c>
      <c r="M25" s="135" t="s">
        <v>345</v>
      </c>
      <c r="N25" s="137" t="s">
        <v>345</v>
      </c>
      <c r="O25" s="132" t="s">
        <v>345</v>
      </c>
      <c r="P25" s="132" t="s">
        <v>345</v>
      </c>
    </row>
    <row r="26" spans="1:16" ht="15.75" customHeight="1">
      <c r="A26" s="134" t="s">
        <v>357</v>
      </c>
      <c r="B26" s="52">
        <f t="shared" si="0"/>
        <v>414</v>
      </c>
      <c r="C26" s="135" t="s">
        <v>345</v>
      </c>
      <c r="D26" s="135" t="s">
        <v>345</v>
      </c>
      <c r="E26" s="135" t="s">
        <v>345</v>
      </c>
      <c r="F26" s="135" t="s">
        <v>345</v>
      </c>
      <c r="G26" s="135" t="s">
        <v>345</v>
      </c>
      <c r="H26" s="135" t="s">
        <v>345</v>
      </c>
      <c r="I26" s="136">
        <v>414</v>
      </c>
      <c r="J26" s="135" t="s">
        <v>345</v>
      </c>
      <c r="K26" s="135" t="s">
        <v>345</v>
      </c>
      <c r="L26" s="135" t="s">
        <v>345</v>
      </c>
      <c r="M26" s="135" t="s">
        <v>345</v>
      </c>
      <c r="N26" s="137" t="s">
        <v>345</v>
      </c>
      <c r="O26" s="132" t="s">
        <v>345</v>
      </c>
      <c r="P26" s="132" t="s">
        <v>345</v>
      </c>
    </row>
    <row r="27" spans="1:16" ht="15.75" customHeight="1">
      <c r="A27" s="134" t="s">
        <v>358</v>
      </c>
      <c r="B27" s="52">
        <f t="shared" si="0"/>
        <v>493</v>
      </c>
      <c r="C27" s="135" t="s">
        <v>345</v>
      </c>
      <c r="D27" s="135" t="s">
        <v>345</v>
      </c>
      <c r="E27" s="135" t="s">
        <v>345</v>
      </c>
      <c r="F27" s="135" t="s">
        <v>345</v>
      </c>
      <c r="G27" s="135" t="s">
        <v>345</v>
      </c>
      <c r="H27" s="135" t="s">
        <v>345</v>
      </c>
      <c r="I27" s="136">
        <v>493</v>
      </c>
      <c r="J27" s="135" t="s">
        <v>345</v>
      </c>
      <c r="K27" s="135" t="s">
        <v>345</v>
      </c>
      <c r="L27" s="135" t="s">
        <v>345</v>
      </c>
      <c r="M27" s="135" t="s">
        <v>345</v>
      </c>
      <c r="N27" s="137" t="s">
        <v>345</v>
      </c>
      <c r="O27" s="132" t="s">
        <v>345</v>
      </c>
      <c r="P27" s="132" t="s">
        <v>345</v>
      </c>
    </row>
    <row r="28" spans="1:16" ht="15.75" customHeight="1">
      <c r="A28" s="134" t="s">
        <v>313</v>
      </c>
      <c r="B28" s="52">
        <f t="shared" si="0"/>
        <v>79</v>
      </c>
      <c r="C28" s="135" t="s">
        <v>345</v>
      </c>
      <c r="D28" s="135" t="s">
        <v>345</v>
      </c>
      <c r="E28" s="135" t="s">
        <v>345</v>
      </c>
      <c r="F28" s="135" t="s">
        <v>345</v>
      </c>
      <c r="G28" s="135" t="s">
        <v>345</v>
      </c>
      <c r="H28" s="135" t="s">
        <v>345</v>
      </c>
      <c r="I28" s="136">
        <v>79</v>
      </c>
      <c r="J28" s="135" t="s">
        <v>345</v>
      </c>
      <c r="K28" s="135" t="s">
        <v>345</v>
      </c>
      <c r="L28" s="135" t="s">
        <v>345</v>
      </c>
      <c r="M28" s="135" t="s">
        <v>345</v>
      </c>
      <c r="N28" s="137" t="s">
        <v>345</v>
      </c>
      <c r="O28" s="132" t="s">
        <v>345</v>
      </c>
      <c r="P28" s="132" t="s">
        <v>345</v>
      </c>
    </row>
    <row r="29" spans="1:16" ht="15.75" customHeight="1">
      <c r="A29" s="134" t="s">
        <v>314</v>
      </c>
      <c r="B29" s="52">
        <f t="shared" si="0"/>
        <v>2113</v>
      </c>
      <c r="C29" s="135" t="s">
        <v>345</v>
      </c>
      <c r="D29" s="135" t="s">
        <v>345</v>
      </c>
      <c r="E29" s="135" t="s">
        <v>345</v>
      </c>
      <c r="F29" s="135" t="s">
        <v>345</v>
      </c>
      <c r="G29" s="135" t="s">
        <v>345</v>
      </c>
      <c r="H29" s="135" t="s">
        <v>345</v>
      </c>
      <c r="I29" s="136">
        <v>2113</v>
      </c>
      <c r="J29" s="135" t="s">
        <v>345</v>
      </c>
      <c r="K29" s="135" t="s">
        <v>345</v>
      </c>
      <c r="L29" s="135" t="s">
        <v>345</v>
      </c>
      <c r="M29" s="135" t="s">
        <v>345</v>
      </c>
      <c r="N29" s="137" t="s">
        <v>345</v>
      </c>
      <c r="O29" s="132" t="s">
        <v>345</v>
      </c>
      <c r="P29" s="132" t="s">
        <v>345</v>
      </c>
    </row>
    <row r="30" spans="1:16" ht="15.75" customHeight="1">
      <c r="A30" s="134" t="s">
        <v>315</v>
      </c>
      <c r="B30" s="52">
        <f t="shared" si="0"/>
        <v>257</v>
      </c>
      <c r="C30" s="135" t="s">
        <v>345</v>
      </c>
      <c r="D30" s="135" t="s">
        <v>345</v>
      </c>
      <c r="E30" s="135" t="s">
        <v>345</v>
      </c>
      <c r="F30" s="135" t="s">
        <v>345</v>
      </c>
      <c r="G30" s="135" t="s">
        <v>345</v>
      </c>
      <c r="H30" s="135" t="s">
        <v>345</v>
      </c>
      <c r="I30" s="136">
        <v>257</v>
      </c>
      <c r="J30" s="135" t="s">
        <v>345</v>
      </c>
      <c r="K30" s="135" t="s">
        <v>345</v>
      </c>
      <c r="L30" s="135" t="s">
        <v>345</v>
      </c>
      <c r="M30" s="135" t="s">
        <v>345</v>
      </c>
      <c r="N30" s="137" t="s">
        <v>345</v>
      </c>
      <c r="O30" s="132" t="s">
        <v>345</v>
      </c>
      <c r="P30" s="132" t="s">
        <v>345</v>
      </c>
    </row>
    <row r="31" spans="1:16" ht="15.75" customHeight="1">
      <c r="A31" s="134" t="s">
        <v>316</v>
      </c>
      <c r="B31" s="52">
        <f t="shared" si="0"/>
        <v>173</v>
      </c>
      <c r="C31" s="135" t="s">
        <v>345</v>
      </c>
      <c r="D31" s="135" t="s">
        <v>345</v>
      </c>
      <c r="E31" s="135" t="s">
        <v>345</v>
      </c>
      <c r="F31" s="135" t="s">
        <v>345</v>
      </c>
      <c r="G31" s="135" t="s">
        <v>345</v>
      </c>
      <c r="H31" s="135" t="s">
        <v>345</v>
      </c>
      <c r="I31" s="136">
        <v>173</v>
      </c>
      <c r="J31" s="135" t="s">
        <v>345</v>
      </c>
      <c r="K31" s="135" t="s">
        <v>345</v>
      </c>
      <c r="L31" s="135" t="s">
        <v>345</v>
      </c>
      <c r="M31" s="135" t="s">
        <v>345</v>
      </c>
      <c r="N31" s="137" t="s">
        <v>345</v>
      </c>
      <c r="O31" s="132" t="s">
        <v>345</v>
      </c>
      <c r="P31" s="132" t="s">
        <v>345</v>
      </c>
    </row>
    <row r="32" spans="1:16" ht="15.75" customHeight="1">
      <c r="A32" s="134" t="s">
        <v>317</v>
      </c>
      <c r="B32" s="52">
        <f t="shared" si="0"/>
        <v>1387</v>
      </c>
      <c r="C32" s="135" t="s">
        <v>345</v>
      </c>
      <c r="D32" s="135" t="s">
        <v>345</v>
      </c>
      <c r="E32" s="135" t="s">
        <v>345</v>
      </c>
      <c r="F32" s="135" t="s">
        <v>345</v>
      </c>
      <c r="G32" s="135" t="s">
        <v>345</v>
      </c>
      <c r="H32" s="135" t="s">
        <v>345</v>
      </c>
      <c r="I32" s="136">
        <v>1387</v>
      </c>
      <c r="J32" s="135" t="s">
        <v>345</v>
      </c>
      <c r="K32" s="135" t="s">
        <v>345</v>
      </c>
      <c r="L32" s="135" t="s">
        <v>345</v>
      </c>
      <c r="M32" s="135" t="s">
        <v>345</v>
      </c>
      <c r="N32" s="137" t="s">
        <v>345</v>
      </c>
      <c r="O32" s="132" t="s">
        <v>345</v>
      </c>
      <c r="P32" s="132" t="s">
        <v>345</v>
      </c>
    </row>
    <row r="33" spans="1:16" ht="15.75" customHeight="1">
      <c r="A33" s="134" t="s">
        <v>318</v>
      </c>
      <c r="B33" s="52">
        <f t="shared" si="0"/>
        <v>278</v>
      </c>
      <c r="C33" s="135" t="s">
        <v>345</v>
      </c>
      <c r="D33" s="135" t="s">
        <v>345</v>
      </c>
      <c r="E33" s="135" t="s">
        <v>345</v>
      </c>
      <c r="F33" s="135" t="s">
        <v>345</v>
      </c>
      <c r="G33" s="135" t="s">
        <v>345</v>
      </c>
      <c r="H33" s="135" t="s">
        <v>345</v>
      </c>
      <c r="I33" s="136">
        <v>278</v>
      </c>
      <c r="J33" s="135" t="s">
        <v>345</v>
      </c>
      <c r="K33" s="135" t="s">
        <v>345</v>
      </c>
      <c r="L33" s="135" t="s">
        <v>345</v>
      </c>
      <c r="M33" s="135" t="s">
        <v>345</v>
      </c>
      <c r="N33" s="137" t="s">
        <v>345</v>
      </c>
      <c r="O33" s="132" t="s">
        <v>345</v>
      </c>
      <c r="P33" s="132" t="s">
        <v>345</v>
      </c>
    </row>
    <row r="34" spans="1:16" ht="15.75" customHeight="1">
      <c r="A34" s="134" t="s">
        <v>319</v>
      </c>
      <c r="B34" s="52">
        <f t="shared" si="0"/>
        <v>150</v>
      </c>
      <c r="C34" s="135" t="s">
        <v>345</v>
      </c>
      <c r="D34" s="135" t="s">
        <v>345</v>
      </c>
      <c r="E34" s="135" t="s">
        <v>345</v>
      </c>
      <c r="F34" s="135" t="s">
        <v>345</v>
      </c>
      <c r="G34" s="135" t="s">
        <v>345</v>
      </c>
      <c r="H34" s="135" t="s">
        <v>345</v>
      </c>
      <c r="I34" s="136">
        <v>150</v>
      </c>
      <c r="J34" s="135" t="s">
        <v>345</v>
      </c>
      <c r="K34" s="135" t="s">
        <v>345</v>
      </c>
      <c r="L34" s="135" t="s">
        <v>345</v>
      </c>
      <c r="M34" s="135" t="s">
        <v>345</v>
      </c>
      <c r="N34" s="137" t="s">
        <v>345</v>
      </c>
      <c r="O34" s="132" t="s">
        <v>345</v>
      </c>
      <c r="P34" s="132" t="s">
        <v>345</v>
      </c>
    </row>
    <row r="35" spans="1:16" ht="15.75" customHeight="1">
      <c r="A35" s="134" t="s">
        <v>320</v>
      </c>
      <c r="B35" s="52">
        <f t="shared" si="0"/>
        <v>955</v>
      </c>
      <c r="C35" s="135" t="s">
        <v>345</v>
      </c>
      <c r="D35" s="135" t="s">
        <v>345</v>
      </c>
      <c r="E35" s="135" t="s">
        <v>345</v>
      </c>
      <c r="F35" s="135" t="s">
        <v>345</v>
      </c>
      <c r="G35" s="135" t="s">
        <v>345</v>
      </c>
      <c r="H35" s="135" t="s">
        <v>345</v>
      </c>
      <c r="I35" s="136">
        <v>955</v>
      </c>
      <c r="J35" s="135" t="s">
        <v>345</v>
      </c>
      <c r="K35" s="135" t="s">
        <v>345</v>
      </c>
      <c r="L35" s="135" t="s">
        <v>345</v>
      </c>
      <c r="M35" s="135" t="s">
        <v>345</v>
      </c>
      <c r="N35" s="137" t="s">
        <v>345</v>
      </c>
      <c r="O35" s="132" t="s">
        <v>345</v>
      </c>
      <c r="P35" s="132" t="s">
        <v>345</v>
      </c>
    </row>
    <row r="36" spans="1:16" ht="15.75" customHeight="1">
      <c r="A36" s="134" t="s">
        <v>321</v>
      </c>
      <c r="B36" s="52">
        <f t="shared" si="0"/>
        <v>82</v>
      </c>
      <c r="C36" s="135" t="s">
        <v>345</v>
      </c>
      <c r="D36" s="135" t="s">
        <v>345</v>
      </c>
      <c r="E36" s="135" t="s">
        <v>345</v>
      </c>
      <c r="F36" s="135" t="s">
        <v>345</v>
      </c>
      <c r="G36" s="135" t="s">
        <v>345</v>
      </c>
      <c r="H36" s="135" t="s">
        <v>345</v>
      </c>
      <c r="I36" s="136">
        <v>82</v>
      </c>
      <c r="J36" s="135" t="s">
        <v>345</v>
      </c>
      <c r="K36" s="135" t="s">
        <v>345</v>
      </c>
      <c r="L36" s="135" t="s">
        <v>345</v>
      </c>
      <c r="M36" s="135" t="s">
        <v>345</v>
      </c>
      <c r="N36" s="137" t="s">
        <v>345</v>
      </c>
      <c r="O36" s="132" t="s">
        <v>345</v>
      </c>
      <c r="P36" s="132" t="s">
        <v>345</v>
      </c>
    </row>
    <row r="37" spans="1:16" ht="15.75" customHeight="1">
      <c r="A37" s="134" t="s">
        <v>322</v>
      </c>
      <c r="B37" s="52">
        <f t="shared" si="0"/>
        <v>498</v>
      </c>
      <c r="C37" s="135" t="s">
        <v>345</v>
      </c>
      <c r="D37" s="135" t="s">
        <v>345</v>
      </c>
      <c r="E37" s="135" t="s">
        <v>345</v>
      </c>
      <c r="F37" s="135" t="s">
        <v>345</v>
      </c>
      <c r="G37" s="135" t="s">
        <v>345</v>
      </c>
      <c r="H37" s="135" t="s">
        <v>345</v>
      </c>
      <c r="I37" s="136">
        <v>498</v>
      </c>
      <c r="J37" s="135" t="s">
        <v>345</v>
      </c>
      <c r="K37" s="135" t="s">
        <v>345</v>
      </c>
      <c r="L37" s="135" t="s">
        <v>345</v>
      </c>
      <c r="M37" s="135" t="s">
        <v>345</v>
      </c>
      <c r="N37" s="137" t="s">
        <v>345</v>
      </c>
      <c r="O37" s="132" t="s">
        <v>345</v>
      </c>
      <c r="P37" s="132" t="s">
        <v>345</v>
      </c>
    </row>
    <row r="38" spans="1:16" ht="15.75" customHeight="1">
      <c r="A38" s="134" t="s">
        <v>323</v>
      </c>
      <c r="B38" s="52">
        <f t="shared" si="0"/>
        <v>623</v>
      </c>
      <c r="C38" s="135" t="s">
        <v>345</v>
      </c>
      <c r="D38" s="135" t="s">
        <v>345</v>
      </c>
      <c r="E38" s="135" t="s">
        <v>345</v>
      </c>
      <c r="F38" s="135" t="s">
        <v>345</v>
      </c>
      <c r="G38" s="135" t="s">
        <v>345</v>
      </c>
      <c r="H38" s="135" t="s">
        <v>345</v>
      </c>
      <c r="I38" s="136">
        <v>623</v>
      </c>
      <c r="J38" s="135" t="s">
        <v>345</v>
      </c>
      <c r="K38" s="135" t="s">
        <v>345</v>
      </c>
      <c r="L38" s="135" t="s">
        <v>345</v>
      </c>
      <c r="M38" s="135" t="s">
        <v>345</v>
      </c>
      <c r="N38" s="137" t="s">
        <v>345</v>
      </c>
      <c r="O38" s="132" t="s">
        <v>345</v>
      </c>
      <c r="P38" s="132" t="s">
        <v>345</v>
      </c>
    </row>
    <row r="39" spans="1:16" ht="15.75" customHeight="1">
      <c r="A39" s="138" t="s">
        <v>324</v>
      </c>
      <c r="B39" s="52">
        <f t="shared" si="0"/>
        <v>1087</v>
      </c>
      <c r="C39" s="135" t="s">
        <v>345</v>
      </c>
      <c r="D39" s="135" t="s">
        <v>345</v>
      </c>
      <c r="E39" s="135" t="s">
        <v>345</v>
      </c>
      <c r="F39" s="135" t="s">
        <v>345</v>
      </c>
      <c r="G39" s="135" t="s">
        <v>345</v>
      </c>
      <c r="H39" s="135" t="s">
        <v>345</v>
      </c>
      <c r="I39" s="136">
        <v>1087</v>
      </c>
      <c r="J39" s="135" t="s">
        <v>345</v>
      </c>
      <c r="K39" s="135" t="s">
        <v>345</v>
      </c>
      <c r="L39" s="135" t="s">
        <v>345</v>
      </c>
      <c r="M39" s="135" t="s">
        <v>345</v>
      </c>
      <c r="N39" s="137" t="s">
        <v>345</v>
      </c>
      <c r="O39" s="132" t="s">
        <v>345</v>
      </c>
      <c r="P39" s="132" t="s">
        <v>345</v>
      </c>
    </row>
    <row r="40" spans="1:16" ht="15.75" customHeight="1">
      <c r="A40" s="138" t="s">
        <v>325</v>
      </c>
      <c r="B40" s="52">
        <f t="shared" si="0"/>
        <v>358</v>
      </c>
      <c r="C40" s="135" t="s">
        <v>345</v>
      </c>
      <c r="D40" s="135" t="s">
        <v>345</v>
      </c>
      <c r="E40" s="135" t="s">
        <v>345</v>
      </c>
      <c r="F40" s="135" t="s">
        <v>345</v>
      </c>
      <c r="G40" s="135" t="s">
        <v>345</v>
      </c>
      <c r="H40" s="135" t="s">
        <v>345</v>
      </c>
      <c r="I40" s="136">
        <v>358</v>
      </c>
      <c r="J40" s="135" t="s">
        <v>345</v>
      </c>
      <c r="K40" s="135" t="s">
        <v>345</v>
      </c>
      <c r="L40" s="135" t="s">
        <v>345</v>
      </c>
      <c r="M40" s="135" t="s">
        <v>345</v>
      </c>
      <c r="N40" s="137" t="s">
        <v>345</v>
      </c>
      <c r="O40" s="132" t="s">
        <v>345</v>
      </c>
      <c r="P40" s="132" t="s">
        <v>345</v>
      </c>
    </row>
    <row r="41" spans="1:16" ht="15.75" customHeight="1">
      <c r="A41" s="138" t="s">
        <v>326</v>
      </c>
      <c r="B41" s="52">
        <f t="shared" si="0"/>
        <v>159</v>
      </c>
      <c r="C41" s="135" t="s">
        <v>345</v>
      </c>
      <c r="D41" s="135" t="s">
        <v>345</v>
      </c>
      <c r="E41" s="135" t="s">
        <v>345</v>
      </c>
      <c r="F41" s="135" t="s">
        <v>345</v>
      </c>
      <c r="G41" s="135" t="s">
        <v>345</v>
      </c>
      <c r="H41" s="135" t="s">
        <v>345</v>
      </c>
      <c r="I41" s="136">
        <v>159</v>
      </c>
      <c r="J41" s="135" t="s">
        <v>345</v>
      </c>
      <c r="K41" s="135" t="s">
        <v>345</v>
      </c>
      <c r="L41" s="135" t="s">
        <v>345</v>
      </c>
      <c r="M41" s="135" t="s">
        <v>345</v>
      </c>
      <c r="N41" s="137" t="s">
        <v>345</v>
      </c>
      <c r="O41" s="132" t="s">
        <v>345</v>
      </c>
      <c r="P41" s="132" t="s">
        <v>345</v>
      </c>
    </row>
    <row r="42" spans="1:16" ht="15.75" customHeight="1">
      <c r="A42" s="138" t="s">
        <v>295</v>
      </c>
      <c r="B42" s="52">
        <f t="shared" si="0"/>
        <v>316</v>
      </c>
      <c r="C42" s="135" t="s">
        <v>345</v>
      </c>
      <c r="D42" s="135" t="s">
        <v>345</v>
      </c>
      <c r="E42" s="135" t="s">
        <v>345</v>
      </c>
      <c r="F42" s="135" t="s">
        <v>345</v>
      </c>
      <c r="G42" s="135" t="s">
        <v>345</v>
      </c>
      <c r="H42" s="135" t="s">
        <v>345</v>
      </c>
      <c r="I42" s="136">
        <v>316</v>
      </c>
      <c r="J42" s="135" t="s">
        <v>345</v>
      </c>
      <c r="K42" s="135" t="s">
        <v>345</v>
      </c>
      <c r="L42" s="135" t="s">
        <v>345</v>
      </c>
      <c r="M42" s="135" t="s">
        <v>345</v>
      </c>
      <c r="N42" s="137" t="s">
        <v>345</v>
      </c>
      <c r="O42" s="132" t="s">
        <v>345</v>
      </c>
      <c r="P42" s="132" t="s">
        <v>345</v>
      </c>
    </row>
    <row r="43" spans="1:16" ht="15.75" customHeight="1">
      <c r="A43" s="138" t="s">
        <v>296</v>
      </c>
      <c r="B43" s="52">
        <f t="shared" si="0"/>
        <v>310</v>
      </c>
      <c r="C43" s="135" t="s">
        <v>345</v>
      </c>
      <c r="D43" s="135" t="s">
        <v>345</v>
      </c>
      <c r="E43" s="135" t="s">
        <v>345</v>
      </c>
      <c r="F43" s="135" t="s">
        <v>345</v>
      </c>
      <c r="G43" s="135" t="s">
        <v>345</v>
      </c>
      <c r="H43" s="135" t="s">
        <v>345</v>
      </c>
      <c r="I43" s="136">
        <v>310</v>
      </c>
      <c r="J43" s="139" t="s">
        <v>345</v>
      </c>
      <c r="K43" s="135" t="s">
        <v>345</v>
      </c>
      <c r="L43" s="135" t="s">
        <v>345</v>
      </c>
      <c r="M43" s="135" t="s">
        <v>345</v>
      </c>
      <c r="N43" s="137" t="s">
        <v>345</v>
      </c>
      <c r="O43" s="132" t="s">
        <v>345</v>
      </c>
      <c r="P43" s="132" t="s">
        <v>345</v>
      </c>
    </row>
    <row r="44" spans="1:16" ht="15.75" customHeight="1">
      <c r="A44" s="138" t="s">
        <v>297</v>
      </c>
      <c r="B44" s="52">
        <f t="shared" si="0"/>
        <v>590</v>
      </c>
      <c r="C44" s="135" t="s">
        <v>345</v>
      </c>
      <c r="D44" s="135" t="s">
        <v>345</v>
      </c>
      <c r="E44" s="135" t="s">
        <v>345</v>
      </c>
      <c r="F44" s="135" t="s">
        <v>345</v>
      </c>
      <c r="G44" s="135" t="s">
        <v>345</v>
      </c>
      <c r="H44" s="135" t="s">
        <v>345</v>
      </c>
      <c r="I44" s="136">
        <v>590</v>
      </c>
      <c r="J44" s="139" t="s">
        <v>345</v>
      </c>
      <c r="K44" s="135" t="s">
        <v>345</v>
      </c>
      <c r="L44" s="135" t="s">
        <v>345</v>
      </c>
      <c r="M44" s="135" t="s">
        <v>345</v>
      </c>
      <c r="N44" s="137" t="s">
        <v>345</v>
      </c>
      <c r="O44" s="132" t="s">
        <v>345</v>
      </c>
      <c r="P44" s="132" t="s">
        <v>345</v>
      </c>
    </row>
    <row r="45" spans="1:16" ht="15.75" customHeight="1">
      <c r="A45" s="134" t="s">
        <v>298</v>
      </c>
      <c r="B45" s="52">
        <f t="shared" si="0"/>
        <v>2044</v>
      </c>
      <c r="C45" s="135" t="s">
        <v>345</v>
      </c>
      <c r="D45" s="135" t="s">
        <v>345</v>
      </c>
      <c r="E45" s="135" t="s">
        <v>345</v>
      </c>
      <c r="F45" s="135" t="s">
        <v>345</v>
      </c>
      <c r="G45" s="135" t="s">
        <v>345</v>
      </c>
      <c r="H45" s="137" t="s">
        <v>345</v>
      </c>
      <c r="I45" s="136">
        <v>2044</v>
      </c>
      <c r="J45" s="139" t="s">
        <v>345</v>
      </c>
      <c r="K45" s="135" t="s">
        <v>345</v>
      </c>
      <c r="L45" s="135" t="s">
        <v>345</v>
      </c>
      <c r="M45" s="135" t="s">
        <v>345</v>
      </c>
      <c r="N45" s="137" t="s">
        <v>345</v>
      </c>
      <c r="O45" s="132" t="s">
        <v>345</v>
      </c>
      <c r="P45" s="132" t="s">
        <v>345</v>
      </c>
    </row>
    <row r="46" spans="1:16" ht="15.75" customHeight="1">
      <c r="A46" s="134" t="s">
        <v>299</v>
      </c>
      <c r="B46" s="52">
        <f t="shared" si="0"/>
        <v>181</v>
      </c>
      <c r="C46" s="135" t="s">
        <v>345</v>
      </c>
      <c r="D46" s="135" t="s">
        <v>345</v>
      </c>
      <c r="E46" s="135" t="s">
        <v>345</v>
      </c>
      <c r="F46" s="135" t="s">
        <v>345</v>
      </c>
      <c r="G46" s="135" t="s">
        <v>345</v>
      </c>
      <c r="H46" s="207" t="s">
        <v>345</v>
      </c>
      <c r="I46" s="142">
        <v>181</v>
      </c>
      <c r="J46" s="139" t="s">
        <v>345</v>
      </c>
      <c r="K46" s="135" t="s">
        <v>345</v>
      </c>
      <c r="L46" s="135" t="s">
        <v>345</v>
      </c>
      <c r="M46" s="135" t="s">
        <v>345</v>
      </c>
      <c r="N46" s="137" t="s">
        <v>345</v>
      </c>
      <c r="O46" s="132" t="s">
        <v>345</v>
      </c>
      <c r="P46" s="132" t="s">
        <v>345</v>
      </c>
    </row>
    <row r="47" spans="1:16" ht="15.75" customHeight="1">
      <c r="A47" s="134" t="s">
        <v>300</v>
      </c>
      <c r="B47" s="52">
        <f t="shared" si="0"/>
        <v>774</v>
      </c>
      <c r="C47" s="135" t="s">
        <v>345</v>
      </c>
      <c r="D47" s="135" t="s">
        <v>345</v>
      </c>
      <c r="E47" s="135" t="s">
        <v>345</v>
      </c>
      <c r="F47" s="135" t="s">
        <v>345</v>
      </c>
      <c r="G47" s="135" t="s">
        <v>345</v>
      </c>
      <c r="H47" s="207" t="s">
        <v>345</v>
      </c>
      <c r="I47" s="142">
        <v>774</v>
      </c>
      <c r="J47" s="139" t="s">
        <v>345</v>
      </c>
      <c r="K47" s="135" t="s">
        <v>345</v>
      </c>
      <c r="L47" s="135" t="s">
        <v>345</v>
      </c>
      <c r="M47" s="135" t="s">
        <v>345</v>
      </c>
      <c r="N47" s="137" t="s">
        <v>345</v>
      </c>
      <c r="O47" s="132" t="s">
        <v>345</v>
      </c>
      <c r="P47" s="132" t="s">
        <v>345</v>
      </c>
    </row>
    <row r="48" spans="1:16" ht="15.75" customHeight="1">
      <c r="A48" s="134" t="s">
        <v>301</v>
      </c>
      <c r="B48" s="52">
        <f t="shared" si="0"/>
        <v>128</v>
      </c>
      <c r="C48" s="135" t="s">
        <v>345</v>
      </c>
      <c r="D48" s="135" t="s">
        <v>345</v>
      </c>
      <c r="E48" s="135" t="s">
        <v>345</v>
      </c>
      <c r="F48" s="135" t="s">
        <v>345</v>
      </c>
      <c r="G48" s="135" t="s">
        <v>345</v>
      </c>
      <c r="H48" s="207" t="s">
        <v>345</v>
      </c>
      <c r="I48" s="142">
        <v>128</v>
      </c>
      <c r="J48" s="139" t="s">
        <v>345</v>
      </c>
      <c r="K48" s="135" t="s">
        <v>345</v>
      </c>
      <c r="L48" s="135" t="s">
        <v>345</v>
      </c>
      <c r="M48" s="135" t="s">
        <v>345</v>
      </c>
      <c r="N48" s="137" t="s">
        <v>345</v>
      </c>
      <c r="O48" s="132" t="s">
        <v>345</v>
      </c>
      <c r="P48" s="132" t="s">
        <v>345</v>
      </c>
    </row>
    <row r="49" spans="1:16" ht="15.75" customHeight="1">
      <c r="A49" s="134" t="s">
        <v>302</v>
      </c>
      <c r="B49" s="52">
        <f t="shared" si="0"/>
        <v>376</v>
      </c>
      <c r="C49" s="135" t="s">
        <v>345</v>
      </c>
      <c r="D49" s="135" t="s">
        <v>345</v>
      </c>
      <c r="E49" s="135" t="s">
        <v>345</v>
      </c>
      <c r="F49" s="135" t="s">
        <v>345</v>
      </c>
      <c r="G49" s="135" t="s">
        <v>345</v>
      </c>
      <c r="H49" s="207" t="s">
        <v>345</v>
      </c>
      <c r="I49" s="142">
        <v>376</v>
      </c>
      <c r="J49" s="139" t="s">
        <v>345</v>
      </c>
      <c r="K49" s="135" t="s">
        <v>345</v>
      </c>
      <c r="L49" s="135" t="s">
        <v>345</v>
      </c>
      <c r="M49" s="135" t="s">
        <v>345</v>
      </c>
      <c r="N49" s="137" t="s">
        <v>345</v>
      </c>
      <c r="O49" s="132" t="s">
        <v>345</v>
      </c>
      <c r="P49" s="132" t="s">
        <v>345</v>
      </c>
    </row>
    <row r="50" spans="1:16" ht="15.75" customHeight="1">
      <c r="A50" s="130"/>
      <c r="B50" s="52"/>
      <c r="C50" s="53"/>
      <c r="D50" s="53"/>
      <c r="E50" s="53"/>
      <c r="F50" s="53"/>
      <c r="G50" s="53"/>
      <c r="H50" s="145"/>
      <c r="I50" s="53"/>
      <c r="J50" s="135"/>
      <c r="K50" s="135"/>
      <c r="L50" s="135"/>
      <c r="M50" s="135"/>
      <c r="N50" s="137"/>
      <c r="O50" s="49"/>
      <c r="P50" s="49"/>
    </row>
    <row r="51" spans="1:16" s="17" customFormat="1" ht="15.75" customHeight="1">
      <c r="A51" s="119" t="s">
        <v>303</v>
      </c>
      <c r="B51" s="141"/>
      <c r="C51" s="133"/>
      <c r="D51" s="133"/>
      <c r="E51" s="133"/>
      <c r="F51" s="133"/>
      <c r="G51" s="133"/>
      <c r="H51" s="208"/>
      <c r="I51" s="133"/>
      <c r="J51" s="133"/>
      <c r="K51" s="133"/>
      <c r="L51" s="135"/>
      <c r="M51" s="133"/>
      <c r="N51" s="104"/>
      <c r="O51" s="49"/>
      <c r="P51" s="49"/>
    </row>
    <row r="52" spans="1:16" s="17" customFormat="1" ht="15.75" customHeight="1">
      <c r="A52" s="119"/>
      <c r="B52" s="141"/>
      <c r="C52" s="133"/>
      <c r="D52" s="133"/>
      <c r="E52" s="133"/>
      <c r="F52" s="133"/>
      <c r="G52" s="133"/>
      <c r="H52" s="208"/>
      <c r="I52" s="133"/>
      <c r="J52" s="133"/>
      <c r="K52" s="133"/>
      <c r="L52" s="135"/>
      <c r="M52" s="133"/>
      <c r="N52" s="104"/>
      <c r="O52" s="49"/>
      <c r="P52" s="49"/>
    </row>
    <row r="53" spans="1:16" s="17" customFormat="1" ht="15.75" customHeight="1">
      <c r="A53" s="119" t="s">
        <v>304</v>
      </c>
      <c r="B53" s="110">
        <f>SUM(B55:B66)</f>
        <v>24430</v>
      </c>
      <c r="C53" s="110">
        <f>SUM(C55:C66)</f>
        <v>23733</v>
      </c>
      <c r="D53" s="110" t="s">
        <v>345</v>
      </c>
      <c r="E53" s="110" t="s">
        <v>345</v>
      </c>
      <c r="F53" s="110" t="s">
        <v>345</v>
      </c>
      <c r="G53" s="110">
        <f>SUM(G55:G66)</f>
        <v>697</v>
      </c>
      <c r="H53" s="209" t="s">
        <v>345</v>
      </c>
      <c r="I53" s="110" t="s">
        <v>345</v>
      </c>
      <c r="J53" s="110" t="s">
        <v>345</v>
      </c>
      <c r="K53" s="110" t="s">
        <v>345</v>
      </c>
      <c r="L53" s="110" t="s">
        <v>345</v>
      </c>
      <c r="M53" s="110" t="s">
        <v>345</v>
      </c>
      <c r="N53" s="111" t="s">
        <v>345</v>
      </c>
      <c r="O53" s="128" t="s">
        <v>345</v>
      </c>
      <c r="P53" s="128" t="s">
        <v>345</v>
      </c>
    </row>
    <row r="54" spans="1:16" ht="15.75" customHeight="1">
      <c r="A54" s="134"/>
      <c r="B54" s="139"/>
      <c r="C54" s="135"/>
      <c r="D54" s="137"/>
      <c r="E54" s="187"/>
      <c r="F54" s="53"/>
      <c r="G54" s="53"/>
      <c r="H54" s="53"/>
      <c r="I54" s="53"/>
      <c r="J54" s="53"/>
      <c r="K54" s="53"/>
      <c r="L54" s="135"/>
      <c r="M54" s="53"/>
      <c r="N54" s="137"/>
      <c r="O54" s="132"/>
      <c r="P54" s="132"/>
    </row>
    <row r="55" spans="1:16" ht="15.75" customHeight="1">
      <c r="A55" s="134" t="s">
        <v>290</v>
      </c>
      <c r="B55" s="52">
        <f>SUM(C55:P55)</f>
        <v>2132</v>
      </c>
      <c r="C55" s="143">
        <v>2132</v>
      </c>
      <c r="D55" s="178" t="s">
        <v>345</v>
      </c>
      <c r="E55" s="144" t="s">
        <v>345</v>
      </c>
      <c r="F55" s="135" t="s">
        <v>345</v>
      </c>
      <c r="G55" s="135" t="s">
        <v>345</v>
      </c>
      <c r="H55" s="135" t="s">
        <v>345</v>
      </c>
      <c r="I55" s="135" t="s">
        <v>345</v>
      </c>
      <c r="J55" s="135" t="s">
        <v>345</v>
      </c>
      <c r="K55" s="135" t="s">
        <v>345</v>
      </c>
      <c r="L55" s="135" t="s">
        <v>345</v>
      </c>
      <c r="M55" s="135" t="s">
        <v>345</v>
      </c>
      <c r="N55" s="137" t="s">
        <v>345</v>
      </c>
      <c r="O55" s="132" t="s">
        <v>345</v>
      </c>
      <c r="P55" s="132" t="s">
        <v>345</v>
      </c>
    </row>
    <row r="56" spans="1:16" ht="15.75" customHeight="1">
      <c r="A56" s="134" t="s">
        <v>306</v>
      </c>
      <c r="B56" s="52">
        <f aca="true" t="shared" si="1" ref="B56:B66">SUM(C56:P56)</f>
        <v>2533</v>
      </c>
      <c r="C56" s="136">
        <v>2533</v>
      </c>
      <c r="D56" s="178" t="s">
        <v>345</v>
      </c>
      <c r="E56" s="144" t="s">
        <v>345</v>
      </c>
      <c r="F56" s="135" t="s">
        <v>345</v>
      </c>
      <c r="G56" s="135" t="s">
        <v>345</v>
      </c>
      <c r="H56" s="135" t="s">
        <v>345</v>
      </c>
      <c r="I56" s="135" t="s">
        <v>345</v>
      </c>
      <c r="J56" s="135" t="s">
        <v>345</v>
      </c>
      <c r="K56" s="135" t="s">
        <v>345</v>
      </c>
      <c r="L56" s="135" t="s">
        <v>345</v>
      </c>
      <c r="M56" s="135" t="s">
        <v>345</v>
      </c>
      <c r="N56" s="137" t="s">
        <v>345</v>
      </c>
      <c r="O56" s="132" t="s">
        <v>345</v>
      </c>
      <c r="P56" s="132" t="s">
        <v>345</v>
      </c>
    </row>
    <row r="57" spans="1:16" ht="15.75" customHeight="1">
      <c r="A57" s="134" t="s">
        <v>307</v>
      </c>
      <c r="B57" s="52">
        <f t="shared" si="1"/>
        <v>2381</v>
      </c>
      <c r="C57" s="136">
        <v>2381</v>
      </c>
      <c r="D57" s="178" t="s">
        <v>345</v>
      </c>
      <c r="E57" s="144" t="s">
        <v>345</v>
      </c>
      <c r="F57" s="135" t="s">
        <v>345</v>
      </c>
      <c r="G57" s="135" t="s">
        <v>345</v>
      </c>
      <c r="H57" s="135" t="s">
        <v>345</v>
      </c>
      <c r="I57" s="135" t="s">
        <v>345</v>
      </c>
      <c r="J57" s="135" t="s">
        <v>345</v>
      </c>
      <c r="K57" s="135" t="s">
        <v>345</v>
      </c>
      <c r="L57" s="135" t="s">
        <v>345</v>
      </c>
      <c r="M57" s="135" t="s">
        <v>345</v>
      </c>
      <c r="N57" s="137" t="s">
        <v>345</v>
      </c>
      <c r="O57" s="132" t="s">
        <v>345</v>
      </c>
      <c r="P57" s="132" t="s">
        <v>345</v>
      </c>
    </row>
    <row r="58" spans="1:16" ht="15.75" customHeight="1">
      <c r="A58" s="134" t="s">
        <v>308</v>
      </c>
      <c r="B58" s="52">
        <f t="shared" si="1"/>
        <v>3282</v>
      </c>
      <c r="C58" s="136">
        <v>3282</v>
      </c>
      <c r="D58" s="178" t="s">
        <v>345</v>
      </c>
      <c r="E58" s="144" t="s">
        <v>345</v>
      </c>
      <c r="F58" s="135" t="s">
        <v>345</v>
      </c>
      <c r="G58" s="135" t="s">
        <v>345</v>
      </c>
      <c r="H58" s="135" t="s">
        <v>345</v>
      </c>
      <c r="I58" s="135" t="s">
        <v>345</v>
      </c>
      <c r="J58" s="135" t="s">
        <v>345</v>
      </c>
      <c r="K58" s="135" t="s">
        <v>345</v>
      </c>
      <c r="L58" s="135" t="s">
        <v>345</v>
      </c>
      <c r="M58" s="135" t="s">
        <v>345</v>
      </c>
      <c r="N58" s="137" t="s">
        <v>345</v>
      </c>
      <c r="O58" s="132" t="s">
        <v>345</v>
      </c>
      <c r="P58" s="132" t="s">
        <v>345</v>
      </c>
    </row>
    <row r="59" spans="1:16" ht="15.75" customHeight="1">
      <c r="A59" s="134" t="s">
        <v>309</v>
      </c>
      <c r="B59" s="52">
        <f t="shared" si="1"/>
        <v>1543</v>
      </c>
      <c r="C59" s="136">
        <v>1543</v>
      </c>
      <c r="D59" s="178" t="s">
        <v>345</v>
      </c>
      <c r="E59" s="144" t="s">
        <v>345</v>
      </c>
      <c r="F59" s="135" t="s">
        <v>345</v>
      </c>
      <c r="G59" s="136" t="s">
        <v>345</v>
      </c>
      <c r="H59" s="135" t="s">
        <v>345</v>
      </c>
      <c r="I59" s="135" t="s">
        <v>345</v>
      </c>
      <c r="J59" s="135" t="s">
        <v>345</v>
      </c>
      <c r="K59" s="135" t="s">
        <v>345</v>
      </c>
      <c r="L59" s="135" t="s">
        <v>345</v>
      </c>
      <c r="M59" s="135" t="s">
        <v>345</v>
      </c>
      <c r="N59" s="137" t="s">
        <v>345</v>
      </c>
      <c r="O59" s="132" t="s">
        <v>345</v>
      </c>
      <c r="P59" s="132" t="s">
        <v>345</v>
      </c>
    </row>
    <row r="60" spans="1:16" ht="15.75" customHeight="1">
      <c r="A60" s="134" t="s">
        <v>311</v>
      </c>
      <c r="B60" s="52">
        <f>SUM(C60:P60)</f>
        <v>225</v>
      </c>
      <c r="C60" s="136">
        <v>225</v>
      </c>
      <c r="D60" s="178" t="s">
        <v>345</v>
      </c>
      <c r="E60" s="144" t="s">
        <v>345</v>
      </c>
      <c r="F60" s="135" t="s">
        <v>345</v>
      </c>
      <c r="G60" s="135" t="s">
        <v>345</v>
      </c>
      <c r="H60" s="135" t="s">
        <v>345</v>
      </c>
      <c r="I60" s="135" t="s">
        <v>345</v>
      </c>
      <c r="J60" s="135" t="s">
        <v>345</v>
      </c>
      <c r="K60" s="135" t="s">
        <v>345</v>
      </c>
      <c r="L60" s="135" t="s">
        <v>345</v>
      </c>
      <c r="M60" s="135" t="s">
        <v>345</v>
      </c>
      <c r="N60" s="137" t="s">
        <v>345</v>
      </c>
      <c r="O60" s="132" t="s">
        <v>345</v>
      </c>
      <c r="P60" s="132" t="s">
        <v>345</v>
      </c>
    </row>
    <row r="61" spans="1:16" ht="15.75" customHeight="1">
      <c r="A61" s="134" t="s">
        <v>312</v>
      </c>
      <c r="B61" s="52">
        <f t="shared" si="1"/>
        <v>2205</v>
      </c>
      <c r="C61" s="136">
        <v>2205</v>
      </c>
      <c r="D61" s="178" t="s">
        <v>345</v>
      </c>
      <c r="E61" s="144" t="s">
        <v>345</v>
      </c>
      <c r="F61" s="135" t="s">
        <v>345</v>
      </c>
      <c r="G61" s="135" t="s">
        <v>345</v>
      </c>
      <c r="H61" s="135" t="s">
        <v>345</v>
      </c>
      <c r="I61" s="135" t="s">
        <v>345</v>
      </c>
      <c r="J61" s="135" t="s">
        <v>345</v>
      </c>
      <c r="K61" s="135" t="s">
        <v>345</v>
      </c>
      <c r="L61" s="135" t="s">
        <v>345</v>
      </c>
      <c r="M61" s="135" t="s">
        <v>345</v>
      </c>
      <c r="N61" s="137" t="s">
        <v>345</v>
      </c>
      <c r="O61" s="132" t="s">
        <v>345</v>
      </c>
      <c r="P61" s="132" t="s">
        <v>345</v>
      </c>
    </row>
    <row r="62" spans="1:16" ht="15.75" customHeight="1">
      <c r="A62" s="134" t="s">
        <v>276</v>
      </c>
      <c r="B62" s="52">
        <f t="shared" si="1"/>
        <v>2848</v>
      </c>
      <c r="C62" s="136">
        <v>2848</v>
      </c>
      <c r="D62" s="178" t="s">
        <v>345</v>
      </c>
      <c r="E62" s="144" t="s">
        <v>345</v>
      </c>
      <c r="F62" s="135" t="s">
        <v>345</v>
      </c>
      <c r="G62" s="136" t="s">
        <v>345</v>
      </c>
      <c r="H62" s="135" t="s">
        <v>345</v>
      </c>
      <c r="I62" s="135" t="s">
        <v>345</v>
      </c>
      <c r="J62" s="135" t="s">
        <v>345</v>
      </c>
      <c r="K62" s="135" t="s">
        <v>345</v>
      </c>
      <c r="L62" s="135" t="s">
        <v>345</v>
      </c>
      <c r="M62" s="135" t="s">
        <v>345</v>
      </c>
      <c r="N62" s="137" t="s">
        <v>345</v>
      </c>
      <c r="O62" s="132" t="s">
        <v>345</v>
      </c>
      <c r="P62" s="132" t="s">
        <v>345</v>
      </c>
    </row>
    <row r="63" spans="1:16" ht="15.75" customHeight="1">
      <c r="A63" s="134" t="s">
        <v>277</v>
      </c>
      <c r="B63" s="52">
        <f t="shared" si="1"/>
        <v>3092</v>
      </c>
      <c r="C63" s="136">
        <v>3092</v>
      </c>
      <c r="D63" s="178" t="s">
        <v>345</v>
      </c>
      <c r="E63" s="144" t="s">
        <v>345</v>
      </c>
      <c r="F63" s="135" t="s">
        <v>345</v>
      </c>
      <c r="G63" s="139" t="s">
        <v>345</v>
      </c>
      <c r="H63" s="135" t="s">
        <v>345</v>
      </c>
      <c r="I63" s="135" t="s">
        <v>345</v>
      </c>
      <c r="J63" s="135" t="s">
        <v>345</v>
      </c>
      <c r="K63" s="135" t="s">
        <v>345</v>
      </c>
      <c r="L63" s="135" t="s">
        <v>345</v>
      </c>
      <c r="M63" s="135" t="s">
        <v>345</v>
      </c>
      <c r="N63" s="137" t="s">
        <v>345</v>
      </c>
      <c r="O63" s="132" t="s">
        <v>345</v>
      </c>
      <c r="P63" s="132" t="s">
        <v>345</v>
      </c>
    </row>
    <row r="64" spans="1:16" ht="15.75" customHeight="1">
      <c r="A64" s="134" t="s">
        <v>278</v>
      </c>
      <c r="B64" s="52">
        <f>SUM(C64:P64)</f>
        <v>2275</v>
      </c>
      <c r="C64" s="136">
        <v>1578</v>
      </c>
      <c r="D64" s="178" t="s">
        <v>345</v>
      </c>
      <c r="E64" s="144" t="s">
        <v>345</v>
      </c>
      <c r="F64" s="135" t="s">
        <v>345</v>
      </c>
      <c r="G64" s="136">
        <v>697</v>
      </c>
      <c r="H64" s="135" t="s">
        <v>345</v>
      </c>
      <c r="I64" s="135" t="s">
        <v>345</v>
      </c>
      <c r="J64" s="135" t="s">
        <v>345</v>
      </c>
      <c r="K64" s="135" t="s">
        <v>345</v>
      </c>
      <c r="L64" s="135" t="s">
        <v>345</v>
      </c>
      <c r="M64" s="135" t="s">
        <v>345</v>
      </c>
      <c r="N64" s="137" t="s">
        <v>345</v>
      </c>
      <c r="O64" s="132" t="s">
        <v>345</v>
      </c>
      <c r="P64" s="132" t="s">
        <v>345</v>
      </c>
    </row>
    <row r="65" spans="1:16" ht="15.75" customHeight="1">
      <c r="A65" s="134" t="s">
        <v>279</v>
      </c>
      <c r="B65" s="52">
        <f t="shared" si="1"/>
        <v>963</v>
      </c>
      <c r="C65" s="136">
        <v>963</v>
      </c>
      <c r="D65" s="178" t="s">
        <v>345</v>
      </c>
      <c r="E65" s="144" t="s">
        <v>345</v>
      </c>
      <c r="F65" s="135" t="s">
        <v>345</v>
      </c>
      <c r="G65" s="135" t="s">
        <v>345</v>
      </c>
      <c r="H65" s="135" t="s">
        <v>345</v>
      </c>
      <c r="I65" s="135" t="s">
        <v>345</v>
      </c>
      <c r="J65" s="135" t="s">
        <v>345</v>
      </c>
      <c r="K65" s="135" t="s">
        <v>345</v>
      </c>
      <c r="L65" s="135" t="s">
        <v>345</v>
      </c>
      <c r="M65" s="135" t="s">
        <v>345</v>
      </c>
      <c r="N65" s="137" t="s">
        <v>345</v>
      </c>
      <c r="O65" s="132" t="s">
        <v>345</v>
      </c>
      <c r="P65" s="132" t="s">
        <v>345</v>
      </c>
    </row>
    <row r="66" spans="1:16" s="17" customFormat="1" ht="15.75" customHeight="1">
      <c r="A66" s="134" t="s">
        <v>280</v>
      </c>
      <c r="B66" s="52">
        <f t="shared" si="1"/>
        <v>951</v>
      </c>
      <c r="C66" s="136">
        <v>951</v>
      </c>
      <c r="D66" s="178" t="s">
        <v>345</v>
      </c>
      <c r="E66" s="144" t="s">
        <v>345</v>
      </c>
      <c r="F66" s="135" t="s">
        <v>345</v>
      </c>
      <c r="G66" s="135" t="s">
        <v>345</v>
      </c>
      <c r="H66" s="135" t="s">
        <v>345</v>
      </c>
      <c r="I66" s="135" t="s">
        <v>345</v>
      </c>
      <c r="J66" s="135" t="s">
        <v>345</v>
      </c>
      <c r="K66" s="135" t="s">
        <v>345</v>
      </c>
      <c r="L66" s="135" t="s">
        <v>345</v>
      </c>
      <c r="M66" s="135" t="s">
        <v>345</v>
      </c>
      <c r="N66" s="137" t="s">
        <v>345</v>
      </c>
      <c r="O66" s="132" t="s">
        <v>345</v>
      </c>
      <c r="P66" s="132" t="s">
        <v>345</v>
      </c>
    </row>
    <row r="67" spans="1:16" ht="15.75" customHeight="1">
      <c r="A67" s="130"/>
      <c r="B67" s="52"/>
      <c r="C67" s="52"/>
      <c r="D67" s="48"/>
      <c r="E67" s="187"/>
      <c r="F67" s="53"/>
      <c r="G67" s="53"/>
      <c r="H67" s="53"/>
      <c r="I67" s="53"/>
      <c r="J67" s="53"/>
      <c r="K67" s="53"/>
      <c r="L67" s="135"/>
      <c r="M67" s="53"/>
      <c r="O67" s="132"/>
      <c r="P67" s="132"/>
    </row>
    <row r="68" spans="1:16" ht="15.75" customHeight="1">
      <c r="A68" s="119" t="s">
        <v>394</v>
      </c>
      <c r="B68" s="127">
        <f>SUM(B70:B72)</f>
        <v>168308</v>
      </c>
      <c r="C68" s="127" t="s">
        <v>345</v>
      </c>
      <c r="D68" s="112">
        <f>SUM(D70:D72)</f>
        <v>168308</v>
      </c>
      <c r="E68" s="144" t="s">
        <v>345</v>
      </c>
      <c r="F68" s="110" t="s">
        <v>345</v>
      </c>
      <c r="G68" s="110" t="s">
        <v>345</v>
      </c>
      <c r="H68" s="110" t="s">
        <v>345</v>
      </c>
      <c r="I68" s="110" t="s">
        <v>345</v>
      </c>
      <c r="J68" s="110" t="s">
        <v>345</v>
      </c>
      <c r="K68" s="110" t="s">
        <v>345</v>
      </c>
      <c r="L68" s="110" t="s">
        <v>345</v>
      </c>
      <c r="M68" s="110" t="s">
        <v>345</v>
      </c>
      <c r="N68" s="111" t="s">
        <v>345</v>
      </c>
      <c r="O68" s="128" t="s">
        <v>345</v>
      </c>
      <c r="P68" s="128" t="s">
        <v>345</v>
      </c>
    </row>
    <row r="69" spans="1:16" ht="15.75" customHeight="1">
      <c r="A69" s="130"/>
      <c r="B69" s="52"/>
      <c r="C69" s="52"/>
      <c r="D69" s="53"/>
      <c r="E69" s="53"/>
      <c r="F69" s="53"/>
      <c r="G69" s="53"/>
      <c r="H69" s="53"/>
      <c r="I69" s="53"/>
      <c r="J69" s="53"/>
      <c r="K69" s="53"/>
      <c r="L69" s="135"/>
      <c r="M69" s="53"/>
      <c r="O69" s="132"/>
      <c r="P69" s="132"/>
    </row>
    <row r="70" spans="1:16" ht="15.75" customHeight="1">
      <c r="A70" s="134" t="s">
        <v>281</v>
      </c>
      <c r="B70" s="52">
        <f>SUM(C70:P70)</f>
        <v>44146</v>
      </c>
      <c r="C70" s="136" t="s">
        <v>345</v>
      </c>
      <c r="D70" s="142">
        <v>44146</v>
      </c>
      <c r="E70" s="135" t="s">
        <v>345</v>
      </c>
      <c r="F70" s="135" t="s">
        <v>345</v>
      </c>
      <c r="G70" s="135" t="s">
        <v>345</v>
      </c>
      <c r="H70" s="135" t="s">
        <v>345</v>
      </c>
      <c r="I70" s="135" t="s">
        <v>345</v>
      </c>
      <c r="J70" s="135" t="s">
        <v>345</v>
      </c>
      <c r="K70" s="135" t="s">
        <v>345</v>
      </c>
      <c r="L70" s="135" t="s">
        <v>345</v>
      </c>
      <c r="M70" s="135" t="s">
        <v>345</v>
      </c>
      <c r="N70" s="137" t="s">
        <v>345</v>
      </c>
      <c r="O70" s="132" t="s">
        <v>345</v>
      </c>
      <c r="P70" s="132" t="s">
        <v>345</v>
      </c>
    </row>
    <row r="71" spans="1:16" ht="15.75" customHeight="1">
      <c r="A71" s="134" t="s">
        <v>282</v>
      </c>
      <c r="B71" s="52">
        <f>SUM(C71:P71)</f>
        <v>39972</v>
      </c>
      <c r="C71" s="135" t="s">
        <v>345</v>
      </c>
      <c r="D71" s="135">
        <v>39972</v>
      </c>
      <c r="E71" s="135" t="s">
        <v>345</v>
      </c>
      <c r="F71" s="135" t="s">
        <v>345</v>
      </c>
      <c r="G71" s="135" t="s">
        <v>345</v>
      </c>
      <c r="H71" s="135" t="s">
        <v>345</v>
      </c>
      <c r="I71" s="135" t="s">
        <v>345</v>
      </c>
      <c r="J71" s="135" t="s">
        <v>345</v>
      </c>
      <c r="K71" s="135" t="s">
        <v>345</v>
      </c>
      <c r="L71" s="135" t="s">
        <v>345</v>
      </c>
      <c r="M71" s="135" t="s">
        <v>345</v>
      </c>
      <c r="N71" s="137" t="s">
        <v>345</v>
      </c>
      <c r="O71" s="132" t="s">
        <v>345</v>
      </c>
      <c r="P71" s="132" t="s">
        <v>345</v>
      </c>
    </row>
    <row r="72" spans="1:16" ht="15.75" customHeight="1">
      <c r="A72" s="134" t="s">
        <v>283</v>
      </c>
      <c r="B72" s="52">
        <f>SUM(C72:P72)</f>
        <v>84190</v>
      </c>
      <c r="C72" s="135" t="s">
        <v>345</v>
      </c>
      <c r="D72" s="135">
        <v>84190</v>
      </c>
      <c r="E72" s="135" t="s">
        <v>345</v>
      </c>
      <c r="F72" s="135" t="s">
        <v>345</v>
      </c>
      <c r="G72" s="135" t="s">
        <v>345</v>
      </c>
      <c r="H72" s="135" t="s">
        <v>345</v>
      </c>
      <c r="I72" s="135" t="s">
        <v>345</v>
      </c>
      <c r="J72" s="135" t="s">
        <v>345</v>
      </c>
      <c r="K72" s="135" t="s">
        <v>345</v>
      </c>
      <c r="L72" s="135" t="s">
        <v>345</v>
      </c>
      <c r="M72" s="135" t="s">
        <v>345</v>
      </c>
      <c r="N72" s="135" t="s">
        <v>345</v>
      </c>
      <c r="O72" s="135" t="s">
        <v>345</v>
      </c>
      <c r="P72" s="137" t="s">
        <v>345</v>
      </c>
    </row>
    <row r="73" spans="1:16" ht="15.75" customHeight="1">
      <c r="A73" s="130"/>
      <c r="B73" s="52"/>
      <c r="C73" s="52"/>
      <c r="D73" s="53"/>
      <c r="E73" s="53"/>
      <c r="F73" s="53"/>
      <c r="G73" s="53"/>
      <c r="H73" s="53"/>
      <c r="I73" s="53"/>
      <c r="J73" s="53"/>
      <c r="K73" s="53"/>
      <c r="L73" s="135"/>
      <c r="M73" s="53"/>
      <c r="O73" s="132"/>
      <c r="P73" s="132"/>
    </row>
    <row r="74" spans="1:16" ht="15.75" customHeight="1">
      <c r="A74" s="119" t="s">
        <v>284</v>
      </c>
      <c r="B74" s="127">
        <f>SUM(B76:B78)</f>
        <v>10003</v>
      </c>
      <c r="C74" s="127" t="s">
        <v>345</v>
      </c>
      <c r="D74" s="127" t="s">
        <v>345</v>
      </c>
      <c r="E74" s="146">
        <f>SUM(E76:E78)</f>
        <v>10003</v>
      </c>
      <c r="F74" s="110" t="s">
        <v>345</v>
      </c>
      <c r="G74" s="110" t="s">
        <v>345</v>
      </c>
      <c r="H74" s="110" t="s">
        <v>345</v>
      </c>
      <c r="I74" s="110" t="s">
        <v>345</v>
      </c>
      <c r="J74" s="110" t="s">
        <v>345</v>
      </c>
      <c r="K74" s="110" t="s">
        <v>345</v>
      </c>
      <c r="L74" s="110" t="s">
        <v>345</v>
      </c>
      <c r="M74" s="110" t="s">
        <v>345</v>
      </c>
      <c r="N74" s="111" t="s">
        <v>345</v>
      </c>
      <c r="O74" s="128" t="s">
        <v>345</v>
      </c>
      <c r="P74" s="128" t="s">
        <v>345</v>
      </c>
    </row>
    <row r="75" spans="1:16" ht="15.75" customHeight="1">
      <c r="A75" s="134"/>
      <c r="B75" s="139"/>
      <c r="C75" s="52"/>
      <c r="D75" s="53"/>
      <c r="E75" s="135"/>
      <c r="F75" s="53"/>
      <c r="G75" s="53"/>
      <c r="H75" s="53"/>
      <c r="I75" s="53"/>
      <c r="J75" s="53"/>
      <c r="K75" s="53"/>
      <c r="L75" s="135"/>
      <c r="M75" s="53"/>
      <c r="O75" s="132"/>
      <c r="P75" s="132"/>
    </row>
    <row r="76" spans="1:16" ht="15.75" customHeight="1">
      <c r="A76" s="134" t="s">
        <v>285</v>
      </c>
      <c r="B76" s="52">
        <f>SUM(C76:P76)</f>
        <v>696</v>
      </c>
      <c r="C76" s="139" t="s">
        <v>345</v>
      </c>
      <c r="D76" s="139" t="s">
        <v>345</v>
      </c>
      <c r="E76" s="136">
        <v>696</v>
      </c>
      <c r="F76" s="135" t="s">
        <v>345</v>
      </c>
      <c r="G76" s="135" t="s">
        <v>345</v>
      </c>
      <c r="H76" s="135" t="s">
        <v>345</v>
      </c>
      <c r="I76" s="135" t="s">
        <v>345</v>
      </c>
      <c r="J76" s="135" t="s">
        <v>345</v>
      </c>
      <c r="K76" s="135" t="s">
        <v>345</v>
      </c>
      <c r="L76" s="135" t="s">
        <v>345</v>
      </c>
      <c r="M76" s="135" t="s">
        <v>345</v>
      </c>
      <c r="N76" s="137" t="s">
        <v>345</v>
      </c>
      <c r="O76" s="132" t="s">
        <v>345</v>
      </c>
      <c r="P76" s="132" t="s">
        <v>345</v>
      </c>
    </row>
    <row r="77" spans="1:16" ht="15.75" customHeight="1">
      <c r="A77" s="134" t="s">
        <v>286</v>
      </c>
      <c r="B77" s="52">
        <f>SUM(C77:P77)</f>
        <v>2370</v>
      </c>
      <c r="C77" s="139" t="s">
        <v>345</v>
      </c>
      <c r="D77" s="139" t="s">
        <v>345</v>
      </c>
      <c r="E77" s="136">
        <v>2370</v>
      </c>
      <c r="F77" s="135" t="s">
        <v>345</v>
      </c>
      <c r="G77" s="135" t="s">
        <v>345</v>
      </c>
      <c r="H77" s="135" t="s">
        <v>345</v>
      </c>
      <c r="I77" s="135" t="s">
        <v>345</v>
      </c>
      <c r="J77" s="135" t="s">
        <v>345</v>
      </c>
      <c r="K77" s="135" t="s">
        <v>345</v>
      </c>
      <c r="L77" s="135" t="s">
        <v>345</v>
      </c>
      <c r="M77" s="135" t="s">
        <v>345</v>
      </c>
      <c r="N77" s="137" t="s">
        <v>345</v>
      </c>
      <c r="O77" s="132" t="s">
        <v>345</v>
      </c>
      <c r="P77" s="132" t="s">
        <v>345</v>
      </c>
    </row>
    <row r="78" spans="1:16" ht="15.75" customHeight="1">
      <c r="A78" s="134" t="s">
        <v>287</v>
      </c>
      <c r="B78" s="52">
        <f>SUM(C78:P78)</f>
        <v>6937</v>
      </c>
      <c r="C78" s="139" t="s">
        <v>345</v>
      </c>
      <c r="D78" s="139" t="s">
        <v>345</v>
      </c>
      <c r="E78" s="136">
        <v>6937</v>
      </c>
      <c r="F78" s="135" t="s">
        <v>345</v>
      </c>
      <c r="G78" s="135" t="s">
        <v>345</v>
      </c>
      <c r="H78" s="135" t="s">
        <v>345</v>
      </c>
      <c r="I78" s="135" t="s">
        <v>345</v>
      </c>
      <c r="J78" s="135" t="s">
        <v>345</v>
      </c>
      <c r="K78" s="135" t="s">
        <v>345</v>
      </c>
      <c r="L78" s="135" t="s">
        <v>345</v>
      </c>
      <c r="M78" s="135" t="s">
        <v>345</v>
      </c>
      <c r="N78" s="137" t="s">
        <v>345</v>
      </c>
      <c r="O78" s="132" t="s">
        <v>345</v>
      </c>
      <c r="P78" s="132" t="s">
        <v>345</v>
      </c>
    </row>
    <row r="79" spans="1:16" ht="15.75" customHeight="1">
      <c r="A79" s="130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35"/>
      <c r="M79" s="53"/>
      <c r="O79" s="132"/>
      <c r="P79" s="132"/>
    </row>
    <row r="80" spans="1:16" s="17" customFormat="1" ht="15.75" customHeight="1">
      <c r="A80" s="119" t="s">
        <v>288</v>
      </c>
      <c r="B80" s="127">
        <f>SUM(B82:B82)</f>
        <v>11953</v>
      </c>
      <c r="C80" s="110" t="s">
        <v>345</v>
      </c>
      <c r="D80" s="110" t="s">
        <v>345</v>
      </c>
      <c r="E80" s="146">
        <f>SUM(E82:E82)</f>
        <v>11953</v>
      </c>
      <c r="F80" s="110" t="s">
        <v>345</v>
      </c>
      <c r="G80" s="110" t="s">
        <v>345</v>
      </c>
      <c r="H80" s="110" t="s">
        <v>345</v>
      </c>
      <c r="I80" s="110" t="s">
        <v>345</v>
      </c>
      <c r="J80" s="110" t="s">
        <v>345</v>
      </c>
      <c r="K80" s="110" t="s">
        <v>345</v>
      </c>
      <c r="L80" s="110" t="s">
        <v>345</v>
      </c>
      <c r="M80" s="110" t="s">
        <v>345</v>
      </c>
      <c r="N80" s="111" t="s">
        <v>345</v>
      </c>
      <c r="O80" s="128" t="s">
        <v>345</v>
      </c>
      <c r="P80" s="128" t="s">
        <v>345</v>
      </c>
    </row>
    <row r="81" spans="1:16" ht="15.75" customHeight="1">
      <c r="A81" s="134"/>
      <c r="B81" s="139"/>
      <c r="C81" s="53"/>
      <c r="D81" s="53"/>
      <c r="E81" s="135"/>
      <c r="F81" s="53"/>
      <c r="G81" s="53"/>
      <c r="H81" s="53"/>
      <c r="I81" s="53"/>
      <c r="J81" s="53"/>
      <c r="K81" s="53"/>
      <c r="L81" s="135"/>
      <c r="M81" s="53"/>
      <c r="O81" s="132"/>
      <c r="P81" s="132"/>
    </row>
    <row r="82" spans="1:16" ht="15.75" customHeight="1">
      <c r="A82" s="134" t="s">
        <v>289</v>
      </c>
      <c r="B82" s="52">
        <f>SUM(C82:P82)</f>
        <v>11953</v>
      </c>
      <c r="C82" s="135" t="s">
        <v>345</v>
      </c>
      <c r="D82" s="135" t="s">
        <v>345</v>
      </c>
      <c r="E82" s="136">
        <v>11953</v>
      </c>
      <c r="F82" s="135" t="s">
        <v>345</v>
      </c>
      <c r="G82" s="135" t="s">
        <v>345</v>
      </c>
      <c r="H82" s="135" t="s">
        <v>345</v>
      </c>
      <c r="I82" s="135" t="s">
        <v>345</v>
      </c>
      <c r="J82" s="135" t="s">
        <v>345</v>
      </c>
      <c r="K82" s="135" t="s">
        <v>345</v>
      </c>
      <c r="L82" s="135" t="s">
        <v>345</v>
      </c>
      <c r="M82" s="135" t="s">
        <v>345</v>
      </c>
      <c r="N82" s="137" t="s">
        <v>345</v>
      </c>
      <c r="O82" s="132" t="s">
        <v>345</v>
      </c>
      <c r="P82" s="132" t="s">
        <v>345</v>
      </c>
    </row>
    <row r="83" spans="1:16" ht="15.75" customHeight="1">
      <c r="A83" s="130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35"/>
      <c r="M83" s="53"/>
      <c r="O83" s="132"/>
      <c r="P83" s="132"/>
    </row>
    <row r="84" spans="1:16" ht="15.75" customHeight="1">
      <c r="A84" s="119" t="s">
        <v>407</v>
      </c>
      <c r="B84" s="127">
        <f>SUM(B86:B95)</f>
        <v>11058</v>
      </c>
      <c r="C84" s="110" t="s">
        <v>345</v>
      </c>
      <c r="D84" s="110" t="s">
        <v>345</v>
      </c>
      <c r="E84" s="110" t="s">
        <v>345</v>
      </c>
      <c r="F84" s="127">
        <f>SUM(F86:F95)</f>
        <v>11058</v>
      </c>
      <c r="G84" s="127" t="s">
        <v>345</v>
      </c>
      <c r="H84" s="110" t="s">
        <v>345</v>
      </c>
      <c r="I84" s="110" t="s">
        <v>345</v>
      </c>
      <c r="J84" s="110" t="s">
        <v>345</v>
      </c>
      <c r="K84" s="110" t="s">
        <v>345</v>
      </c>
      <c r="L84" s="110" t="s">
        <v>345</v>
      </c>
      <c r="M84" s="110" t="s">
        <v>345</v>
      </c>
      <c r="N84" s="111" t="s">
        <v>345</v>
      </c>
      <c r="O84" s="128" t="s">
        <v>345</v>
      </c>
      <c r="P84" s="128" t="s">
        <v>345</v>
      </c>
    </row>
    <row r="85" spans="1:16" ht="15.75" customHeight="1">
      <c r="A85" s="134"/>
      <c r="B85" s="139"/>
      <c r="C85" s="53"/>
      <c r="D85" s="53"/>
      <c r="E85" s="53"/>
      <c r="F85" s="135"/>
      <c r="G85" s="53"/>
      <c r="H85" s="53"/>
      <c r="I85" s="53"/>
      <c r="J85" s="53"/>
      <c r="K85" s="53"/>
      <c r="L85" s="135"/>
      <c r="M85" s="53"/>
      <c r="N85" s="137"/>
      <c r="O85" s="132"/>
      <c r="P85" s="132"/>
    </row>
    <row r="86" spans="1:16" ht="15.75" customHeight="1">
      <c r="A86" s="134" t="s">
        <v>290</v>
      </c>
      <c r="B86" s="52">
        <f aca="true" t="shared" si="2" ref="B86:B95">SUM(C86:P86)</f>
        <v>1029</v>
      </c>
      <c r="C86" s="135" t="s">
        <v>345</v>
      </c>
      <c r="D86" s="135" t="s">
        <v>345</v>
      </c>
      <c r="E86" s="135" t="s">
        <v>345</v>
      </c>
      <c r="F86" s="88">
        <v>1029</v>
      </c>
      <c r="G86" s="139" t="s">
        <v>345</v>
      </c>
      <c r="H86" s="135" t="s">
        <v>345</v>
      </c>
      <c r="I86" s="135" t="s">
        <v>345</v>
      </c>
      <c r="J86" s="135" t="s">
        <v>345</v>
      </c>
      <c r="K86" s="135" t="s">
        <v>345</v>
      </c>
      <c r="L86" s="135" t="s">
        <v>345</v>
      </c>
      <c r="M86" s="135" t="s">
        <v>345</v>
      </c>
      <c r="N86" s="137" t="s">
        <v>345</v>
      </c>
      <c r="O86" s="132" t="s">
        <v>345</v>
      </c>
      <c r="P86" s="132" t="s">
        <v>345</v>
      </c>
    </row>
    <row r="87" spans="1:16" ht="15.75" customHeight="1">
      <c r="A87" s="134" t="s">
        <v>291</v>
      </c>
      <c r="B87" s="52">
        <f t="shared" si="2"/>
        <v>1387</v>
      </c>
      <c r="C87" s="135" t="s">
        <v>345</v>
      </c>
      <c r="D87" s="135" t="s">
        <v>345</v>
      </c>
      <c r="E87" s="135" t="s">
        <v>345</v>
      </c>
      <c r="F87" s="88">
        <v>1387</v>
      </c>
      <c r="G87" s="139" t="s">
        <v>345</v>
      </c>
      <c r="H87" s="135" t="s">
        <v>345</v>
      </c>
      <c r="I87" s="135" t="s">
        <v>345</v>
      </c>
      <c r="J87" s="135" t="s">
        <v>345</v>
      </c>
      <c r="K87" s="135" t="s">
        <v>345</v>
      </c>
      <c r="L87" s="135" t="s">
        <v>345</v>
      </c>
      <c r="M87" s="135" t="s">
        <v>345</v>
      </c>
      <c r="N87" s="137" t="s">
        <v>345</v>
      </c>
      <c r="O87" s="132" t="s">
        <v>345</v>
      </c>
      <c r="P87" s="132" t="s">
        <v>345</v>
      </c>
    </row>
    <row r="88" spans="1:16" ht="15.75" customHeight="1">
      <c r="A88" s="134" t="s">
        <v>292</v>
      </c>
      <c r="B88" s="52">
        <f t="shared" si="2"/>
        <v>583</v>
      </c>
      <c r="C88" s="135" t="s">
        <v>345</v>
      </c>
      <c r="D88" s="135" t="s">
        <v>345</v>
      </c>
      <c r="E88" s="135" t="s">
        <v>345</v>
      </c>
      <c r="F88" s="88">
        <v>583</v>
      </c>
      <c r="G88" s="139" t="s">
        <v>345</v>
      </c>
      <c r="H88" s="135" t="s">
        <v>345</v>
      </c>
      <c r="I88" s="135" t="s">
        <v>345</v>
      </c>
      <c r="J88" s="135" t="s">
        <v>345</v>
      </c>
      <c r="K88" s="135" t="s">
        <v>345</v>
      </c>
      <c r="L88" s="135" t="s">
        <v>345</v>
      </c>
      <c r="M88" s="135" t="s">
        <v>345</v>
      </c>
      <c r="N88" s="137" t="s">
        <v>345</v>
      </c>
      <c r="O88" s="132" t="s">
        <v>345</v>
      </c>
      <c r="P88" s="132" t="s">
        <v>345</v>
      </c>
    </row>
    <row r="89" spans="1:16" ht="15.75" customHeight="1">
      <c r="A89" s="134" t="s">
        <v>293</v>
      </c>
      <c r="B89" s="52">
        <f t="shared" si="2"/>
        <v>1452</v>
      </c>
      <c r="C89" s="135" t="s">
        <v>345</v>
      </c>
      <c r="D89" s="135" t="s">
        <v>345</v>
      </c>
      <c r="E89" s="135" t="s">
        <v>345</v>
      </c>
      <c r="F89" s="88">
        <v>1452</v>
      </c>
      <c r="G89" s="139" t="s">
        <v>345</v>
      </c>
      <c r="H89" s="135" t="s">
        <v>345</v>
      </c>
      <c r="I89" s="135" t="s">
        <v>345</v>
      </c>
      <c r="J89" s="135" t="s">
        <v>345</v>
      </c>
      <c r="K89" s="135" t="s">
        <v>345</v>
      </c>
      <c r="L89" s="135" t="s">
        <v>345</v>
      </c>
      <c r="M89" s="135" t="s">
        <v>345</v>
      </c>
      <c r="N89" s="137" t="s">
        <v>345</v>
      </c>
      <c r="O89" s="132" t="s">
        <v>345</v>
      </c>
      <c r="P89" s="132" t="s">
        <v>345</v>
      </c>
    </row>
    <row r="90" spans="1:16" ht="15.75" customHeight="1">
      <c r="A90" s="134" t="s">
        <v>294</v>
      </c>
      <c r="B90" s="52">
        <f t="shared" si="2"/>
        <v>686</v>
      </c>
      <c r="C90" s="135" t="s">
        <v>345</v>
      </c>
      <c r="D90" s="135" t="s">
        <v>345</v>
      </c>
      <c r="E90" s="135" t="s">
        <v>345</v>
      </c>
      <c r="F90" s="88">
        <v>686</v>
      </c>
      <c r="G90" s="139" t="s">
        <v>345</v>
      </c>
      <c r="H90" s="135" t="s">
        <v>345</v>
      </c>
      <c r="I90" s="135" t="s">
        <v>345</v>
      </c>
      <c r="J90" s="135" t="s">
        <v>345</v>
      </c>
      <c r="K90" s="135" t="s">
        <v>345</v>
      </c>
      <c r="L90" s="135" t="s">
        <v>345</v>
      </c>
      <c r="M90" s="135" t="s">
        <v>345</v>
      </c>
      <c r="N90" s="137" t="s">
        <v>345</v>
      </c>
      <c r="O90" s="132" t="s">
        <v>345</v>
      </c>
      <c r="P90" s="132" t="s">
        <v>345</v>
      </c>
    </row>
    <row r="91" spans="1:16" ht="15.75" customHeight="1">
      <c r="A91" s="134" t="s">
        <v>312</v>
      </c>
      <c r="B91" s="52">
        <f t="shared" si="2"/>
        <v>1145</v>
      </c>
      <c r="C91" s="135" t="s">
        <v>345</v>
      </c>
      <c r="D91" s="135" t="s">
        <v>345</v>
      </c>
      <c r="E91" s="135" t="s">
        <v>345</v>
      </c>
      <c r="F91" s="88">
        <v>1145</v>
      </c>
      <c r="G91" s="139" t="s">
        <v>345</v>
      </c>
      <c r="H91" s="135" t="s">
        <v>345</v>
      </c>
      <c r="I91" s="135" t="s">
        <v>345</v>
      </c>
      <c r="J91" s="135" t="s">
        <v>345</v>
      </c>
      <c r="K91" s="135" t="s">
        <v>345</v>
      </c>
      <c r="L91" s="135" t="s">
        <v>345</v>
      </c>
      <c r="M91" s="135" t="s">
        <v>345</v>
      </c>
      <c r="N91" s="137" t="s">
        <v>345</v>
      </c>
      <c r="O91" s="132" t="s">
        <v>345</v>
      </c>
      <c r="P91" s="132" t="s">
        <v>345</v>
      </c>
    </row>
    <row r="92" spans="1:16" ht="15.75" customHeight="1">
      <c r="A92" s="134" t="s">
        <v>276</v>
      </c>
      <c r="B92" s="52">
        <f t="shared" si="2"/>
        <v>1368</v>
      </c>
      <c r="C92" s="135" t="s">
        <v>345</v>
      </c>
      <c r="D92" s="135" t="s">
        <v>345</v>
      </c>
      <c r="E92" s="135" t="s">
        <v>345</v>
      </c>
      <c r="F92" s="88">
        <v>1368</v>
      </c>
      <c r="G92" s="139" t="s">
        <v>345</v>
      </c>
      <c r="H92" s="135" t="s">
        <v>345</v>
      </c>
      <c r="I92" s="135" t="s">
        <v>345</v>
      </c>
      <c r="J92" s="135" t="s">
        <v>345</v>
      </c>
      <c r="K92" s="135" t="s">
        <v>345</v>
      </c>
      <c r="L92" s="135" t="s">
        <v>345</v>
      </c>
      <c r="M92" s="135" t="s">
        <v>345</v>
      </c>
      <c r="N92" s="137" t="s">
        <v>345</v>
      </c>
      <c r="O92" s="132" t="s">
        <v>345</v>
      </c>
      <c r="P92" s="132" t="s">
        <v>345</v>
      </c>
    </row>
    <row r="93" spans="1:16" ht="15.75" customHeight="1">
      <c r="A93" s="134" t="s">
        <v>259</v>
      </c>
      <c r="B93" s="52">
        <f t="shared" si="2"/>
        <v>2307</v>
      </c>
      <c r="C93" s="135" t="s">
        <v>345</v>
      </c>
      <c r="D93" s="135" t="s">
        <v>345</v>
      </c>
      <c r="E93" s="135" t="s">
        <v>345</v>
      </c>
      <c r="F93" s="88">
        <v>2307</v>
      </c>
      <c r="G93" s="139" t="s">
        <v>345</v>
      </c>
      <c r="H93" s="135" t="s">
        <v>345</v>
      </c>
      <c r="I93" s="135" t="s">
        <v>345</v>
      </c>
      <c r="J93" s="135" t="s">
        <v>345</v>
      </c>
      <c r="K93" s="135" t="s">
        <v>345</v>
      </c>
      <c r="L93" s="135" t="s">
        <v>345</v>
      </c>
      <c r="M93" s="135" t="s">
        <v>345</v>
      </c>
      <c r="N93" s="137" t="s">
        <v>345</v>
      </c>
      <c r="O93" s="132" t="s">
        <v>345</v>
      </c>
      <c r="P93" s="132" t="s">
        <v>345</v>
      </c>
    </row>
    <row r="94" spans="1:16" ht="15.75" customHeight="1">
      <c r="A94" s="134" t="s">
        <v>260</v>
      </c>
      <c r="B94" s="52">
        <f t="shared" si="2"/>
        <v>776</v>
      </c>
      <c r="C94" s="135" t="s">
        <v>345</v>
      </c>
      <c r="D94" s="135" t="s">
        <v>345</v>
      </c>
      <c r="E94" s="135" t="s">
        <v>345</v>
      </c>
      <c r="F94" s="88">
        <v>776</v>
      </c>
      <c r="G94" s="139" t="s">
        <v>345</v>
      </c>
      <c r="H94" s="135" t="s">
        <v>345</v>
      </c>
      <c r="I94" s="135" t="s">
        <v>345</v>
      </c>
      <c r="J94" s="135" t="s">
        <v>345</v>
      </c>
      <c r="K94" s="135" t="s">
        <v>345</v>
      </c>
      <c r="L94" s="135" t="s">
        <v>345</v>
      </c>
      <c r="M94" s="135" t="s">
        <v>345</v>
      </c>
      <c r="N94" s="137" t="s">
        <v>345</v>
      </c>
      <c r="O94" s="132" t="s">
        <v>345</v>
      </c>
      <c r="P94" s="132" t="s">
        <v>345</v>
      </c>
    </row>
    <row r="95" spans="1:16" ht="15.75" customHeight="1">
      <c r="A95" s="134" t="s">
        <v>261</v>
      </c>
      <c r="B95" s="52">
        <f t="shared" si="2"/>
        <v>325</v>
      </c>
      <c r="C95" s="135" t="s">
        <v>345</v>
      </c>
      <c r="D95" s="135" t="s">
        <v>345</v>
      </c>
      <c r="E95" s="135" t="s">
        <v>345</v>
      </c>
      <c r="F95" s="88">
        <v>325</v>
      </c>
      <c r="G95" s="139" t="s">
        <v>345</v>
      </c>
      <c r="H95" s="135" t="s">
        <v>345</v>
      </c>
      <c r="I95" s="135" t="s">
        <v>345</v>
      </c>
      <c r="J95" s="135" t="s">
        <v>345</v>
      </c>
      <c r="K95" s="135" t="s">
        <v>345</v>
      </c>
      <c r="L95" s="135" t="s">
        <v>345</v>
      </c>
      <c r="M95" s="135" t="s">
        <v>345</v>
      </c>
      <c r="N95" s="137" t="s">
        <v>345</v>
      </c>
      <c r="O95" s="132" t="s">
        <v>345</v>
      </c>
      <c r="P95" s="132" t="s">
        <v>345</v>
      </c>
    </row>
    <row r="96" spans="1:16" ht="15.75" customHeight="1">
      <c r="A96" s="134"/>
      <c r="B96" s="139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7"/>
      <c r="O96" s="132"/>
      <c r="P96" s="132"/>
    </row>
    <row r="97" spans="1:16" ht="15.75" customHeight="1">
      <c r="A97" s="119" t="s">
        <v>414</v>
      </c>
      <c r="B97" s="127">
        <f>SUM(B99:B110)</f>
        <v>20131</v>
      </c>
      <c r="C97" s="110" t="s">
        <v>345</v>
      </c>
      <c r="D97" s="110" t="s">
        <v>345</v>
      </c>
      <c r="E97" s="110" t="s">
        <v>345</v>
      </c>
      <c r="F97" s="110" t="s">
        <v>345</v>
      </c>
      <c r="G97" s="127" t="s">
        <v>345</v>
      </c>
      <c r="H97" s="110" t="s">
        <v>345</v>
      </c>
      <c r="I97" s="110" t="s">
        <v>345</v>
      </c>
      <c r="J97" s="110" t="s">
        <v>345</v>
      </c>
      <c r="K97" s="110" t="s">
        <v>345</v>
      </c>
      <c r="L97" s="110" t="s">
        <v>345</v>
      </c>
      <c r="M97" s="110" t="s">
        <v>345</v>
      </c>
      <c r="N97" s="112">
        <f>SUM(N99:N110)</f>
        <v>20131</v>
      </c>
      <c r="O97" s="128" t="s">
        <v>345</v>
      </c>
      <c r="P97" s="128" t="s">
        <v>345</v>
      </c>
    </row>
    <row r="98" spans="1:16" ht="15.75" customHeight="1">
      <c r="A98" s="134"/>
      <c r="B98" s="139"/>
      <c r="C98" s="53"/>
      <c r="D98" s="53"/>
      <c r="E98" s="53"/>
      <c r="F98" s="135"/>
      <c r="G98" s="53"/>
      <c r="H98" s="53"/>
      <c r="I98" s="53"/>
      <c r="J98" s="53"/>
      <c r="K98" s="53"/>
      <c r="L98" s="135"/>
      <c r="M98" s="53"/>
      <c r="N98" s="137"/>
      <c r="O98" s="132"/>
      <c r="P98" s="132"/>
    </row>
    <row r="99" spans="1:16" ht="15.75" customHeight="1">
      <c r="A99" s="134" t="s">
        <v>262</v>
      </c>
      <c r="B99" s="52">
        <f aca="true" t="shared" si="3" ref="B99:B110">SUM(C99:P99)</f>
        <v>1131</v>
      </c>
      <c r="C99" s="135" t="s">
        <v>345</v>
      </c>
      <c r="D99" s="135" t="s">
        <v>345</v>
      </c>
      <c r="E99" s="135" t="s">
        <v>345</v>
      </c>
      <c r="F99" s="135" t="s">
        <v>345</v>
      </c>
      <c r="G99" s="135" t="s">
        <v>345</v>
      </c>
      <c r="H99" s="135" t="s">
        <v>345</v>
      </c>
      <c r="I99" s="135" t="s">
        <v>345</v>
      </c>
      <c r="J99" s="135" t="s">
        <v>345</v>
      </c>
      <c r="K99" s="135" t="s">
        <v>345</v>
      </c>
      <c r="L99" s="135" t="s">
        <v>345</v>
      </c>
      <c r="M99" s="135" t="s">
        <v>345</v>
      </c>
      <c r="N99" s="88">
        <v>1131</v>
      </c>
      <c r="O99" s="132" t="s">
        <v>345</v>
      </c>
      <c r="P99" s="132" t="s">
        <v>345</v>
      </c>
    </row>
    <row r="100" spans="1:16" ht="15.75" customHeight="1">
      <c r="A100" s="134" t="s">
        <v>293</v>
      </c>
      <c r="B100" s="52">
        <f t="shared" si="3"/>
        <v>4035</v>
      </c>
      <c r="C100" s="135" t="s">
        <v>345</v>
      </c>
      <c r="D100" s="135" t="s">
        <v>345</v>
      </c>
      <c r="E100" s="135" t="s">
        <v>345</v>
      </c>
      <c r="F100" s="135" t="s">
        <v>345</v>
      </c>
      <c r="G100" s="135" t="s">
        <v>345</v>
      </c>
      <c r="H100" s="135" t="s">
        <v>345</v>
      </c>
      <c r="I100" s="135" t="s">
        <v>345</v>
      </c>
      <c r="J100" s="135" t="s">
        <v>345</v>
      </c>
      <c r="K100" s="135" t="s">
        <v>345</v>
      </c>
      <c r="L100" s="135" t="s">
        <v>345</v>
      </c>
      <c r="M100" s="135" t="s">
        <v>345</v>
      </c>
      <c r="N100" s="88">
        <v>4035</v>
      </c>
      <c r="O100" s="132" t="s">
        <v>345</v>
      </c>
      <c r="P100" s="132" t="s">
        <v>345</v>
      </c>
    </row>
    <row r="101" spans="1:16" ht="15.75" customHeight="1">
      <c r="A101" s="134" t="s">
        <v>263</v>
      </c>
      <c r="B101" s="52">
        <f t="shared" si="3"/>
        <v>1922</v>
      </c>
      <c r="C101" s="135" t="s">
        <v>345</v>
      </c>
      <c r="D101" s="135" t="s">
        <v>345</v>
      </c>
      <c r="E101" s="135" t="s">
        <v>345</v>
      </c>
      <c r="F101" s="135" t="s">
        <v>345</v>
      </c>
      <c r="G101" s="135" t="s">
        <v>345</v>
      </c>
      <c r="H101" s="135" t="s">
        <v>345</v>
      </c>
      <c r="I101" s="135" t="s">
        <v>345</v>
      </c>
      <c r="J101" s="135" t="s">
        <v>345</v>
      </c>
      <c r="K101" s="135" t="s">
        <v>345</v>
      </c>
      <c r="L101" s="135" t="s">
        <v>345</v>
      </c>
      <c r="M101" s="135" t="s">
        <v>345</v>
      </c>
      <c r="N101" s="88">
        <v>1922</v>
      </c>
      <c r="O101" s="132" t="s">
        <v>345</v>
      </c>
      <c r="P101" s="132" t="s">
        <v>345</v>
      </c>
    </row>
    <row r="102" spans="1:16" ht="15.75" customHeight="1">
      <c r="A102" s="134" t="s">
        <v>264</v>
      </c>
      <c r="B102" s="52">
        <f t="shared" si="3"/>
        <v>1715</v>
      </c>
      <c r="C102" s="135" t="s">
        <v>345</v>
      </c>
      <c r="D102" s="135" t="s">
        <v>345</v>
      </c>
      <c r="E102" s="135" t="s">
        <v>345</v>
      </c>
      <c r="F102" s="135" t="s">
        <v>345</v>
      </c>
      <c r="G102" s="135" t="s">
        <v>345</v>
      </c>
      <c r="H102" s="135" t="s">
        <v>345</v>
      </c>
      <c r="I102" s="135" t="s">
        <v>345</v>
      </c>
      <c r="J102" s="135" t="s">
        <v>345</v>
      </c>
      <c r="K102" s="135" t="s">
        <v>345</v>
      </c>
      <c r="L102" s="135" t="s">
        <v>345</v>
      </c>
      <c r="M102" s="135" t="s">
        <v>345</v>
      </c>
      <c r="N102" s="88">
        <v>1715</v>
      </c>
      <c r="O102" s="132" t="s">
        <v>345</v>
      </c>
      <c r="P102" s="132" t="s">
        <v>345</v>
      </c>
    </row>
    <row r="103" spans="1:16" ht="15.75" customHeight="1">
      <c r="A103" s="134" t="s">
        <v>265</v>
      </c>
      <c r="B103" s="52">
        <f t="shared" si="3"/>
        <v>1048</v>
      </c>
      <c r="C103" s="135" t="s">
        <v>345</v>
      </c>
      <c r="D103" s="135" t="s">
        <v>345</v>
      </c>
      <c r="E103" s="135" t="s">
        <v>345</v>
      </c>
      <c r="F103" s="135" t="s">
        <v>345</v>
      </c>
      <c r="G103" s="135" t="s">
        <v>345</v>
      </c>
      <c r="H103" s="135" t="s">
        <v>345</v>
      </c>
      <c r="I103" s="135" t="s">
        <v>345</v>
      </c>
      <c r="J103" s="135" t="s">
        <v>345</v>
      </c>
      <c r="K103" s="135" t="s">
        <v>345</v>
      </c>
      <c r="L103" s="135" t="s">
        <v>345</v>
      </c>
      <c r="M103" s="135" t="s">
        <v>345</v>
      </c>
      <c r="N103" s="88">
        <v>1048</v>
      </c>
      <c r="O103" s="132" t="s">
        <v>345</v>
      </c>
      <c r="P103" s="132" t="s">
        <v>345</v>
      </c>
    </row>
    <row r="104" spans="1:16" ht="15.75" customHeight="1">
      <c r="A104" s="134" t="s">
        <v>312</v>
      </c>
      <c r="B104" s="52">
        <f t="shared" si="3"/>
        <v>2754</v>
      </c>
      <c r="C104" s="135" t="s">
        <v>345</v>
      </c>
      <c r="D104" s="135" t="s">
        <v>345</v>
      </c>
      <c r="E104" s="135" t="s">
        <v>345</v>
      </c>
      <c r="F104" s="135" t="s">
        <v>345</v>
      </c>
      <c r="G104" s="135" t="s">
        <v>345</v>
      </c>
      <c r="H104" s="135" t="s">
        <v>345</v>
      </c>
      <c r="I104" s="135" t="s">
        <v>345</v>
      </c>
      <c r="J104" s="135" t="s">
        <v>345</v>
      </c>
      <c r="K104" s="135" t="s">
        <v>345</v>
      </c>
      <c r="L104" s="135" t="s">
        <v>345</v>
      </c>
      <c r="M104" s="135" t="s">
        <v>345</v>
      </c>
      <c r="N104" s="88">
        <v>2754</v>
      </c>
      <c r="O104" s="132" t="s">
        <v>345</v>
      </c>
      <c r="P104" s="132" t="s">
        <v>345</v>
      </c>
    </row>
    <row r="105" spans="1:16" ht="15.75" customHeight="1">
      <c r="A105" s="134" t="s">
        <v>266</v>
      </c>
      <c r="B105" s="52">
        <f t="shared" si="3"/>
        <v>891</v>
      </c>
      <c r="C105" s="135" t="s">
        <v>345</v>
      </c>
      <c r="D105" s="135" t="s">
        <v>345</v>
      </c>
      <c r="E105" s="135" t="s">
        <v>345</v>
      </c>
      <c r="F105" s="135" t="s">
        <v>345</v>
      </c>
      <c r="G105" s="135" t="s">
        <v>345</v>
      </c>
      <c r="H105" s="135" t="s">
        <v>345</v>
      </c>
      <c r="I105" s="135" t="s">
        <v>345</v>
      </c>
      <c r="J105" s="135" t="s">
        <v>345</v>
      </c>
      <c r="K105" s="135" t="s">
        <v>345</v>
      </c>
      <c r="L105" s="135" t="s">
        <v>345</v>
      </c>
      <c r="M105" s="135" t="s">
        <v>345</v>
      </c>
      <c r="N105" s="88">
        <v>891</v>
      </c>
      <c r="O105" s="132" t="s">
        <v>345</v>
      </c>
      <c r="P105" s="132" t="s">
        <v>345</v>
      </c>
    </row>
    <row r="106" spans="1:16" ht="15.75" customHeight="1">
      <c r="A106" s="134" t="s">
        <v>276</v>
      </c>
      <c r="B106" s="52">
        <f t="shared" si="3"/>
        <v>1378</v>
      </c>
      <c r="C106" s="135" t="s">
        <v>345</v>
      </c>
      <c r="D106" s="135" t="s">
        <v>345</v>
      </c>
      <c r="E106" s="135" t="s">
        <v>345</v>
      </c>
      <c r="F106" s="135" t="s">
        <v>345</v>
      </c>
      <c r="G106" s="135" t="s">
        <v>345</v>
      </c>
      <c r="H106" s="135" t="s">
        <v>345</v>
      </c>
      <c r="I106" s="135" t="s">
        <v>345</v>
      </c>
      <c r="J106" s="135" t="s">
        <v>345</v>
      </c>
      <c r="K106" s="135" t="s">
        <v>345</v>
      </c>
      <c r="L106" s="135" t="s">
        <v>345</v>
      </c>
      <c r="M106" s="135" t="s">
        <v>345</v>
      </c>
      <c r="N106" s="88">
        <v>1378</v>
      </c>
      <c r="O106" s="132" t="s">
        <v>345</v>
      </c>
      <c r="P106" s="132" t="s">
        <v>345</v>
      </c>
    </row>
    <row r="107" spans="1:16" s="17" customFormat="1" ht="15.75" customHeight="1">
      <c r="A107" s="134" t="s">
        <v>259</v>
      </c>
      <c r="B107" s="52">
        <f t="shared" si="3"/>
        <v>1553</v>
      </c>
      <c r="C107" s="135" t="s">
        <v>345</v>
      </c>
      <c r="D107" s="135" t="s">
        <v>345</v>
      </c>
      <c r="E107" s="135" t="s">
        <v>345</v>
      </c>
      <c r="F107" s="135" t="s">
        <v>345</v>
      </c>
      <c r="G107" s="135" t="s">
        <v>345</v>
      </c>
      <c r="H107" s="135" t="s">
        <v>345</v>
      </c>
      <c r="I107" s="135" t="s">
        <v>345</v>
      </c>
      <c r="J107" s="135" t="s">
        <v>345</v>
      </c>
      <c r="K107" s="135" t="s">
        <v>345</v>
      </c>
      <c r="L107" s="135" t="s">
        <v>345</v>
      </c>
      <c r="M107" s="135" t="s">
        <v>345</v>
      </c>
      <c r="N107" s="88">
        <v>1553</v>
      </c>
      <c r="O107" s="132" t="s">
        <v>345</v>
      </c>
      <c r="P107" s="132" t="s">
        <v>345</v>
      </c>
    </row>
    <row r="108" spans="1:16" ht="15.75" customHeight="1">
      <c r="A108" s="134" t="s">
        <v>260</v>
      </c>
      <c r="B108" s="52">
        <f t="shared" si="3"/>
        <v>1491</v>
      </c>
      <c r="C108" s="135" t="s">
        <v>345</v>
      </c>
      <c r="D108" s="135" t="s">
        <v>345</v>
      </c>
      <c r="E108" s="135" t="s">
        <v>345</v>
      </c>
      <c r="F108" s="135" t="s">
        <v>345</v>
      </c>
      <c r="G108" s="135" t="s">
        <v>345</v>
      </c>
      <c r="H108" s="135" t="s">
        <v>345</v>
      </c>
      <c r="I108" s="135" t="s">
        <v>345</v>
      </c>
      <c r="J108" s="135" t="s">
        <v>345</v>
      </c>
      <c r="K108" s="135" t="s">
        <v>345</v>
      </c>
      <c r="L108" s="135" t="s">
        <v>345</v>
      </c>
      <c r="M108" s="135" t="s">
        <v>345</v>
      </c>
      <c r="N108" s="88">
        <v>1491</v>
      </c>
      <c r="O108" s="132" t="s">
        <v>345</v>
      </c>
      <c r="P108" s="132" t="s">
        <v>345</v>
      </c>
    </row>
    <row r="109" spans="1:16" s="149" customFormat="1" ht="15.75" customHeight="1">
      <c r="A109" s="134" t="s">
        <v>267</v>
      </c>
      <c r="B109" s="52">
        <f t="shared" si="3"/>
        <v>1062</v>
      </c>
      <c r="C109" s="135" t="s">
        <v>345</v>
      </c>
      <c r="D109" s="135" t="s">
        <v>345</v>
      </c>
      <c r="E109" s="135" t="s">
        <v>345</v>
      </c>
      <c r="F109" s="135" t="s">
        <v>345</v>
      </c>
      <c r="G109" s="135" t="s">
        <v>345</v>
      </c>
      <c r="H109" s="135" t="s">
        <v>345</v>
      </c>
      <c r="I109" s="135" t="s">
        <v>345</v>
      </c>
      <c r="J109" s="135" t="s">
        <v>345</v>
      </c>
      <c r="K109" s="135" t="s">
        <v>345</v>
      </c>
      <c r="L109" s="135" t="s">
        <v>345</v>
      </c>
      <c r="M109" s="135" t="s">
        <v>345</v>
      </c>
      <c r="N109" s="88">
        <v>1062</v>
      </c>
      <c r="O109" s="132" t="s">
        <v>345</v>
      </c>
      <c r="P109" s="132" t="s">
        <v>345</v>
      </c>
    </row>
    <row r="110" spans="1:16" ht="15.75" customHeight="1">
      <c r="A110" s="134" t="s">
        <v>268</v>
      </c>
      <c r="B110" s="52">
        <f t="shared" si="3"/>
        <v>1151</v>
      </c>
      <c r="C110" s="135" t="s">
        <v>345</v>
      </c>
      <c r="D110" s="135" t="s">
        <v>345</v>
      </c>
      <c r="E110" s="135" t="s">
        <v>345</v>
      </c>
      <c r="F110" s="135" t="s">
        <v>345</v>
      </c>
      <c r="G110" s="135" t="s">
        <v>345</v>
      </c>
      <c r="H110" s="135" t="s">
        <v>345</v>
      </c>
      <c r="I110" s="135" t="s">
        <v>345</v>
      </c>
      <c r="J110" s="135" t="s">
        <v>345</v>
      </c>
      <c r="K110" s="135" t="s">
        <v>345</v>
      </c>
      <c r="L110" s="135" t="s">
        <v>345</v>
      </c>
      <c r="M110" s="135" t="s">
        <v>345</v>
      </c>
      <c r="N110" s="88">
        <v>1151</v>
      </c>
      <c r="O110" s="132" t="s">
        <v>345</v>
      </c>
      <c r="P110" s="132" t="s">
        <v>345</v>
      </c>
    </row>
    <row r="111" spans="1:16" ht="15.75" customHeight="1">
      <c r="A111" s="134"/>
      <c r="B111" s="139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7"/>
      <c r="O111" s="132"/>
      <c r="P111" s="132"/>
    </row>
    <row r="112" spans="1:16" ht="15.75" customHeight="1">
      <c r="A112" s="119" t="s">
        <v>269</v>
      </c>
      <c r="B112" s="127">
        <f>SUM(B114:B123)</f>
        <v>6060</v>
      </c>
      <c r="C112" s="110" t="s">
        <v>345</v>
      </c>
      <c r="D112" s="110" t="s">
        <v>345</v>
      </c>
      <c r="E112" s="110" t="s">
        <v>345</v>
      </c>
      <c r="F112" s="110" t="s">
        <v>345</v>
      </c>
      <c r="G112" s="127">
        <f>SUM(G114:G123)</f>
        <v>6060</v>
      </c>
      <c r="H112" s="110" t="s">
        <v>345</v>
      </c>
      <c r="I112" s="110" t="s">
        <v>345</v>
      </c>
      <c r="J112" s="110" t="s">
        <v>345</v>
      </c>
      <c r="K112" s="110" t="s">
        <v>345</v>
      </c>
      <c r="L112" s="110" t="s">
        <v>345</v>
      </c>
      <c r="M112" s="110" t="s">
        <v>345</v>
      </c>
      <c r="N112" s="111" t="s">
        <v>345</v>
      </c>
      <c r="O112" s="128" t="s">
        <v>345</v>
      </c>
      <c r="P112" s="128" t="s">
        <v>345</v>
      </c>
    </row>
    <row r="113" spans="1:16" ht="15.75" customHeight="1">
      <c r="A113" s="134"/>
      <c r="B113" s="139"/>
      <c r="C113" s="53"/>
      <c r="D113" s="53"/>
      <c r="E113" s="53"/>
      <c r="F113" s="53"/>
      <c r="G113" s="139"/>
      <c r="H113" s="53"/>
      <c r="I113" s="135"/>
      <c r="J113" s="53"/>
      <c r="K113" s="53"/>
      <c r="L113" s="135"/>
      <c r="M113" s="53"/>
      <c r="O113" s="132"/>
      <c r="P113" s="132"/>
    </row>
    <row r="114" spans="1:16" ht="15.75" customHeight="1">
      <c r="A114" s="148" t="s">
        <v>457</v>
      </c>
      <c r="B114" s="52">
        <f>SUM(C114:P114)</f>
        <v>483</v>
      </c>
      <c r="C114" s="53"/>
      <c r="D114" s="53" t="s">
        <v>345</v>
      </c>
      <c r="E114" s="53"/>
      <c r="F114" s="53"/>
      <c r="G114" s="139">
        <v>483</v>
      </c>
      <c r="H114" s="53" t="s">
        <v>345</v>
      </c>
      <c r="I114" s="135"/>
      <c r="J114" s="53" t="s">
        <v>345</v>
      </c>
      <c r="K114" s="53" t="s">
        <v>345</v>
      </c>
      <c r="L114" s="135" t="s">
        <v>345</v>
      </c>
      <c r="M114" s="53"/>
      <c r="N114" s="48" t="s">
        <v>345</v>
      </c>
      <c r="O114" s="132"/>
      <c r="P114" s="132"/>
    </row>
    <row r="115" spans="1:16" ht="15.75" customHeight="1">
      <c r="A115" s="134" t="s">
        <v>271</v>
      </c>
      <c r="B115" s="52">
        <f>SUM(C115:P115)</f>
        <v>666</v>
      </c>
      <c r="C115" s="53"/>
      <c r="D115" s="53" t="s">
        <v>345</v>
      </c>
      <c r="E115" s="53"/>
      <c r="F115" s="53"/>
      <c r="G115" s="139">
        <v>666</v>
      </c>
      <c r="H115" s="53" t="s">
        <v>345</v>
      </c>
      <c r="I115" s="135"/>
      <c r="J115" s="53" t="s">
        <v>345</v>
      </c>
      <c r="K115" s="53" t="s">
        <v>345</v>
      </c>
      <c r="L115" s="135" t="s">
        <v>345</v>
      </c>
      <c r="M115" s="53"/>
      <c r="N115" s="48" t="s">
        <v>345</v>
      </c>
      <c r="O115" s="132"/>
      <c r="P115" s="132"/>
    </row>
    <row r="116" spans="1:16" ht="15.75" customHeight="1">
      <c r="A116" s="148" t="s">
        <v>458</v>
      </c>
      <c r="B116" s="52">
        <f>SUM(C116:P116)</f>
        <v>351</v>
      </c>
      <c r="C116" s="53"/>
      <c r="D116" s="53" t="s">
        <v>345</v>
      </c>
      <c r="E116" s="53"/>
      <c r="F116" s="53"/>
      <c r="G116" s="139">
        <v>351</v>
      </c>
      <c r="H116" s="53" t="s">
        <v>345</v>
      </c>
      <c r="I116" s="135"/>
      <c r="J116" s="53" t="s">
        <v>345</v>
      </c>
      <c r="K116" s="53" t="s">
        <v>345</v>
      </c>
      <c r="L116" s="135" t="s">
        <v>345</v>
      </c>
      <c r="M116" s="53"/>
      <c r="N116" s="48" t="s">
        <v>345</v>
      </c>
      <c r="O116" s="132"/>
      <c r="P116" s="132"/>
    </row>
    <row r="117" spans="1:16" ht="15.75" customHeight="1">
      <c r="A117" s="134" t="s">
        <v>459</v>
      </c>
      <c r="B117" s="52">
        <f>SUM(C117:P117)</f>
        <v>232</v>
      </c>
      <c r="C117" s="53" t="s">
        <v>345</v>
      </c>
      <c r="D117" s="53" t="s">
        <v>345</v>
      </c>
      <c r="E117" s="53" t="s">
        <v>345</v>
      </c>
      <c r="F117" s="53" t="s">
        <v>345</v>
      </c>
      <c r="G117" s="136">
        <v>232</v>
      </c>
      <c r="H117" s="53" t="s">
        <v>345</v>
      </c>
      <c r="I117" s="53" t="s">
        <v>345</v>
      </c>
      <c r="J117" s="53" t="s">
        <v>345</v>
      </c>
      <c r="K117" s="53" t="s">
        <v>345</v>
      </c>
      <c r="L117" s="53" t="s">
        <v>345</v>
      </c>
      <c r="M117" s="53" t="s">
        <v>345</v>
      </c>
      <c r="N117" s="48" t="s">
        <v>345</v>
      </c>
      <c r="O117" s="132" t="s">
        <v>345</v>
      </c>
      <c r="P117" s="132" t="s">
        <v>345</v>
      </c>
    </row>
    <row r="118" spans="1:16" ht="15.75" customHeight="1">
      <c r="A118" s="134" t="s">
        <v>274</v>
      </c>
      <c r="B118" s="52">
        <f aca="true" t="shared" si="4" ref="B118:B123">SUM(C118:P118)</f>
        <v>560</v>
      </c>
      <c r="C118" s="53" t="s">
        <v>345</v>
      </c>
      <c r="D118" s="53" t="s">
        <v>345</v>
      </c>
      <c r="E118" s="53" t="s">
        <v>345</v>
      </c>
      <c r="F118" s="53" t="s">
        <v>345</v>
      </c>
      <c r="G118" s="136">
        <v>560</v>
      </c>
      <c r="H118" s="53" t="s">
        <v>345</v>
      </c>
      <c r="I118" s="53" t="s">
        <v>345</v>
      </c>
      <c r="J118" s="53" t="s">
        <v>345</v>
      </c>
      <c r="K118" s="53" t="s">
        <v>345</v>
      </c>
      <c r="L118" s="53" t="s">
        <v>345</v>
      </c>
      <c r="M118" s="53" t="s">
        <v>345</v>
      </c>
      <c r="N118" s="48" t="s">
        <v>345</v>
      </c>
      <c r="O118" s="132" t="s">
        <v>345</v>
      </c>
      <c r="P118" s="132" t="s">
        <v>345</v>
      </c>
    </row>
    <row r="119" spans="1:16" ht="15.75" customHeight="1">
      <c r="A119" s="134" t="s">
        <v>275</v>
      </c>
      <c r="B119" s="52">
        <f t="shared" si="4"/>
        <v>791</v>
      </c>
      <c r="C119" s="53" t="s">
        <v>345</v>
      </c>
      <c r="D119" s="53" t="s">
        <v>345</v>
      </c>
      <c r="E119" s="53" t="s">
        <v>345</v>
      </c>
      <c r="F119" s="53" t="s">
        <v>345</v>
      </c>
      <c r="G119" s="136">
        <v>791</v>
      </c>
      <c r="H119" s="53" t="s">
        <v>345</v>
      </c>
      <c r="I119" s="53" t="s">
        <v>345</v>
      </c>
      <c r="J119" s="53" t="s">
        <v>345</v>
      </c>
      <c r="K119" s="53" t="s">
        <v>345</v>
      </c>
      <c r="L119" s="53" t="s">
        <v>345</v>
      </c>
      <c r="M119" s="53" t="s">
        <v>345</v>
      </c>
      <c r="N119" s="48" t="s">
        <v>345</v>
      </c>
      <c r="O119" s="132" t="s">
        <v>345</v>
      </c>
      <c r="P119" s="132" t="s">
        <v>345</v>
      </c>
    </row>
    <row r="120" spans="1:16" s="17" customFormat="1" ht="15.75" customHeight="1">
      <c r="A120" s="134" t="s">
        <v>240</v>
      </c>
      <c r="B120" s="52">
        <f t="shared" si="4"/>
        <v>930</v>
      </c>
      <c r="C120" s="53" t="s">
        <v>345</v>
      </c>
      <c r="D120" s="53" t="s">
        <v>345</v>
      </c>
      <c r="E120" s="53" t="s">
        <v>345</v>
      </c>
      <c r="F120" s="53" t="s">
        <v>345</v>
      </c>
      <c r="G120" s="136">
        <v>930</v>
      </c>
      <c r="H120" s="53" t="s">
        <v>345</v>
      </c>
      <c r="I120" s="53" t="s">
        <v>345</v>
      </c>
      <c r="J120" s="53" t="s">
        <v>345</v>
      </c>
      <c r="K120" s="53" t="s">
        <v>345</v>
      </c>
      <c r="L120" s="53" t="s">
        <v>345</v>
      </c>
      <c r="M120" s="53" t="s">
        <v>345</v>
      </c>
      <c r="N120" s="48" t="s">
        <v>345</v>
      </c>
      <c r="O120" s="132" t="s">
        <v>345</v>
      </c>
      <c r="P120" s="132" t="s">
        <v>345</v>
      </c>
    </row>
    <row r="121" spans="1:17" ht="15.75" customHeight="1">
      <c r="A121" s="173" t="s">
        <v>241</v>
      </c>
      <c r="B121" s="52">
        <f t="shared" si="4"/>
        <v>620</v>
      </c>
      <c r="C121" s="88" t="s">
        <v>345</v>
      </c>
      <c r="D121" s="131" t="s">
        <v>345</v>
      </c>
      <c r="E121" s="88" t="s">
        <v>345</v>
      </c>
      <c r="F121" s="88" t="s">
        <v>345</v>
      </c>
      <c r="G121" s="174">
        <v>620</v>
      </c>
      <c r="H121" s="88" t="s">
        <v>345</v>
      </c>
      <c r="I121" s="88" t="s">
        <v>345</v>
      </c>
      <c r="J121" s="131" t="s">
        <v>345</v>
      </c>
      <c r="K121" s="88" t="s">
        <v>345</v>
      </c>
      <c r="L121" s="88" t="s">
        <v>345</v>
      </c>
      <c r="M121" s="88" t="s">
        <v>345</v>
      </c>
      <c r="N121" s="88" t="s">
        <v>345</v>
      </c>
      <c r="O121" s="88" t="s">
        <v>345</v>
      </c>
      <c r="P121" s="88" t="s">
        <v>345</v>
      </c>
      <c r="Q121" s="24"/>
    </row>
    <row r="122" spans="1:16" ht="15.75" customHeight="1">
      <c r="A122" s="134" t="s">
        <v>242</v>
      </c>
      <c r="B122" s="52">
        <f t="shared" si="4"/>
        <v>834</v>
      </c>
      <c r="C122" s="53" t="s">
        <v>345</v>
      </c>
      <c r="D122" s="53" t="s">
        <v>345</v>
      </c>
      <c r="E122" s="53" t="s">
        <v>345</v>
      </c>
      <c r="F122" s="53" t="s">
        <v>345</v>
      </c>
      <c r="G122" s="136">
        <v>834</v>
      </c>
      <c r="H122" s="53" t="s">
        <v>345</v>
      </c>
      <c r="I122" s="53" t="s">
        <v>345</v>
      </c>
      <c r="J122" s="53" t="s">
        <v>345</v>
      </c>
      <c r="K122" s="53" t="s">
        <v>345</v>
      </c>
      <c r="L122" s="53" t="s">
        <v>345</v>
      </c>
      <c r="M122" s="53" t="s">
        <v>345</v>
      </c>
      <c r="N122" s="48" t="s">
        <v>345</v>
      </c>
      <c r="O122" s="132" t="s">
        <v>345</v>
      </c>
      <c r="P122" s="132" t="s">
        <v>345</v>
      </c>
    </row>
    <row r="123" spans="1:16" ht="15.75" customHeight="1">
      <c r="A123" s="134" t="s">
        <v>243</v>
      </c>
      <c r="B123" s="52">
        <f t="shared" si="4"/>
        <v>593</v>
      </c>
      <c r="C123" s="53" t="s">
        <v>345</v>
      </c>
      <c r="D123" s="53" t="s">
        <v>345</v>
      </c>
      <c r="E123" s="53" t="s">
        <v>345</v>
      </c>
      <c r="F123" s="53" t="s">
        <v>345</v>
      </c>
      <c r="G123" s="136">
        <v>593</v>
      </c>
      <c r="H123" s="53" t="s">
        <v>345</v>
      </c>
      <c r="I123" s="53" t="s">
        <v>345</v>
      </c>
      <c r="J123" s="53" t="s">
        <v>345</v>
      </c>
      <c r="K123" s="53" t="s">
        <v>345</v>
      </c>
      <c r="L123" s="53" t="s">
        <v>345</v>
      </c>
      <c r="M123" s="53" t="s">
        <v>345</v>
      </c>
      <c r="N123" s="48" t="s">
        <v>345</v>
      </c>
      <c r="O123" s="132" t="s">
        <v>345</v>
      </c>
      <c r="P123" s="132" t="s">
        <v>345</v>
      </c>
    </row>
    <row r="124" spans="1:16" ht="15.75" customHeight="1">
      <c r="A124" s="196"/>
      <c r="B124" s="90"/>
      <c r="C124" s="90"/>
      <c r="D124" s="90"/>
      <c r="E124" s="90"/>
      <c r="F124" s="90"/>
      <c r="G124" s="197"/>
      <c r="H124" s="90"/>
      <c r="I124" s="90"/>
      <c r="J124" s="210"/>
      <c r="K124" s="90"/>
      <c r="L124" s="90"/>
      <c r="M124" s="90"/>
      <c r="N124" s="90"/>
      <c r="O124" s="90"/>
      <c r="P124" s="90"/>
    </row>
    <row r="125" spans="1:16" ht="15.75" customHeight="1">
      <c r="A125" s="173"/>
      <c r="B125" s="137"/>
      <c r="C125" s="48"/>
      <c r="D125" s="48"/>
      <c r="E125" s="48"/>
      <c r="F125" s="48"/>
      <c r="G125" s="178"/>
      <c r="H125" s="48"/>
      <c r="I125" s="48"/>
      <c r="J125" s="48"/>
      <c r="K125" s="48"/>
      <c r="L125" s="48"/>
      <c r="M125" s="48"/>
      <c r="O125" s="48"/>
      <c r="P125" s="48"/>
    </row>
    <row r="126" spans="1:16" ht="15.75" customHeight="1">
      <c r="A126" s="173"/>
      <c r="B126" s="137"/>
      <c r="C126" s="48"/>
      <c r="D126" s="48"/>
      <c r="E126" s="48"/>
      <c r="F126" s="48"/>
      <c r="G126" s="178"/>
      <c r="H126" s="48"/>
      <c r="I126" s="48"/>
      <c r="J126" s="48"/>
      <c r="K126" s="48"/>
      <c r="L126" s="48"/>
      <c r="M126" s="48"/>
      <c r="O126" s="48"/>
      <c r="P126" s="48"/>
    </row>
    <row r="127" spans="1:16" s="17" customFormat="1" ht="15.75" customHeight="1">
      <c r="A127" s="102" t="s">
        <v>460</v>
      </c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46"/>
      <c r="P127" s="46"/>
    </row>
    <row r="128" spans="1:16" s="17" customFormat="1" ht="15.75" customHeight="1">
      <c r="A128" s="106"/>
      <c r="B128" s="107"/>
      <c r="C128" s="108" t="s">
        <v>405</v>
      </c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1:16" s="17" customFormat="1" ht="15.75" customHeight="1">
      <c r="A129" s="72" t="s">
        <v>329</v>
      </c>
      <c r="B129" s="110" t="s">
        <v>404</v>
      </c>
      <c r="C129" s="110" t="s">
        <v>366</v>
      </c>
      <c r="D129" s="110" t="s">
        <v>330</v>
      </c>
      <c r="E129" s="110" t="s">
        <v>331</v>
      </c>
      <c r="F129" s="110" t="s">
        <v>407</v>
      </c>
      <c r="G129" s="110" t="s">
        <v>332</v>
      </c>
      <c r="H129" s="110" t="s">
        <v>410</v>
      </c>
      <c r="I129" s="110" t="s">
        <v>409</v>
      </c>
      <c r="J129" s="110" t="s">
        <v>333</v>
      </c>
      <c r="K129" s="110" t="s">
        <v>411</v>
      </c>
      <c r="L129" s="110" t="s">
        <v>334</v>
      </c>
      <c r="M129" s="110" t="s">
        <v>335</v>
      </c>
      <c r="N129" s="111" t="s">
        <v>336</v>
      </c>
      <c r="O129" s="112" t="s">
        <v>337</v>
      </c>
      <c r="P129" s="112" t="s">
        <v>338</v>
      </c>
    </row>
    <row r="130" spans="1:16" s="17" customFormat="1" ht="15.75" customHeight="1">
      <c r="A130" s="113"/>
      <c r="B130" s="114"/>
      <c r="C130" s="114"/>
      <c r="D130" s="114"/>
      <c r="E130" s="115" t="s">
        <v>339</v>
      </c>
      <c r="F130" s="115"/>
      <c r="G130" s="115"/>
      <c r="H130" s="114"/>
      <c r="I130" s="115"/>
      <c r="J130" s="115" t="s">
        <v>340</v>
      </c>
      <c r="K130" s="114"/>
      <c r="L130" s="115" t="s">
        <v>341</v>
      </c>
      <c r="M130" s="115" t="s">
        <v>342</v>
      </c>
      <c r="N130" s="116" t="s">
        <v>343</v>
      </c>
      <c r="O130" s="117" t="s">
        <v>340</v>
      </c>
      <c r="P130" s="190"/>
    </row>
    <row r="131" spans="1:16" ht="15.75" customHeight="1">
      <c r="A131" s="134"/>
      <c r="B131" s="139"/>
      <c r="C131" s="53"/>
      <c r="D131" s="53"/>
      <c r="E131" s="53"/>
      <c r="F131" s="53"/>
      <c r="G131" s="136"/>
      <c r="H131" s="53"/>
      <c r="I131" s="53"/>
      <c r="J131" s="53"/>
      <c r="K131" s="53"/>
      <c r="L131" s="53"/>
      <c r="M131" s="53"/>
      <c r="O131" s="132"/>
      <c r="P131" s="132"/>
    </row>
    <row r="132" spans="1:16" ht="15.75" customHeight="1">
      <c r="A132" s="119" t="s">
        <v>245</v>
      </c>
      <c r="B132" s="127">
        <f>SUM(B134:B142)</f>
        <v>22736</v>
      </c>
      <c r="C132" s="110" t="s">
        <v>345</v>
      </c>
      <c r="D132" s="110" t="s">
        <v>345</v>
      </c>
      <c r="E132" s="110" t="s">
        <v>345</v>
      </c>
      <c r="F132" s="110" t="s">
        <v>345</v>
      </c>
      <c r="G132" s="127" t="s">
        <v>345</v>
      </c>
      <c r="H132" s="110">
        <f>SUM(H134:H142)</f>
        <v>22736</v>
      </c>
      <c r="I132" s="110" t="s">
        <v>345</v>
      </c>
      <c r="J132" s="110" t="s">
        <v>345</v>
      </c>
      <c r="K132" s="110" t="s">
        <v>345</v>
      </c>
      <c r="L132" s="110" t="s">
        <v>345</v>
      </c>
      <c r="M132" s="110" t="s">
        <v>345</v>
      </c>
      <c r="N132" s="111" t="s">
        <v>345</v>
      </c>
      <c r="O132" s="128" t="s">
        <v>345</v>
      </c>
      <c r="P132" s="128" t="s">
        <v>345</v>
      </c>
    </row>
    <row r="133" spans="1:16" ht="15.75" customHeight="1">
      <c r="A133" s="134"/>
      <c r="B133" s="139"/>
      <c r="C133" s="53"/>
      <c r="D133" s="53"/>
      <c r="E133" s="53"/>
      <c r="F133" s="53"/>
      <c r="G133" s="52"/>
      <c r="H133" s="135"/>
      <c r="I133" s="53"/>
      <c r="J133" s="53"/>
      <c r="K133" s="53"/>
      <c r="L133" s="135"/>
      <c r="M133" s="53"/>
      <c r="O133" s="132"/>
      <c r="P133" s="132"/>
    </row>
    <row r="134" spans="1:16" ht="15.75" customHeight="1">
      <c r="A134" s="134" t="s">
        <v>246</v>
      </c>
      <c r="B134" s="52">
        <f aca="true" t="shared" si="5" ref="B134:B142">SUM(C134:P134)</f>
        <v>2916</v>
      </c>
      <c r="C134" s="135" t="s">
        <v>345</v>
      </c>
      <c r="D134" s="135" t="s">
        <v>345</v>
      </c>
      <c r="E134" s="135" t="s">
        <v>345</v>
      </c>
      <c r="F134" s="135" t="s">
        <v>345</v>
      </c>
      <c r="G134" s="139" t="s">
        <v>345</v>
      </c>
      <c r="H134" s="88">
        <v>2916</v>
      </c>
      <c r="I134" s="144" t="s">
        <v>345</v>
      </c>
      <c r="J134" s="135" t="s">
        <v>345</v>
      </c>
      <c r="K134" s="135" t="s">
        <v>345</v>
      </c>
      <c r="L134" s="135" t="s">
        <v>345</v>
      </c>
      <c r="M134" s="135" t="s">
        <v>345</v>
      </c>
      <c r="N134" s="137" t="s">
        <v>345</v>
      </c>
      <c r="O134" s="132" t="s">
        <v>345</v>
      </c>
      <c r="P134" s="132" t="s">
        <v>345</v>
      </c>
    </row>
    <row r="135" spans="1:16" ht="15.75" customHeight="1">
      <c r="A135" s="134" t="s">
        <v>461</v>
      </c>
      <c r="B135" s="52">
        <f t="shared" si="5"/>
        <v>2925</v>
      </c>
      <c r="C135" s="135" t="s">
        <v>345</v>
      </c>
      <c r="D135" s="135" t="s">
        <v>345</v>
      </c>
      <c r="E135" s="135" t="s">
        <v>345</v>
      </c>
      <c r="F135" s="135" t="s">
        <v>345</v>
      </c>
      <c r="G135" s="139" t="s">
        <v>345</v>
      </c>
      <c r="H135" s="88">
        <v>2925</v>
      </c>
      <c r="I135" s="144" t="s">
        <v>345</v>
      </c>
      <c r="J135" s="135" t="s">
        <v>345</v>
      </c>
      <c r="K135" s="135" t="s">
        <v>345</v>
      </c>
      <c r="L135" s="135" t="s">
        <v>345</v>
      </c>
      <c r="M135" s="135" t="s">
        <v>345</v>
      </c>
      <c r="N135" s="137" t="s">
        <v>345</v>
      </c>
      <c r="O135" s="132" t="s">
        <v>345</v>
      </c>
      <c r="P135" s="132" t="s">
        <v>345</v>
      </c>
    </row>
    <row r="136" spans="1:16" ht="15.75" customHeight="1">
      <c r="A136" s="134" t="s">
        <v>248</v>
      </c>
      <c r="B136" s="52">
        <f t="shared" si="5"/>
        <v>5360</v>
      </c>
      <c r="C136" s="135" t="s">
        <v>345</v>
      </c>
      <c r="D136" s="135" t="s">
        <v>345</v>
      </c>
      <c r="E136" s="135" t="s">
        <v>345</v>
      </c>
      <c r="F136" s="135" t="s">
        <v>345</v>
      </c>
      <c r="G136" s="139" t="s">
        <v>345</v>
      </c>
      <c r="H136" s="136">
        <v>5360</v>
      </c>
      <c r="I136" s="135" t="s">
        <v>345</v>
      </c>
      <c r="J136" s="135" t="s">
        <v>345</v>
      </c>
      <c r="K136" s="135" t="s">
        <v>345</v>
      </c>
      <c r="L136" s="135" t="s">
        <v>345</v>
      </c>
      <c r="M136" s="135" t="s">
        <v>345</v>
      </c>
      <c r="N136" s="137" t="s">
        <v>345</v>
      </c>
      <c r="O136" s="132" t="s">
        <v>345</v>
      </c>
      <c r="P136" s="132" t="s">
        <v>345</v>
      </c>
    </row>
    <row r="137" spans="1:16" ht="15.75" customHeight="1">
      <c r="A137" s="134" t="s">
        <v>249</v>
      </c>
      <c r="B137" s="52">
        <f t="shared" si="5"/>
        <v>1908</v>
      </c>
      <c r="C137" s="135" t="s">
        <v>345</v>
      </c>
      <c r="D137" s="135" t="s">
        <v>345</v>
      </c>
      <c r="E137" s="135" t="s">
        <v>345</v>
      </c>
      <c r="F137" s="135" t="s">
        <v>345</v>
      </c>
      <c r="G137" s="137" t="s">
        <v>345</v>
      </c>
      <c r="H137" s="136">
        <v>1908</v>
      </c>
      <c r="I137" s="135" t="s">
        <v>345</v>
      </c>
      <c r="J137" s="135" t="s">
        <v>345</v>
      </c>
      <c r="K137" s="135" t="s">
        <v>345</v>
      </c>
      <c r="L137" s="135" t="s">
        <v>345</v>
      </c>
      <c r="M137" s="135" t="s">
        <v>345</v>
      </c>
      <c r="N137" s="137" t="s">
        <v>345</v>
      </c>
      <c r="O137" s="132" t="s">
        <v>345</v>
      </c>
      <c r="P137" s="132" t="s">
        <v>345</v>
      </c>
    </row>
    <row r="138" spans="1:16" ht="15.75" customHeight="1">
      <c r="A138" s="134" t="s">
        <v>250</v>
      </c>
      <c r="B138" s="52">
        <f t="shared" si="5"/>
        <v>1296</v>
      </c>
      <c r="C138" s="135" t="s">
        <v>345</v>
      </c>
      <c r="D138" s="135" t="s">
        <v>345</v>
      </c>
      <c r="E138" s="135" t="s">
        <v>345</v>
      </c>
      <c r="F138" s="135" t="s">
        <v>345</v>
      </c>
      <c r="G138" s="137" t="s">
        <v>345</v>
      </c>
      <c r="H138" s="136">
        <v>1296</v>
      </c>
      <c r="I138" s="135" t="s">
        <v>345</v>
      </c>
      <c r="J138" s="135" t="s">
        <v>345</v>
      </c>
      <c r="K138" s="135" t="s">
        <v>345</v>
      </c>
      <c r="L138" s="135" t="s">
        <v>345</v>
      </c>
      <c r="M138" s="135" t="s">
        <v>345</v>
      </c>
      <c r="N138" s="137" t="s">
        <v>345</v>
      </c>
      <c r="O138" s="132" t="s">
        <v>345</v>
      </c>
      <c r="P138" s="132" t="s">
        <v>345</v>
      </c>
    </row>
    <row r="139" spans="1:16" ht="15.75" customHeight="1">
      <c r="A139" s="134" t="s">
        <v>251</v>
      </c>
      <c r="B139" s="52">
        <f t="shared" si="5"/>
        <v>1416</v>
      </c>
      <c r="C139" s="135" t="s">
        <v>345</v>
      </c>
      <c r="D139" s="135" t="s">
        <v>345</v>
      </c>
      <c r="E139" s="135" t="s">
        <v>345</v>
      </c>
      <c r="F139" s="135" t="s">
        <v>345</v>
      </c>
      <c r="G139" s="137" t="s">
        <v>345</v>
      </c>
      <c r="H139" s="136">
        <v>1416</v>
      </c>
      <c r="I139" s="135" t="s">
        <v>345</v>
      </c>
      <c r="J139" s="135" t="s">
        <v>345</v>
      </c>
      <c r="K139" s="135" t="s">
        <v>345</v>
      </c>
      <c r="L139" s="135" t="s">
        <v>345</v>
      </c>
      <c r="M139" s="135" t="s">
        <v>345</v>
      </c>
      <c r="N139" s="137" t="s">
        <v>345</v>
      </c>
      <c r="O139" s="132" t="s">
        <v>345</v>
      </c>
      <c r="P139" s="132" t="s">
        <v>345</v>
      </c>
    </row>
    <row r="140" spans="1:16" ht="15.75" customHeight="1">
      <c r="A140" s="134" t="s">
        <v>260</v>
      </c>
      <c r="B140" s="52">
        <f t="shared" si="5"/>
        <v>1787</v>
      </c>
      <c r="C140" s="135" t="s">
        <v>345</v>
      </c>
      <c r="D140" s="135" t="s">
        <v>345</v>
      </c>
      <c r="E140" s="135" t="s">
        <v>345</v>
      </c>
      <c r="F140" s="135" t="s">
        <v>345</v>
      </c>
      <c r="G140" s="137" t="s">
        <v>345</v>
      </c>
      <c r="H140" s="136">
        <v>1787</v>
      </c>
      <c r="I140" s="135" t="s">
        <v>345</v>
      </c>
      <c r="J140" s="135" t="s">
        <v>345</v>
      </c>
      <c r="K140" s="135" t="s">
        <v>345</v>
      </c>
      <c r="L140" s="135" t="s">
        <v>345</v>
      </c>
      <c r="M140" s="135" t="s">
        <v>345</v>
      </c>
      <c r="N140" s="137" t="s">
        <v>345</v>
      </c>
      <c r="O140" s="132" t="s">
        <v>345</v>
      </c>
      <c r="P140" s="132" t="s">
        <v>345</v>
      </c>
    </row>
    <row r="141" spans="1:16" ht="15.75" customHeight="1">
      <c r="A141" s="134" t="s">
        <v>252</v>
      </c>
      <c r="B141" s="52">
        <f t="shared" si="5"/>
        <v>2642</v>
      </c>
      <c r="C141" s="135" t="s">
        <v>345</v>
      </c>
      <c r="D141" s="135" t="s">
        <v>345</v>
      </c>
      <c r="E141" s="135" t="s">
        <v>345</v>
      </c>
      <c r="F141" s="135" t="s">
        <v>345</v>
      </c>
      <c r="G141" s="137" t="s">
        <v>345</v>
      </c>
      <c r="H141" s="136">
        <v>2642</v>
      </c>
      <c r="I141" s="135" t="s">
        <v>345</v>
      </c>
      <c r="J141" s="135" t="s">
        <v>345</v>
      </c>
      <c r="K141" s="135" t="s">
        <v>345</v>
      </c>
      <c r="L141" s="135" t="s">
        <v>345</v>
      </c>
      <c r="M141" s="135" t="s">
        <v>345</v>
      </c>
      <c r="N141" s="137" t="s">
        <v>345</v>
      </c>
      <c r="O141" s="132" t="s">
        <v>345</v>
      </c>
      <c r="P141" s="132" t="s">
        <v>345</v>
      </c>
    </row>
    <row r="142" spans="1:16" ht="15.75" customHeight="1">
      <c r="A142" s="134" t="s">
        <v>253</v>
      </c>
      <c r="B142" s="52">
        <f t="shared" si="5"/>
        <v>2486</v>
      </c>
      <c r="C142" s="135" t="s">
        <v>345</v>
      </c>
      <c r="D142" s="135" t="s">
        <v>345</v>
      </c>
      <c r="E142" s="135" t="s">
        <v>345</v>
      </c>
      <c r="F142" s="135" t="s">
        <v>345</v>
      </c>
      <c r="G142" s="137" t="s">
        <v>345</v>
      </c>
      <c r="H142" s="136">
        <v>2486</v>
      </c>
      <c r="I142" s="135" t="s">
        <v>345</v>
      </c>
      <c r="J142" s="135" t="s">
        <v>345</v>
      </c>
      <c r="K142" s="135" t="s">
        <v>345</v>
      </c>
      <c r="L142" s="135" t="s">
        <v>345</v>
      </c>
      <c r="M142" s="135" t="s">
        <v>345</v>
      </c>
      <c r="N142" s="137" t="s">
        <v>345</v>
      </c>
      <c r="O142" s="132" t="s">
        <v>345</v>
      </c>
      <c r="P142" s="132" t="s">
        <v>345</v>
      </c>
    </row>
    <row r="143" spans="1:16" ht="15.75" customHeight="1">
      <c r="A143" s="138" t="s">
        <v>327</v>
      </c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135"/>
      <c r="M143" s="53"/>
      <c r="O143" s="49"/>
      <c r="P143" s="49"/>
    </row>
    <row r="144" spans="1:16" ht="15.75" customHeight="1">
      <c r="A144" s="119" t="s">
        <v>254</v>
      </c>
      <c r="B144" s="127">
        <f>SUM(B146:B180)</f>
        <v>43761</v>
      </c>
      <c r="C144" s="110" t="s">
        <v>345</v>
      </c>
      <c r="D144" s="110" t="s">
        <v>345</v>
      </c>
      <c r="E144" s="110" t="s">
        <v>345</v>
      </c>
      <c r="F144" s="110" t="s">
        <v>345</v>
      </c>
      <c r="G144" s="110" t="s">
        <v>345</v>
      </c>
      <c r="H144" s="110" t="s">
        <v>345</v>
      </c>
      <c r="I144" s="127">
        <f>SUM(I146:I180)</f>
        <v>43761</v>
      </c>
      <c r="J144" s="110" t="s">
        <v>345</v>
      </c>
      <c r="K144" s="110" t="s">
        <v>345</v>
      </c>
      <c r="L144" s="110" t="s">
        <v>345</v>
      </c>
      <c r="M144" s="110" t="s">
        <v>345</v>
      </c>
      <c r="N144" s="111" t="s">
        <v>345</v>
      </c>
      <c r="O144" s="128" t="s">
        <v>345</v>
      </c>
      <c r="P144" s="128" t="s">
        <v>345</v>
      </c>
    </row>
    <row r="145" spans="1:16" ht="15.75" customHeight="1">
      <c r="A145" s="134"/>
      <c r="B145" s="139"/>
      <c r="C145" s="53"/>
      <c r="D145" s="53"/>
      <c r="E145" s="53"/>
      <c r="F145" s="53"/>
      <c r="G145" s="53"/>
      <c r="H145" s="53"/>
      <c r="I145" s="139"/>
      <c r="J145" s="53"/>
      <c r="K145" s="53"/>
      <c r="L145" s="135"/>
      <c r="M145" s="53"/>
      <c r="O145" s="132"/>
      <c r="P145" s="132"/>
    </row>
    <row r="146" spans="1:16" ht="15.75" customHeight="1">
      <c r="A146" s="134" t="s">
        <v>262</v>
      </c>
      <c r="B146" s="52">
        <f aca="true" t="shared" si="6" ref="B146:B180">SUM(C146:P146)</f>
        <v>8239</v>
      </c>
      <c r="C146" s="135" t="s">
        <v>345</v>
      </c>
      <c r="D146" s="135" t="s">
        <v>345</v>
      </c>
      <c r="E146" s="135" t="s">
        <v>345</v>
      </c>
      <c r="F146" s="135" t="s">
        <v>345</v>
      </c>
      <c r="G146" s="135" t="s">
        <v>345</v>
      </c>
      <c r="H146" s="135" t="s">
        <v>345</v>
      </c>
      <c r="I146" s="136">
        <v>8239</v>
      </c>
      <c r="J146" s="135" t="s">
        <v>345</v>
      </c>
      <c r="K146" s="135" t="s">
        <v>345</v>
      </c>
      <c r="L146" s="135" t="s">
        <v>345</v>
      </c>
      <c r="M146" s="135" t="s">
        <v>345</v>
      </c>
      <c r="N146" s="137" t="s">
        <v>345</v>
      </c>
      <c r="O146" s="132" t="s">
        <v>345</v>
      </c>
      <c r="P146" s="132" t="s">
        <v>345</v>
      </c>
    </row>
    <row r="147" spans="1:16" ht="15.75" customHeight="1">
      <c r="A147" s="138" t="s">
        <v>264</v>
      </c>
      <c r="B147" s="52">
        <f t="shared" si="6"/>
        <v>980</v>
      </c>
      <c r="C147" s="135" t="s">
        <v>345</v>
      </c>
      <c r="D147" s="135" t="s">
        <v>345</v>
      </c>
      <c r="E147" s="135" t="s">
        <v>345</v>
      </c>
      <c r="F147" s="135" t="s">
        <v>345</v>
      </c>
      <c r="G147" s="135" t="s">
        <v>345</v>
      </c>
      <c r="H147" s="135" t="s">
        <v>345</v>
      </c>
      <c r="I147" s="136">
        <v>980</v>
      </c>
      <c r="J147" s="135" t="s">
        <v>345</v>
      </c>
      <c r="K147" s="135" t="s">
        <v>345</v>
      </c>
      <c r="L147" s="135" t="s">
        <v>345</v>
      </c>
      <c r="M147" s="135" t="s">
        <v>345</v>
      </c>
      <c r="N147" s="137" t="s">
        <v>345</v>
      </c>
      <c r="O147" s="132" t="s">
        <v>345</v>
      </c>
      <c r="P147" s="132" t="s">
        <v>345</v>
      </c>
    </row>
    <row r="148" spans="1:16" ht="15.75" customHeight="1">
      <c r="A148" s="134" t="s">
        <v>294</v>
      </c>
      <c r="B148" s="52">
        <f t="shared" si="6"/>
        <v>1447</v>
      </c>
      <c r="C148" s="135" t="s">
        <v>345</v>
      </c>
      <c r="D148" s="135" t="s">
        <v>345</v>
      </c>
      <c r="E148" s="135" t="s">
        <v>345</v>
      </c>
      <c r="F148" s="135" t="s">
        <v>345</v>
      </c>
      <c r="G148" s="135" t="s">
        <v>345</v>
      </c>
      <c r="H148" s="135" t="s">
        <v>345</v>
      </c>
      <c r="I148" s="136">
        <v>1447</v>
      </c>
      <c r="J148" s="135" t="s">
        <v>345</v>
      </c>
      <c r="K148" s="135" t="s">
        <v>345</v>
      </c>
      <c r="L148" s="135" t="s">
        <v>345</v>
      </c>
      <c r="M148" s="135" t="s">
        <v>345</v>
      </c>
      <c r="N148" s="137" t="s">
        <v>345</v>
      </c>
      <c r="O148" s="132" t="s">
        <v>345</v>
      </c>
      <c r="P148" s="132" t="s">
        <v>345</v>
      </c>
    </row>
    <row r="149" spans="1:16" ht="15.75" customHeight="1">
      <c r="A149" s="134" t="s">
        <v>255</v>
      </c>
      <c r="B149" s="52">
        <f t="shared" si="6"/>
        <v>1269</v>
      </c>
      <c r="C149" s="135" t="s">
        <v>345</v>
      </c>
      <c r="D149" s="135" t="s">
        <v>345</v>
      </c>
      <c r="E149" s="135" t="s">
        <v>345</v>
      </c>
      <c r="F149" s="135" t="s">
        <v>345</v>
      </c>
      <c r="G149" s="135" t="s">
        <v>345</v>
      </c>
      <c r="H149" s="135" t="s">
        <v>345</v>
      </c>
      <c r="I149" s="136">
        <v>1269</v>
      </c>
      <c r="J149" s="135" t="s">
        <v>345</v>
      </c>
      <c r="K149" s="135" t="s">
        <v>345</v>
      </c>
      <c r="L149" s="135" t="s">
        <v>345</v>
      </c>
      <c r="M149" s="135" t="s">
        <v>345</v>
      </c>
      <c r="N149" s="137" t="s">
        <v>345</v>
      </c>
      <c r="O149" s="132" t="s">
        <v>345</v>
      </c>
      <c r="P149" s="132" t="s">
        <v>345</v>
      </c>
    </row>
    <row r="150" spans="1:16" ht="15.75" customHeight="1">
      <c r="A150" s="134" t="s">
        <v>256</v>
      </c>
      <c r="B150" s="52">
        <f t="shared" si="6"/>
        <v>265</v>
      </c>
      <c r="C150" s="135" t="s">
        <v>345</v>
      </c>
      <c r="D150" s="135" t="s">
        <v>345</v>
      </c>
      <c r="E150" s="135" t="s">
        <v>345</v>
      </c>
      <c r="F150" s="135" t="s">
        <v>345</v>
      </c>
      <c r="G150" s="135" t="s">
        <v>345</v>
      </c>
      <c r="H150" s="135" t="s">
        <v>345</v>
      </c>
      <c r="I150" s="136">
        <v>265</v>
      </c>
      <c r="J150" s="135" t="s">
        <v>345</v>
      </c>
      <c r="K150" s="135" t="s">
        <v>345</v>
      </c>
      <c r="L150" s="135" t="s">
        <v>345</v>
      </c>
      <c r="M150" s="135" t="s">
        <v>345</v>
      </c>
      <c r="N150" s="137" t="s">
        <v>345</v>
      </c>
      <c r="O150" s="132" t="s">
        <v>345</v>
      </c>
      <c r="P150" s="132" t="s">
        <v>345</v>
      </c>
    </row>
    <row r="151" spans="1:16" ht="15.75" customHeight="1">
      <c r="A151" s="134" t="s">
        <v>293</v>
      </c>
      <c r="B151" s="52">
        <f t="shared" si="6"/>
        <v>1393</v>
      </c>
      <c r="C151" s="135" t="s">
        <v>345</v>
      </c>
      <c r="D151" s="135" t="s">
        <v>345</v>
      </c>
      <c r="E151" s="135" t="s">
        <v>345</v>
      </c>
      <c r="F151" s="135" t="s">
        <v>345</v>
      </c>
      <c r="G151" s="135" t="s">
        <v>345</v>
      </c>
      <c r="H151" s="135" t="s">
        <v>345</v>
      </c>
      <c r="I151" s="136">
        <v>1393</v>
      </c>
      <c r="J151" s="135" t="s">
        <v>345</v>
      </c>
      <c r="K151" s="135" t="s">
        <v>345</v>
      </c>
      <c r="L151" s="135" t="s">
        <v>345</v>
      </c>
      <c r="M151" s="135" t="s">
        <v>345</v>
      </c>
      <c r="N151" s="137" t="s">
        <v>345</v>
      </c>
      <c r="O151" s="132" t="s">
        <v>345</v>
      </c>
      <c r="P151" s="132" t="s">
        <v>345</v>
      </c>
    </row>
    <row r="152" spans="1:16" ht="15.75" customHeight="1">
      <c r="A152" s="134" t="s">
        <v>257</v>
      </c>
      <c r="B152" s="52">
        <f t="shared" si="6"/>
        <v>495</v>
      </c>
      <c r="C152" s="135" t="s">
        <v>345</v>
      </c>
      <c r="D152" s="135" t="s">
        <v>345</v>
      </c>
      <c r="E152" s="135" t="s">
        <v>345</v>
      </c>
      <c r="F152" s="135" t="s">
        <v>345</v>
      </c>
      <c r="G152" s="135" t="s">
        <v>345</v>
      </c>
      <c r="H152" s="135" t="s">
        <v>345</v>
      </c>
      <c r="I152" s="136">
        <v>495</v>
      </c>
      <c r="J152" s="135" t="s">
        <v>345</v>
      </c>
      <c r="K152" s="135" t="s">
        <v>345</v>
      </c>
      <c r="L152" s="135" t="s">
        <v>345</v>
      </c>
      <c r="M152" s="135" t="s">
        <v>345</v>
      </c>
      <c r="N152" s="137" t="s">
        <v>345</v>
      </c>
      <c r="O152" s="132" t="s">
        <v>345</v>
      </c>
      <c r="P152" s="132" t="s">
        <v>345</v>
      </c>
    </row>
    <row r="153" spans="1:16" ht="15.75" customHeight="1">
      <c r="A153" s="134" t="s">
        <v>312</v>
      </c>
      <c r="B153" s="52">
        <f t="shared" si="6"/>
        <v>4114</v>
      </c>
      <c r="C153" s="135" t="s">
        <v>345</v>
      </c>
      <c r="D153" s="135" t="s">
        <v>345</v>
      </c>
      <c r="E153" s="135" t="s">
        <v>345</v>
      </c>
      <c r="F153" s="135" t="s">
        <v>345</v>
      </c>
      <c r="G153" s="135" t="s">
        <v>345</v>
      </c>
      <c r="H153" s="135" t="s">
        <v>345</v>
      </c>
      <c r="I153" s="136">
        <v>4114</v>
      </c>
      <c r="J153" s="135" t="s">
        <v>345</v>
      </c>
      <c r="K153" s="135" t="s">
        <v>345</v>
      </c>
      <c r="L153" s="135" t="s">
        <v>345</v>
      </c>
      <c r="M153" s="135" t="s">
        <v>345</v>
      </c>
      <c r="N153" s="137" t="s">
        <v>345</v>
      </c>
      <c r="O153" s="132" t="s">
        <v>345</v>
      </c>
      <c r="P153" s="132" t="s">
        <v>345</v>
      </c>
    </row>
    <row r="154" spans="1:16" ht="15.75" customHeight="1">
      <c r="A154" s="134" t="s">
        <v>258</v>
      </c>
      <c r="B154" s="52">
        <f t="shared" si="6"/>
        <v>406</v>
      </c>
      <c r="C154" s="135" t="s">
        <v>345</v>
      </c>
      <c r="D154" s="135" t="s">
        <v>345</v>
      </c>
      <c r="E154" s="135" t="s">
        <v>345</v>
      </c>
      <c r="F154" s="135" t="s">
        <v>345</v>
      </c>
      <c r="G154" s="135" t="s">
        <v>345</v>
      </c>
      <c r="H154" s="135" t="s">
        <v>345</v>
      </c>
      <c r="I154" s="136">
        <v>406</v>
      </c>
      <c r="J154" s="135" t="s">
        <v>345</v>
      </c>
      <c r="K154" s="135" t="s">
        <v>345</v>
      </c>
      <c r="L154" s="135" t="s">
        <v>345</v>
      </c>
      <c r="M154" s="135" t="s">
        <v>345</v>
      </c>
      <c r="N154" s="137" t="s">
        <v>345</v>
      </c>
      <c r="O154" s="132" t="s">
        <v>345</v>
      </c>
      <c r="P154" s="132" t="s">
        <v>345</v>
      </c>
    </row>
    <row r="155" spans="1:16" ht="15.75" customHeight="1">
      <c r="A155" s="134" t="s">
        <v>222</v>
      </c>
      <c r="B155" s="52">
        <f t="shared" si="6"/>
        <v>464</v>
      </c>
      <c r="C155" s="135" t="s">
        <v>345</v>
      </c>
      <c r="D155" s="135" t="s">
        <v>345</v>
      </c>
      <c r="E155" s="135" t="s">
        <v>345</v>
      </c>
      <c r="F155" s="135" t="s">
        <v>345</v>
      </c>
      <c r="G155" s="135" t="s">
        <v>345</v>
      </c>
      <c r="H155" s="135" t="s">
        <v>345</v>
      </c>
      <c r="I155" s="136">
        <v>464</v>
      </c>
      <c r="J155" s="135" t="s">
        <v>345</v>
      </c>
      <c r="K155" s="135" t="s">
        <v>345</v>
      </c>
      <c r="L155" s="135" t="s">
        <v>345</v>
      </c>
      <c r="M155" s="135" t="s">
        <v>345</v>
      </c>
      <c r="N155" s="137" t="s">
        <v>345</v>
      </c>
      <c r="O155" s="132" t="s">
        <v>345</v>
      </c>
      <c r="P155" s="132" t="s">
        <v>345</v>
      </c>
    </row>
    <row r="156" spans="1:16" ht="15.75" customHeight="1">
      <c r="A156" s="134" t="s">
        <v>223</v>
      </c>
      <c r="B156" s="52">
        <f t="shared" si="6"/>
        <v>595</v>
      </c>
      <c r="C156" s="135" t="s">
        <v>345</v>
      </c>
      <c r="D156" s="135" t="s">
        <v>345</v>
      </c>
      <c r="E156" s="135" t="s">
        <v>345</v>
      </c>
      <c r="F156" s="135" t="s">
        <v>345</v>
      </c>
      <c r="G156" s="135" t="s">
        <v>345</v>
      </c>
      <c r="H156" s="135" t="s">
        <v>345</v>
      </c>
      <c r="I156" s="136">
        <v>595</v>
      </c>
      <c r="J156" s="135" t="s">
        <v>345</v>
      </c>
      <c r="K156" s="135" t="s">
        <v>345</v>
      </c>
      <c r="L156" s="135" t="s">
        <v>345</v>
      </c>
      <c r="M156" s="135" t="s">
        <v>345</v>
      </c>
      <c r="N156" s="137" t="s">
        <v>345</v>
      </c>
      <c r="O156" s="132" t="s">
        <v>345</v>
      </c>
      <c r="P156" s="132" t="s">
        <v>345</v>
      </c>
    </row>
    <row r="157" spans="1:16" ht="15.75" customHeight="1">
      <c r="A157" s="134" t="s">
        <v>224</v>
      </c>
      <c r="B157" s="52">
        <f t="shared" si="6"/>
        <v>1239</v>
      </c>
      <c r="C157" s="135" t="s">
        <v>345</v>
      </c>
      <c r="D157" s="135" t="s">
        <v>345</v>
      </c>
      <c r="E157" s="135" t="s">
        <v>345</v>
      </c>
      <c r="F157" s="135" t="s">
        <v>345</v>
      </c>
      <c r="G157" s="135" t="s">
        <v>345</v>
      </c>
      <c r="H157" s="135" t="s">
        <v>345</v>
      </c>
      <c r="I157" s="136">
        <v>1239</v>
      </c>
      <c r="J157" s="135" t="s">
        <v>345</v>
      </c>
      <c r="K157" s="135" t="s">
        <v>345</v>
      </c>
      <c r="L157" s="135" t="s">
        <v>345</v>
      </c>
      <c r="M157" s="135" t="s">
        <v>345</v>
      </c>
      <c r="N157" s="137" t="s">
        <v>345</v>
      </c>
      <c r="O157" s="132" t="s">
        <v>345</v>
      </c>
      <c r="P157" s="132" t="s">
        <v>345</v>
      </c>
    </row>
    <row r="158" spans="1:16" ht="15.75" customHeight="1">
      <c r="A158" s="134" t="s">
        <v>225</v>
      </c>
      <c r="B158" s="52">
        <f t="shared" si="6"/>
        <v>34</v>
      </c>
      <c r="C158" s="135" t="s">
        <v>345</v>
      </c>
      <c r="D158" s="135" t="s">
        <v>345</v>
      </c>
      <c r="E158" s="135" t="s">
        <v>345</v>
      </c>
      <c r="F158" s="135" t="s">
        <v>345</v>
      </c>
      <c r="G158" s="135" t="s">
        <v>345</v>
      </c>
      <c r="H158" s="135" t="s">
        <v>345</v>
      </c>
      <c r="I158" s="136">
        <v>34</v>
      </c>
      <c r="J158" s="135" t="s">
        <v>345</v>
      </c>
      <c r="K158" s="135" t="s">
        <v>345</v>
      </c>
      <c r="L158" s="135" t="s">
        <v>345</v>
      </c>
      <c r="M158" s="135" t="s">
        <v>345</v>
      </c>
      <c r="N158" s="137" t="s">
        <v>345</v>
      </c>
      <c r="O158" s="132" t="s">
        <v>345</v>
      </c>
      <c r="P158" s="132" t="s">
        <v>345</v>
      </c>
    </row>
    <row r="159" spans="1:16" ht="15.75" customHeight="1">
      <c r="A159" s="138" t="s">
        <v>17</v>
      </c>
      <c r="B159" s="52">
        <f t="shared" si="6"/>
        <v>565</v>
      </c>
      <c r="C159" s="135" t="s">
        <v>345</v>
      </c>
      <c r="D159" s="135" t="s">
        <v>345</v>
      </c>
      <c r="E159" s="135" t="s">
        <v>345</v>
      </c>
      <c r="F159" s="135" t="s">
        <v>345</v>
      </c>
      <c r="G159" s="135" t="s">
        <v>345</v>
      </c>
      <c r="H159" s="135" t="s">
        <v>345</v>
      </c>
      <c r="I159" s="136">
        <v>565</v>
      </c>
      <c r="J159" s="135" t="s">
        <v>345</v>
      </c>
      <c r="K159" s="135" t="s">
        <v>345</v>
      </c>
      <c r="L159" s="135" t="s">
        <v>345</v>
      </c>
      <c r="M159" s="135" t="s">
        <v>345</v>
      </c>
      <c r="N159" s="137" t="s">
        <v>345</v>
      </c>
      <c r="O159" s="132" t="s">
        <v>345</v>
      </c>
      <c r="P159" s="132" t="s">
        <v>345</v>
      </c>
    </row>
    <row r="160" spans="1:16" ht="15.75" customHeight="1">
      <c r="A160" s="138" t="s">
        <v>272</v>
      </c>
      <c r="B160" s="52">
        <f t="shared" si="6"/>
        <v>1882</v>
      </c>
      <c r="C160" s="135" t="s">
        <v>345</v>
      </c>
      <c r="D160" s="135" t="s">
        <v>345</v>
      </c>
      <c r="E160" s="135" t="s">
        <v>345</v>
      </c>
      <c r="F160" s="135" t="s">
        <v>345</v>
      </c>
      <c r="G160" s="135" t="s">
        <v>345</v>
      </c>
      <c r="H160" s="135" t="s">
        <v>345</v>
      </c>
      <c r="I160" s="136">
        <v>1882</v>
      </c>
      <c r="J160" s="135" t="s">
        <v>345</v>
      </c>
      <c r="K160" s="135" t="s">
        <v>345</v>
      </c>
      <c r="L160" s="135" t="s">
        <v>345</v>
      </c>
      <c r="M160" s="135" t="s">
        <v>345</v>
      </c>
      <c r="N160" s="137" t="s">
        <v>345</v>
      </c>
      <c r="O160" s="132" t="s">
        <v>345</v>
      </c>
      <c r="P160" s="132" t="s">
        <v>345</v>
      </c>
    </row>
    <row r="161" spans="1:16" ht="15.75" customHeight="1">
      <c r="A161" s="138" t="s">
        <v>227</v>
      </c>
      <c r="B161" s="52">
        <f t="shared" si="6"/>
        <v>703</v>
      </c>
      <c r="C161" s="135" t="s">
        <v>345</v>
      </c>
      <c r="D161" s="135" t="s">
        <v>345</v>
      </c>
      <c r="E161" s="135" t="s">
        <v>345</v>
      </c>
      <c r="F161" s="135" t="s">
        <v>345</v>
      </c>
      <c r="G161" s="135" t="s">
        <v>345</v>
      </c>
      <c r="H161" s="135" t="s">
        <v>345</v>
      </c>
      <c r="I161" s="136">
        <v>703</v>
      </c>
      <c r="J161" s="135" t="s">
        <v>345</v>
      </c>
      <c r="K161" s="135" t="s">
        <v>345</v>
      </c>
      <c r="L161" s="135" t="s">
        <v>345</v>
      </c>
      <c r="M161" s="135" t="s">
        <v>345</v>
      </c>
      <c r="N161" s="137" t="s">
        <v>345</v>
      </c>
      <c r="O161" s="132" t="s">
        <v>345</v>
      </c>
      <c r="P161" s="132" t="s">
        <v>345</v>
      </c>
    </row>
    <row r="162" spans="1:16" ht="15.75" customHeight="1">
      <c r="A162" s="138" t="s">
        <v>228</v>
      </c>
      <c r="B162" s="52">
        <f t="shared" si="6"/>
        <v>271</v>
      </c>
      <c r="C162" s="135" t="s">
        <v>345</v>
      </c>
      <c r="D162" s="135" t="s">
        <v>345</v>
      </c>
      <c r="E162" s="135" t="s">
        <v>345</v>
      </c>
      <c r="F162" s="135" t="s">
        <v>345</v>
      </c>
      <c r="G162" s="135" t="s">
        <v>345</v>
      </c>
      <c r="H162" s="135" t="s">
        <v>345</v>
      </c>
      <c r="I162" s="136">
        <v>271</v>
      </c>
      <c r="J162" s="135" t="s">
        <v>345</v>
      </c>
      <c r="K162" s="135" t="s">
        <v>345</v>
      </c>
      <c r="L162" s="135" t="s">
        <v>345</v>
      </c>
      <c r="M162" s="135" t="s">
        <v>345</v>
      </c>
      <c r="N162" s="137" t="s">
        <v>345</v>
      </c>
      <c r="O162" s="132" t="s">
        <v>345</v>
      </c>
      <c r="P162" s="132" t="s">
        <v>345</v>
      </c>
    </row>
    <row r="163" spans="1:16" ht="15.75" customHeight="1">
      <c r="A163" s="138" t="s">
        <v>259</v>
      </c>
      <c r="B163" s="52">
        <f t="shared" si="6"/>
        <v>3837</v>
      </c>
      <c r="C163" s="135" t="s">
        <v>345</v>
      </c>
      <c r="D163" s="135" t="s">
        <v>345</v>
      </c>
      <c r="E163" s="135" t="s">
        <v>345</v>
      </c>
      <c r="F163" s="135" t="s">
        <v>345</v>
      </c>
      <c r="G163" s="135" t="s">
        <v>345</v>
      </c>
      <c r="H163" s="135" t="s">
        <v>345</v>
      </c>
      <c r="I163" s="136">
        <v>3837</v>
      </c>
      <c r="J163" s="135" t="s">
        <v>345</v>
      </c>
      <c r="K163" s="135" t="s">
        <v>345</v>
      </c>
      <c r="L163" s="135" t="s">
        <v>345</v>
      </c>
      <c r="M163" s="135" t="s">
        <v>345</v>
      </c>
      <c r="N163" s="137" t="s">
        <v>345</v>
      </c>
      <c r="O163" s="132" t="s">
        <v>345</v>
      </c>
      <c r="P163" s="132" t="s">
        <v>345</v>
      </c>
    </row>
    <row r="164" spans="1:16" ht="15.75" customHeight="1">
      <c r="A164" s="138" t="s">
        <v>229</v>
      </c>
      <c r="B164" s="52">
        <f t="shared" si="6"/>
        <v>590</v>
      </c>
      <c r="C164" s="135" t="s">
        <v>345</v>
      </c>
      <c r="D164" s="135" t="s">
        <v>345</v>
      </c>
      <c r="E164" s="135" t="s">
        <v>345</v>
      </c>
      <c r="F164" s="135" t="s">
        <v>345</v>
      </c>
      <c r="G164" s="135" t="s">
        <v>345</v>
      </c>
      <c r="H164" s="135" t="s">
        <v>345</v>
      </c>
      <c r="I164" s="136">
        <v>590</v>
      </c>
      <c r="J164" s="135" t="s">
        <v>345</v>
      </c>
      <c r="K164" s="135" t="s">
        <v>345</v>
      </c>
      <c r="L164" s="135" t="s">
        <v>345</v>
      </c>
      <c r="M164" s="135" t="s">
        <v>345</v>
      </c>
      <c r="N164" s="137" t="s">
        <v>345</v>
      </c>
      <c r="O164" s="132" t="s">
        <v>345</v>
      </c>
      <c r="P164" s="132" t="s">
        <v>345</v>
      </c>
    </row>
    <row r="165" spans="1:16" ht="15.75" customHeight="1">
      <c r="A165" s="138" t="s">
        <v>230</v>
      </c>
      <c r="B165" s="52">
        <f t="shared" si="6"/>
        <v>308</v>
      </c>
      <c r="C165" s="135" t="s">
        <v>345</v>
      </c>
      <c r="D165" s="135" t="s">
        <v>345</v>
      </c>
      <c r="E165" s="135" t="s">
        <v>345</v>
      </c>
      <c r="F165" s="135" t="s">
        <v>345</v>
      </c>
      <c r="G165" s="135" t="s">
        <v>345</v>
      </c>
      <c r="H165" s="135" t="s">
        <v>345</v>
      </c>
      <c r="I165" s="136">
        <v>308</v>
      </c>
      <c r="J165" s="135" t="s">
        <v>345</v>
      </c>
      <c r="K165" s="135" t="s">
        <v>345</v>
      </c>
      <c r="L165" s="135" t="s">
        <v>345</v>
      </c>
      <c r="M165" s="135" t="s">
        <v>345</v>
      </c>
      <c r="N165" s="137" t="s">
        <v>345</v>
      </c>
      <c r="O165" s="132" t="s">
        <v>345</v>
      </c>
      <c r="P165" s="132" t="s">
        <v>345</v>
      </c>
    </row>
    <row r="166" spans="1:16" ht="15.75" customHeight="1">
      <c r="A166" s="138" t="s">
        <v>231</v>
      </c>
      <c r="B166" s="52">
        <f t="shared" si="6"/>
        <v>1217</v>
      </c>
      <c r="C166" s="135" t="s">
        <v>345</v>
      </c>
      <c r="D166" s="135" t="s">
        <v>345</v>
      </c>
      <c r="E166" s="135" t="s">
        <v>345</v>
      </c>
      <c r="F166" s="135" t="s">
        <v>345</v>
      </c>
      <c r="G166" s="135" t="s">
        <v>345</v>
      </c>
      <c r="H166" s="135" t="s">
        <v>345</v>
      </c>
      <c r="I166" s="136">
        <v>1217</v>
      </c>
      <c r="J166" s="135" t="s">
        <v>345</v>
      </c>
      <c r="K166" s="135" t="s">
        <v>345</v>
      </c>
      <c r="L166" s="135" t="s">
        <v>345</v>
      </c>
      <c r="M166" s="135" t="s">
        <v>345</v>
      </c>
      <c r="N166" s="137" t="s">
        <v>345</v>
      </c>
      <c r="O166" s="132" t="s">
        <v>345</v>
      </c>
      <c r="P166" s="132" t="s">
        <v>345</v>
      </c>
    </row>
    <row r="167" spans="1:16" ht="15.75" customHeight="1">
      <c r="A167" s="138" t="s">
        <v>232</v>
      </c>
      <c r="B167" s="52">
        <f t="shared" si="6"/>
        <v>236</v>
      </c>
      <c r="C167" s="135" t="s">
        <v>345</v>
      </c>
      <c r="D167" s="135" t="s">
        <v>345</v>
      </c>
      <c r="E167" s="135" t="s">
        <v>345</v>
      </c>
      <c r="F167" s="135" t="s">
        <v>345</v>
      </c>
      <c r="G167" s="135" t="s">
        <v>345</v>
      </c>
      <c r="H167" s="135" t="s">
        <v>345</v>
      </c>
      <c r="I167" s="136">
        <v>236</v>
      </c>
      <c r="J167" s="135" t="s">
        <v>345</v>
      </c>
      <c r="K167" s="135" t="s">
        <v>345</v>
      </c>
      <c r="L167" s="135" t="s">
        <v>345</v>
      </c>
      <c r="M167" s="135" t="s">
        <v>345</v>
      </c>
      <c r="N167" s="137" t="s">
        <v>345</v>
      </c>
      <c r="O167" s="132" t="s">
        <v>345</v>
      </c>
      <c r="P167" s="132" t="s">
        <v>345</v>
      </c>
    </row>
    <row r="168" spans="1:16" ht="15.75" customHeight="1">
      <c r="A168" s="138" t="s">
        <v>233</v>
      </c>
      <c r="B168" s="52">
        <f t="shared" si="6"/>
        <v>596</v>
      </c>
      <c r="C168" s="135" t="s">
        <v>345</v>
      </c>
      <c r="D168" s="135" t="s">
        <v>345</v>
      </c>
      <c r="E168" s="135" t="s">
        <v>345</v>
      </c>
      <c r="F168" s="135" t="s">
        <v>345</v>
      </c>
      <c r="G168" s="135" t="s">
        <v>345</v>
      </c>
      <c r="H168" s="135" t="s">
        <v>345</v>
      </c>
      <c r="I168" s="136">
        <v>596</v>
      </c>
      <c r="J168" s="135" t="s">
        <v>345</v>
      </c>
      <c r="K168" s="135" t="s">
        <v>345</v>
      </c>
      <c r="L168" s="135" t="s">
        <v>345</v>
      </c>
      <c r="M168" s="135" t="s">
        <v>345</v>
      </c>
      <c r="N168" s="137" t="s">
        <v>345</v>
      </c>
      <c r="O168" s="132" t="s">
        <v>345</v>
      </c>
      <c r="P168" s="132" t="s">
        <v>345</v>
      </c>
    </row>
    <row r="169" spans="1:16" ht="15.75" customHeight="1">
      <c r="A169" s="138" t="s">
        <v>234</v>
      </c>
      <c r="B169" s="52">
        <f t="shared" si="6"/>
        <v>1553</v>
      </c>
      <c r="C169" s="135" t="s">
        <v>345</v>
      </c>
      <c r="D169" s="135" t="s">
        <v>345</v>
      </c>
      <c r="E169" s="135" t="s">
        <v>345</v>
      </c>
      <c r="F169" s="135" t="s">
        <v>345</v>
      </c>
      <c r="G169" s="135" t="s">
        <v>345</v>
      </c>
      <c r="H169" s="135" t="s">
        <v>345</v>
      </c>
      <c r="I169" s="136">
        <v>1553</v>
      </c>
      <c r="J169" s="135" t="s">
        <v>345</v>
      </c>
      <c r="K169" s="135" t="s">
        <v>345</v>
      </c>
      <c r="L169" s="135" t="s">
        <v>345</v>
      </c>
      <c r="M169" s="135" t="s">
        <v>345</v>
      </c>
      <c r="N169" s="137" t="s">
        <v>345</v>
      </c>
      <c r="O169" s="132" t="s">
        <v>345</v>
      </c>
      <c r="P169" s="132" t="s">
        <v>345</v>
      </c>
    </row>
    <row r="170" spans="1:16" ht="15.75" customHeight="1">
      <c r="A170" s="138" t="s">
        <v>235</v>
      </c>
      <c r="B170" s="52">
        <f t="shared" si="6"/>
        <v>1149</v>
      </c>
      <c r="C170" s="135" t="s">
        <v>345</v>
      </c>
      <c r="D170" s="135" t="s">
        <v>345</v>
      </c>
      <c r="E170" s="135" t="s">
        <v>345</v>
      </c>
      <c r="F170" s="135" t="s">
        <v>345</v>
      </c>
      <c r="G170" s="135" t="s">
        <v>345</v>
      </c>
      <c r="H170" s="135" t="s">
        <v>345</v>
      </c>
      <c r="I170" s="136">
        <v>1149</v>
      </c>
      <c r="J170" s="135" t="s">
        <v>345</v>
      </c>
      <c r="K170" s="135" t="s">
        <v>345</v>
      </c>
      <c r="L170" s="135" t="s">
        <v>345</v>
      </c>
      <c r="M170" s="135" t="s">
        <v>345</v>
      </c>
      <c r="N170" s="137" t="s">
        <v>345</v>
      </c>
      <c r="O170" s="132" t="s">
        <v>345</v>
      </c>
      <c r="P170" s="132" t="s">
        <v>345</v>
      </c>
    </row>
    <row r="171" spans="1:16" ht="15.75" customHeight="1">
      <c r="A171" s="138" t="s">
        <v>236</v>
      </c>
      <c r="B171" s="52">
        <f t="shared" si="6"/>
        <v>691</v>
      </c>
      <c r="C171" s="135" t="s">
        <v>345</v>
      </c>
      <c r="D171" s="135" t="s">
        <v>345</v>
      </c>
      <c r="E171" s="135" t="s">
        <v>345</v>
      </c>
      <c r="F171" s="135" t="s">
        <v>345</v>
      </c>
      <c r="G171" s="135" t="s">
        <v>345</v>
      </c>
      <c r="H171" s="135" t="s">
        <v>345</v>
      </c>
      <c r="I171" s="136">
        <v>691</v>
      </c>
      <c r="J171" s="135" t="s">
        <v>345</v>
      </c>
      <c r="K171" s="135" t="s">
        <v>345</v>
      </c>
      <c r="L171" s="135" t="s">
        <v>345</v>
      </c>
      <c r="M171" s="135" t="s">
        <v>345</v>
      </c>
      <c r="N171" s="137" t="s">
        <v>345</v>
      </c>
      <c r="O171" s="132" t="s">
        <v>345</v>
      </c>
      <c r="P171" s="132" t="s">
        <v>345</v>
      </c>
    </row>
    <row r="172" spans="1:16" ht="15.75" customHeight="1">
      <c r="A172" s="138" t="s">
        <v>237</v>
      </c>
      <c r="B172" s="52">
        <f t="shared" si="6"/>
        <v>894</v>
      </c>
      <c r="C172" s="135" t="s">
        <v>345</v>
      </c>
      <c r="D172" s="135" t="s">
        <v>345</v>
      </c>
      <c r="E172" s="135" t="s">
        <v>345</v>
      </c>
      <c r="F172" s="135" t="s">
        <v>345</v>
      </c>
      <c r="G172" s="135" t="s">
        <v>345</v>
      </c>
      <c r="H172" s="135" t="s">
        <v>345</v>
      </c>
      <c r="I172" s="136">
        <v>894</v>
      </c>
      <c r="J172" s="135" t="s">
        <v>345</v>
      </c>
      <c r="K172" s="135" t="s">
        <v>345</v>
      </c>
      <c r="L172" s="135" t="s">
        <v>345</v>
      </c>
      <c r="M172" s="135" t="s">
        <v>345</v>
      </c>
      <c r="N172" s="137" t="s">
        <v>345</v>
      </c>
      <c r="O172" s="132" t="s">
        <v>345</v>
      </c>
      <c r="P172" s="132" t="s">
        <v>345</v>
      </c>
    </row>
    <row r="173" spans="1:16" ht="15.75" customHeight="1">
      <c r="A173" s="138" t="s">
        <v>295</v>
      </c>
      <c r="B173" s="52">
        <f t="shared" si="6"/>
        <v>698</v>
      </c>
      <c r="C173" s="135" t="s">
        <v>345</v>
      </c>
      <c r="D173" s="135" t="s">
        <v>345</v>
      </c>
      <c r="E173" s="135" t="s">
        <v>345</v>
      </c>
      <c r="F173" s="135" t="s">
        <v>345</v>
      </c>
      <c r="G173" s="135" t="s">
        <v>345</v>
      </c>
      <c r="H173" s="135" t="s">
        <v>345</v>
      </c>
      <c r="I173" s="136">
        <v>698</v>
      </c>
      <c r="J173" s="135" t="s">
        <v>345</v>
      </c>
      <c r="K173" s="135" t="s">
        <v>345</v>
      </c>
      <c r="L173" s="135" t="s">
        <v>345</v>
      </c>
      <c r="M173" s="135" t="s">
        <v>345</v>
      </c>
      <c r="N173" s="137" t="s">
        <v>345</v>
      </c>
      <c r="O173" s="132" t="s">
        <v>345</v>
      </c>
      <c r="P173" s="132" t="s">
        <v>345</v>
      </c>
    </row>
    <row r="174" spans="1:16" ht="15.75" customHeight="1">
      <c r="A174" s="138" t="s">
        <v>296</v>
      </c>
      <c r="B174" s="52">
        <f t="shared" si="6"/>
        <v>452</v>
      </c>
      <c r="C174" s="135" t="s">
        <v>345</v>
      </c>
      <c r="D174" s="135" t="s">
        <v>345</v>
      </c>
      <c r="E174" s="135" t="s">
        <v>345</v>
      </c>
      <c r="F174" s="135" t="s">
        <v>345</v>
      </c>
      <c r="G174" s="135" t="s">
        <v>345</v>
      </c>
      <c r="H174" s="135" t="s">
        <v>345</v>
      </c>
      <c r="I174" s="136">
        <v>452</v>
      </c>
      <c r="J174" s="135" t="s">
        <v>345</v>
      </c>
      <c r="K174" s="135" t="s">
        <v>345</v>
      </c>
      <c r="L174" s="135" t="s">
        <v>345</v>
      </c>
      <c r="M174" s="135" t="s">
        <v>345</v>
      </c>
      <c r="N174" s="137" t="s">
        <v>345</v>
      </c>
      <c r="O174" s="132" t="s">
        <v>345</v>
      </c>
      <c r="P174" s="132" t="s">
        <v>345</v>
      </c>
    </row>
    <row r="175" spans="1:16" ht="15.75" customHeight="1">
      <c r="A175" s="138" t="s">
        <v>238</v>
      </c>
      <c r="B175" s="52">
        <f t="shared" si="6"/>
        <v>395</v>
      </c>
      <c r="C175" s="135" t="s">
        <v>345</v>
      </c>
      <c r="D175" s="135" t="s">
        <v>345</v>
      </c>
      <c r="E175" s="135" t="s">
        <v>345</v>
      </c>
      <c r="F175" s="135" t="s">
        <v>345</v>
      </c>
      <c r="G175" s="135" t="s">
        <v>345</v>
      </c>
      <c r="H175" s="135" t="s">
        <v>345</v>
      </c>
      <c r="I175" s="136">
        <v>395</v>
      </c>
      <c r="J175" s="135" t="s">
        <v>345</v>
      </c>
      <c r="K175" s="135" t="s">
        <v>345</v>
      </c>
      <c r="L175" s="135" t="s">
        <v>345</v>
      </c>
      <c r="M175" s="135" t="s">
        <v>345</v>
      </c>
      <c r="N175" s="137" t="s">
        <v>345</v>
      </c>
      <c r="O175" s="132" t="s">
        <v>345</v>
      </c>
      <c r="P175" s="132" t="s">
        <v>345</v>
      </c>
    </row>
    <row r="176" spans="1:16" ht="15.75" customHeight="1">
      <c r="A176" s="138" t="s">
        <v>18</v>
      </c>
      <c r="B176" s="52">
        <f t="shared" si="6"/>
        <v>197</v>
      </c>
      <c r="C176" s="135" t="s">
        <v>345</v>
      </c>
      <c r="D176" s="135" t="s">
        <v>345</v>
      </c>
      <c r="E176" s="135" t="s">
        <v>345</v>
      </c>
      <c r="F176" s="135" t="s">
        <v>345</v>
      </c>
      <c r="G176" s="135" t="s">
        <v>345</v>
      </c>
      <c r="H176" s="135" t="s">
        <v>345</v>
      </c>
      <c r="I176" s="136">
        <v>197</v>
      </c>
      <c r="J176" s="135" t="s">
        <v>345</v>
      </c>
      <c r="K176" s="135" t="s">
        <v>345</v>
      </c>
      <c r="L176" s="135" t="s">
        <v>345</v>
      </c>
      <c r="M176" s="135" t="s">
        <v>345</v>
      </c>
      <c r="N176" s="137" t="s">
        <v>345</v>
      </c>
      <c r="O176" s="132" t="s">
        <v>345</v>
      </c>
      <c r="P176" s="132" t="s">
        <v>345</v>
      </c>
    </row>
    <row r="177" spans="1:16" s="17" customFormat="1" ht="15.75" customHeight="1">
      <c r="A177" s="134" t="s">
        <v>205</v>
      </c>
      <c r="B177" s="52">
        <f t="shared" si="6"/>
        <v>1554</v>
      </c>
      <c r="C177" s="135" t="s">
        <v>345</v>
      </c>
      <c r="D177" s="135" t="s">
        <v>345</v>
      </c>
      <c r="E177" s="135" t="s">
        <v>345</v>
      </c>
      <c r="F177" s="135" t="s">
        <v>345</v>
      </c>
      <c r="G177" s="135" t="s">
        <v>345</v>
      </c>
      <c r="H177" s="135" t="s">
        <v>345</v>
      </c>
      <c r="I177" s="136">
        <v>1554</v>
      </c>
      <c r="J177" s="135" t="s">
        <v>345</v>
      </c>
      <c r="K177" s="135" t="s">
        <v>345</v>
      </c>
      <c r="L177" s="135" t="s">
        <v>345</v>
      </c>
      <c r="M177" s="135" t="s">
        <v>345</v>
      </c>
      <c r="N177" s="137" t="s">
        <v>345</v>
      </c>
      <c r="O177" s="132" t="s">
        <v>345</v>
      </c>
      <c r="P177" s="132" t="s">
        <v>345</v>
      </c>
    </row>
    <row r="178" spans="1:16" ht="15.75" customHeight="1">
      <c r="A178" s="134" t="s">
        <v>206</v>
      </c>
      <c r="B178" s="52">
        <f t="shared" si="6"/>
        <v>4010</v>
      </c>
      <c r="C178" s="135" t="s">
        <v>345</v>
      </c>
      <c r="D178" s="135" t="s">
        <v>345</v>
      </c>
      <c r="E178" s="135" t="s">
        <v>345</v>
      </c>
      <c r="F178" s="135" t="s">
        <v>345</v>
      </c>
      <c r="G178" s="135" t="s">
        <v>345</v>
      </c>
      <c r="H178" s="135" t="s">
        <v>345</v>
      </c>
      <c r="I178" s="136">
        <v>4010</v>
      </c>
      <c r="J178" s="135" t="s">
        <v>345</v>
      </c>
      <c r="K178" s="135" t="s">
        <v>345</v>
      </c>
      <c r="L178" s="135" t="s">
        <v>345</v>
      </c>
      <c r="M178" s="135" t="s">
        <v>345</v>
      </c>
      <c r="N178" s="137" t="s">
        <v>345</v>
      </c>
      <c r="O178" s="132" t="s">
        <v>345</v>
      </c>
      <c r="P178" s="132" t="s">
        <v>345</v>
      </c>
    </row>
    <row r="179" spans="1:16" ht="15.75" customHeight="1">
      <c r="A179" s="134" t="s">
        <v>207</v>
      </c>
      <c r="B179" s="52">
        <f t="shared" si="6"/>
        <v>460</v>
      </c>
      <c r="C179" s="135" t="s">
        <v>345</v>
      </c>
      <c r="D179" s="135" t="s">
        <v>345</v>
      </c>
      <c r="E179" s="135" t="s">
        <v>345</v>
      </c>
      <c r="F179" s="135" t="s">
        <v>345</v>
      </c>
      <c r="G179" s="135" t="s">
        <v>345</v>
      </c>
      <c r="H179" s="135" t="s">
        <v>345</v>
      </c>
      <c r="I179" s="136">
        <v>460</v>
      </c>
      <c r="J179" s="135" t="s">
        <v>345</v>
      </c>
      <c r="K179" s="135" t="s">
        <v>345</v>
      </c>
      <c r="L179" s="135" t="s">
        <v>345</v>
      </c>
      <c r="M179" s="135" t="s">
        <v>345</v>
      </c>
      <c r="N179" s="137" t="s">
        <v>345</v>
      </c>
      <c r="O179" s="132" t="s">
        <v>345</v>
      </c>
      <c r="P179" s="132" t="s">
        <v>345</v>
      </c>
    </row>
    <row r="180" spans="1:16" ht="15.75" customHeight="1">
      <c r="A180" s="138" t="s">
        <v>208</v>
      </c>
      <c r="B180" s="52">
        <f t="shared" si="6"/>
        <v>563</v>
      </c>
      <c r="C180" s="135" t="s">
        <v>345</v>
      </c>
      <c r="D180" s="135" t="s">
        <v>345</v>
      </c>
      <c r="E180" s="135" t="s">
        <v>345</v>
      </c>
      <c r="F180" s="135" t="s">
        <v>345</v>
      </c>
      <c r="G180" s="135" t="s">
        <v>345</v>
      </c>
      <c r="H180" s="137" t="s">
        <v>345</v>
      </c>
      <c r="I180" s="136">
        <v>563</v>
      </c>
      <c r="J180" s="139" t="s">
        <v>345</v>
      </c>
      <c r="K180" s="135" t="s">
        <v>345</v>
      </c>
      <c r="L180" s="135" t="s">
        <v>345</v>
      </c>
      <c r="M180" s="135" t="s">
        <v>345</v>
      </c>
      <c r="N180" s="137" t="s">
        <v>345</v>
      </c>
      <c r="O180" s="132" t="s">
        <v>345</v>
      </c>
      <c r="P180" s="132" t="s">
        <v>345</v>
      </c>
    </row>
    <row r="181" spans="1:16" s="17" customFormat="1" ht="15.75" customHeight="1">
      <c r="A181" s="130"/>
      <c r="B181" s="52"/>
      <c r="C181" s="53"/>
      <c r="D181" s="53"/>
      <c r="E181" s="53"/>
      <c r="F181" s="53"/>
      <c r="G181" s="53"/>
      <c r="H181" s="53"/>
      <c r="I181" s="135"/>
      <c r="J181" s="53"/>
      <c r="K181" s="53"/>
      <c r="L181" s="135"/>
      <c r="M181" s="53"/>
      <c r="N181" s="48"/>
      <c r="O181" s="132"/>
      <c r="P181" s="132"/>
    </row>
    <row r="182" spans="1:16" ht="15.75" customHeight="1">
      <c r="A182" s="119" t="s">
        <v>209</v>
      </c>
      <c r="B182" s="127">
        <f>SUM(B184:B189)</f>
        <v>6827</v>
      </c>
      <c r="C182" s="110" t="s">
        <v>345</v>
      </c>
      <c r="D182" s="110" t="s">
        <v>345</v>
      </c>
      <c r="E182" s="110" t="s">
        <v>345</v>
      </c>
      <c r="F182" s="110" t="s">
        <v>345</v>
      </c>
      <c r="G182" s="110" t="s">
        <v>345</v>
      </c>
      <c r="H182" s="110" t="s">
        <v>345</v>
      </c>
      <c r="I182" s="110" t="s">
        <v>345</v>
      </c>
      <c r="J182" s="110" t="s">
        <v>345</v>
      </c>
      <c r="K182" s="110" t="s">
        <v>345</v>
      </c>
      <c r="L182" s="110" t="s">
        <v>345</v>
      </c>
      <c r="M182" s="127">
        <f>SUM(M184:M189)</f>
        <v>6827</v>
      </c>
      <c r="N182" s="111" t="s">
        <v>345</v>
      </c>
      <c r="O182" s="128" t="s">
        <v>345</v>
      </c>
      <c r="P182" s="128" t="s">
        <v>345</v>
      </c>
    </row>
    <row r="183" spans="1:16" ht="15.75" customHeight="1">
      <c r="A183" s="134"/>
      <c r="B183" s="139"/>
      <c r="C183" s="53"/>
      <c r="D183" s="53"/>
      <c r="E183" s="53"/>
      <c r="F183" s="53"/>
      <c r="G183" s="53"/>
      <c r="H183" s="53"/>
      <c r="I183" s="53"/>
      <c r="J183" s="53"/>
      <c r="K183" s="53"/>
      <c r="L183" s="135"/>
      <c r="M183" s="135"/>
      <c r="O183" s="132"/>
      <c r="P183" s="132"/>
    </row>
    <row r="184" spans="1:16" ht="15.75" customHeight="1">
      <c r="A184" s="134" t="s">
        <v>210</v>
      </c>
      <c r="B184" s="52">
        <f aca="true" t="shared" si="7" ref="B184:B189">SUM(C184:P184)</f>
        <v>3588</v>
      </c>
      <c r="C184" s="135" t="s">
        <v>345</v>
      </c>
      <c r="D184" s="135" t="s">
        <v>345</v>
      </c>
      <c r="E184" s="135" t="s">
        <v>345</v>
      </c>
      <c r="F184" s="135" t="s">
        <v>345</v>
      </c>
      <c r="G184" s="135" t="s">
        <v>345</v>
      </c>
      <c r="H184" s="135" t="s">
        <v>345</v>
      </c>
      <c r="I184" s="135" t="s">
        <v>345</v>
      </c>
      <c r="J184" s="135" t="s">
        <v>345</v>
      </c>
      <c r="K184" s="135" t="s">
        <v>345</v>
      </c>
      <c r="L184" s="135" t="s">
        <v>345</v>
      </c>
      <c r="M184" s="136">
        <v>3588</v>
      </c>
      <c r="N184" s="137" t="s">
        <v>345</v>
      </c>
      <c r="O184" s="132" t="s">
        <v>345</v>
      </c>
      <c r="P184" s="132" t="s">
        <v>345</v>
      </c>
    </row>
    <row r="185" spans="1:16" ht="15.75" customHeight="1">
      <c r="A185" s="134" t="s">
        <v>312</v>
      </c>
      <c r="B185" s="52">
        <f t="shared" si="7"/>
        <v>228</v>
      </c>
      <c r="C185" s="135" t="s">
        <v>345</v>
      </c>
      <c r="D185" s="135" t="s">
        <v>345</v>
      </c>
      <c r="E185" s="135" t="s">
        <v>345</v>
      </c>
      <c r="F185" s="135" t="s">
        <v>345</v>
      </c>
      <c r="G185" s="135" t="s">
        <v>345</v>
      </c>
      <c r="H185" s="135" t="s">
        <v>345</v>
      </c>
      <c r="I185" s="135" t="s">
        <v>345</v>
      </c>
      <c r="J185" s="135" t="s">
        <v>345</v>
      </c>
      <c r="K185" s="135" t="s">
        <v>345</v>
      </c>
      <c r="L185" s="135" t="s">
        <v>345</v>
      </c>
      <c r="M185" s="136">
        <v>228</v>
      </c>
      <c r="N185" s="137" t="s">
        <v>345</v>
      </c>
      <c r="O185" s="132" t="s">
        <v>345</v>
      </c>
      <c r="P185" s="132" t="s">
        <v>345</v>
      </c>
    </row>
    <row r="186" spans="1:16" ht="15.75" customHeight="1">
      <c r="A186" s="134" t="s">
        <v>276</v>
      </c>
      <c r="B186" s="52">
        <f t="shared" si="7"/>
        <v>606</v>
      </c>
      <c r="C186" s="135" t="s">
        <v>345</v>
      </c>
      <c r="D186" s="135" t="s">
        <v>345</v>
      </c>
      <c r="E186" s="135" t="s">
        <v>345</v>
      </c>
      <c r="F186" s="135" t="s">
        <v>345</v>
      </c>
      <c r="G186" s="135" t="s">
        <v>345</v>
      </c>
      <c r="H186" s="135" t="s">
        <v>345</v>
      </c>
      <c r="I186" s="135" t="s">
        <v>345</v>
      </c>
      <c r="J186" s="135" t="s">
        <v>345</v>
      </c>
      <c r="K186" s="135" t="s">
        <v>345</v>
      </c>
      <c r="L186" s="135" t="s">
        <v>345</v>
      </c>
      <c r="M186" s="136">
        <v>606</v>
      </c>
      <c r="N186" s="137" t="s">
        <v>345</v>
      </c>
      <c r="O186" s="132" t="s">
        <v>345</v>
      </c>
      <c r="P186" s="132" t="s">
        <v>345</v>
      </c>
    </row>
    <row r="187" spans="1:16" ht="15.75" customHeight="1">
      <c r="A187" s="134" t="s">
        <v>259</v>
      </c>
      <c r="B187" s="52">
        <f t="shared" si="7"/>
        <v>993</v>
      </c>
      <c r="C187" s="135" t="s">
        <v>345</v>
      </c>
      <c r="D187" s="135" t="s">
        <v>345</v>
      </c>
      <c r="E187" s="135" t="s">
        <v>345</v>
      </c>
      <c r="F187" s="135" t="s">
        <v>345</v>
      </c>
      <c r="G187" s="135" t="s">
        <v>345</v>
      </c>
      <c r="H187" s="135" t="s">
        <v>345</v>
      </c>
      <c r="I187" s="135" t="s">
        <v>345</v>
      </c>
      <c r="J187" s="135" t="s">
        <v>345</v>
      </c>
      <c r="K187" s="135" t="s">
        <v>345</v>
      </c>
      <c r="L187" s="135" t="s">
        <v>345</v>
      </c>
      <c r="M187" s="136">
        <v>993</v>
      </c>
      <c r="N187" s="137" t="s">
        <v>345</v>
      </c>
      <c r="O187" s="132" t="s">
        <v>345</v>
      </c>
      <c r="P187" s="132" t="s">
        <v>345</v>
      </c>
    </row>
    <row r="188" spans="1:16" ht="15.75" customHeight="1">
      <c r="A188" s="134" t="s">
        <v>260</v>
      </c>
      <c r="B188" s="52">
        <f t="shared" si="7"/>
        <v>580</v>
      </c>
      <c r="C188" s="135" t="s">
        <v>345</v>
      </c>
      <c r="D188" s="135" t="s">
        <v>345</v>
      </c>
      <c r="E188" s="135" t="s">
        <v>345</v>
      </c>
      <c r="F188" s="135" t="s">
        <v>345</v>
      </c>
      <c r="G188" s="135" t="s">
        <v>345</v>
      </c>
      <c r="H188" s="135" t="s">
        <v>345</v>
      </c>
      <c r="I188" s="135" t="s">
        <v>345</v>
      </c>
      <c r="J188" s="135" t="s">
        <v>345</v>
      </c>
      <c r="K188" s="135" t="s">
        <v>345</v>
      </c>
      <c r="L188" s="135" t="s">
        <v>345</v>
      </c>
      <c r="M188" s="136">
        <v>580</v>
      </c>
      <c r="N188" s="137" t="s">
        <v>345</v>
      </c>
      <c r="O188" s="132" t="s">
        <v>345</v>
      </c>
      <c r="P188" s="132" t="s">
        <v>345</v>
      </c>
    </row>
    <row r="189" spans="1:16" ht="15.75" customHeight="1">
      <c r="A189" s="134" t="s">
        <v>261</v>
      </c>
      <c r="B189" s="52">
        <f t="shared" si="7"/>
        <v>832</v>
      </c>
      <c r="C189" s="135" t="s">
        <v>345</v>
      </c>
      <c r="D189" s="135" t="s">
        <v>345</v>
      </c>
      <c r="E189" s="135" t="s">
        <v>345</v>
      </c>
      <c r="F189" s="135" t="s">
        <v>345</v>
      </c>
      <c r="G189" s="135" t="s">
        <v>345</v>
      </c>
      <c r="H189" s="135" t="s">
        <v>345</v>
      </c>
      <c r="I189" s="135" t="s">
        <v>345</v>
      </c>
      <c r="J189" s="135" t="s">
        <v>345</v>
      </c>
      <c r="K189" s="135" t="s">
        <v>345</v>
      </c>
      <c r="L189" s="135" t="s">
        <v>345</v>
      </c>
      <c r="M189" s="136">
        <v>832</v>
      </c>
      <c r="N189" s="137" t="s">
        <v>345</v>
      </c>
      <c r="O189" s="132" t="s">
        <v>345</v>
      </c>
      <c r="P189" s="132" t="s">
        <v>345</v>
      </c>
    </row>
    <row r="190" spans="1:16" ht="15.75" customHeight="1">
      <c r="A190" s="130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135"/>
      <c r="M190" s="53"/>
      <c r="O190" s="132"/>
      <c r="P190" s="132"/>
    </row>
    <row r="191" spans="1:16" ht="15.75" customHeight="1">
      <c r="A191" s="119" t="s">
        <v>211</v>
      </c>
      <c r="B191" s="110">
        <f>SUM(B193:B209)</f>
        <v>24853</v>
      </c>
      <c r="C191" s="110">
        <f>SUM(C193:C209)</f>
        <v>12430</v>
      </c>
      <c r="D191" s="110" t="s">
        <v>345</v>
      </c>
      <c r="E191" s="110" t="s">
        <v>345</v>
      </c>
      <c r="F191" s="110">
        <f>SUM(F193:F209)</f>
        <v>2237</v>
      </c>
      <c r="G191" s="110">
        <f>SUM(G193:G209)</f>
        <v>706</v>
      </c>
      <c r="H191" s="110">
        <f>SUM(H193:H209)</f>
        <v>6926</v>
      </c>
      <c r="I191" s="110" t="s">
        <v>345</v>
      </c>
      <c r="J191" s="110" t="s">
        <v>345</v>
      </c>
      <c r="K191" s="110" t="s">
        <v>345</v>
      </c>
      <c r="L191" s="209" t="s">
        <v>345</v>
      </c>
      <c r="M191" s="110">
        <f>SUM(M193:M209)</f>
        <v>355</v>
      </c>
      <c r="N191" s="110">
        <f>SUM(N193:N209)</f>
        <v>2199</v>
      </c>
      <c r="O191" s="128" t="s">
        <v>345</v>
      </c>
      <c r="P191" s="128" t="s">
        <v>345</v>
      </c>
    </row>
    <row r="192" spans="1:16" ht="15.75" customHeight="1">
      <c r="A192" s="134"/>
      <c r="B192" s="139"/>
      <c r="C192" s="135"/>
      <c r="D192" s="135"/>
      <c r="E192" s="53"/>
      <c r="F192" s="132"/>
      <c r="G192" s="187"/>
      <c r="H192" s="135"/>
      <c r="I192" s="53"/>
      <c r="J192" s="53"/>
      <c r="K192" s="53"/>
      <c r="L192" s="135"/>
      <c r="M192" s="135"/>
      <c r="N192" s="137"/>
      <c r="O192" s="132"/>
      <c r="P192" s="132"/>
    </row>
    <row r="193" spans="1:16" ht="15.75" customHeight="1">
      <c r="A193" s="134" t="s">
        <v>212</v>
      </c>
      <c r="B193" s="52">
        <f>SUM(C193:P193)</f>
        <v>3007</v>
      </c>
      <c r="C193" s="136">
        <v>1244</v>
      </c>
      <c r="D193" s="142" t="s">
        <v>345</v>
      </c>
      <c r="E193" s="135" t="s">
        <v>345</v>
      </c>
      <c r="F193" s="88">
        <v>1529</v>
      </c>
      <c r="G193" s="144" t="s">
        <v>345</v>
      </c>
      <c r="H193" s="88">
        <v>234</v>
      </c>
      <c r="I193" s="144" t="s">
        <v>345</v>
      </c>
      <c r="J193" s="135" t="s">
        <v>345</v>
      </c>
      <c r="K193" s="135" t="s">
        <v>345</v>
      </c>
      <c r="L193" s="135" t="s">
        <v>345</v>
      </c>
      <c r="M193" s="135" t="s">
        <v>345</v>
      </c>
      <c r="N193" s="137" t="s">
        <v>345</v>
      </c>
      <c r="O193" s="132" t="s">
        <v>345</v>
      </c>
      <c r="P193" s="132" t="s">
        <v>345</v>
      </c>
    </row>
    <row r="194" spans="1:16" ht="15.75" customHeight="1">
      <c r="A194" s="134" t="s">
        <v>213</v>
      </c>
      <c r="B194" s="52">
        <f aca="true" t="shared" si="8" ref="B194:B209">SUM(C194:P194)</f>
        <v>968</v>
      </c>
      <c r="C194" s="136">
        <v>624</v>
      </c>
      <c r="D194" s="142" t="s">
        <v>345</v>
      </c>
      <c r="E194" s="135" t="s">
        <v>345</v>
      </c>
      <c r="F194" s="167" t="s">
        <v>345</v>
      </c>
      <c r="G194" s="144" t="s">
        <v>345</v>
      </c>
      <c r="H194" s="88">
        <v>344</v>
      </c>
      <c r="I194" s="144" t="s">
        <v>345</v>
      </c>
      <c r="J194" s="135" t="s">
        <v>345</v>
      </c>
      <c r="K194" s="135" t="s">
        <v>345</v>
      </c>
      <c r="L194" s="135" t="s">
        <v>345</v>
      </c>
      <c r="M194" s="135" t="s">
        <v>345</v>
      </c>
      <c r="N194" s="137" t="s">
        <v>345</v>
      </c>
      <c r="O194" s="132" t="s">
        <v>345</v>
      </c>
      <c r="P194" s="132" t="s">
        <v>345</v>
      </c>
    </row>
    <row r="195" spans="1:16" ht="15.75" customHeight="1">
      <c r="A195" s="134" t="s">
        <v>256</v>
      </c>
      <c r="B195" s="52">
        <f t="shared" si="8"/>
        <v>1048</v>
      </c>
      <c r="C195" s="51">
        <v>337</v>
      </c>
      <c r="D195" s="140" t="s">
        <v>345</v>
      </c>
      <c r="E195" s="139" t="s">
        <v>345</v>
      </c>
      <c r="F195" s="88">
        <v>143</v>
      </c>
      <c r="G195" s="144" t="s">
        <v>345</v>
      </c>
      <c r="H195" s="88">
        <v>97</v>
      </c>
      <c r="I195" s="144" t="s">
        <v>345</v>
      </c>
      <c r="J195" s="135" t="s">
        <v>345</v>
      </c>
      <c r="K195" s="135" t="s">
        <v>345</v>
      </c>
      <c r="L195" s="135" t="s">
        <v>345</v>
      </c>
      <c r="M195" s="139">
        <v>49</v>
      </c>
      <c r="N195" s="88">
        <v>422</v>
      </c>
      <c r="O195" s="132" t="s">
        <v>345</v>
      </c>
      <c r="P195" s="132" t="s">
        <v>345</v>
      </c>
    </row>
    <row r="196" spans="1:16" ht="15.75" customHeight="1">
      <c r="A196" s="134" t="s">
        <v>271</v>
      </c>
      <c r="B196" s="52">
        <f t="shared" si="8"/>
        <v>1375</v>
      </c>
      <c r="C196" s="136">
        <v>752</v>
      </c>
      <c r="D196" s="142" t="s">
        <v>345</v>
      </c>
      <c r="E196" s="135" t="s">
        <v>345</v>
      </c>
      <c r="F196" s="167" t="s">
        <v>345</v>
      </c>
      <c r="G196" s="140" t="s">
        <v>345</v>
      </c>
      <c r="H196" s="88">
        <v>623</v>
      </c>
      <c r="I196" s="144" t="s">
        <v>345</v>
      </c>
      <c r="J196" s="135" t="s">
        <v>345</v>
      </c>
      <c r="K196" s="135" t="s">
        <v>345</v>
      </c>
      <c r="L196" s="135" t="s">
        <v>345</v>
      </c>
      <c r="M196" s="135" t="s">
        <v>345</v>
      </c>
      <c r="N196" s="137" t="s">
        <v>345</v>
      </c>
      <c r="O196" s="132" t="s">
        <v>345</v>
      </c>
      <c r="P196" s="132" t="s">
        <v>345</v>
      </c>
    </row>
    <row r="197" spans="1:16" ht="15.75" customHeight="1">
      <c r="A197" s="134" t="s">
        <v>214</v>
      </c>
      <c r="B197" s="52">
        <f t="shared" si="8"/>
        <v>959</v>
      </c>
      <c r="C197" s="136">
        <v>523</v>
      </c>
      <c r="D197" s="142" t="s">
        <v>345</v>
      </c>
      <c r="E197" s="135" t="s">
        <v>345</v>
      </c>
      <c r="F197" s="135" t="s">
        <v>345</v>
      </c>
      <c r="G197" s="135" t="s">
        <v>345</v>
      </c>
      <c r="H197" s="88">
        <v>436</v>
      </c>
      <c r="I197" s="144" t="s">
        <v>345</v>
      </c>
      <c r="J197" s="135" t="s">
        <v>345</v>
      </c>
      <c r="K197" s="135" t="s">
        <v>345</v>
      </c>
      <c r="L197" s="135" t="s">
        <v>345</v>
      </c>
      <c r="M197" s="135" t="s">
        <v>345</v>
      </c>
      <c r="N197" s="137" t="s">
        <v>345</v>
      </c>
      <c r="O197" s="132" t="s">
        <v>345</v>
      </c>
      <c r="P197" s="132" t="s">
        <v>345</v>
      </c>
    </row>
    <row r="198" spans="1:16" ht="15.75" customHeight="1">
      <c r="A198" s="134" t="s">
        <v>215</v>
      </c>
      <c r="B198" s="52">
        <f t="shared" si="8"/>
        <v>1753</v>
      </c>
      <c r="C198" s="136">
        <v>647</v>
      </c>
      <c r="D198" s="142" t="s">
        <v>345</v>
      </c>
      <c r="E198" s="135" t="s">
        <v>345</v>
      </c>
      <c r="F198" s="135" t="s">
        <v>345</v>
      </c>
      <c r="G198" s="135">
        <v>545</v>
      </c>
      <c r="H198" s="88">
        <v>561</v>
      </c>
      <c r="I198" s="144" t="s">
        <v>345</v>
      </c>
      <c r="J198" s="135" t="s">
        <v>345</v>
      </c>
      <c r="K198" s="135" t="s">
        <v>345</v>
      </c>
      <c r="L198" s="135" t="s">
        <v>345</v>
      </c>
      <c r="M198" s="135" t="s">
        <v>345</v>
      </c>
      <c r="N198" s="137" t="s">
        <v>345</v>
      </c>
      <c r="O198" s="132" t="s">
        <v>345</v>
      </c>
      <c r="P198" s="132" t="s">
        <v>345</v>
      </c>
    </row>
    <row r="199" spans="1:16" ht="15.75" customHeight="1">
      <c r="A199" s="134" t="s">
        <v>216</v>
      </c>
      <c r="B199" s="52">
        <f t="shared" si="8"/>
        <v>2662</v>
      </c>
      <c r="C199" s="136">
        <v>1892</v>
      </c>
      <c r="D199" s="142" t="s">
        <v>345</v>
      </c>
      <c r="E199" s="135" t="s">
        <v>345</v>
      </c>
      <c r="F199" s="135" t="s">
        <v>345</v>
      </c>
      <c r="G199" s="135" t="s">
        <v>345</v>
      </c>
      <c r="H199" s="88">
        <v>770</v>
      </c>
      <c r="I199" s="144" t="s">
        <v>345</v>
      </c>
      <c r="J199" s="135" t="s">
        <v>345</v>
      </c>
      <c r="K199" s="135" t="s">
        <v>345</v>
      </c>
      <c r="L199" s="135" t="s">
        <v>345</v>
      </c>
      <c r="M199" s="135" t="s">
        <v>345</v>
      </c>
      <c r="N199" s="137" t="s">
        <v>345</v>
      </c>
      <c r="O199" s="132" t="s">
        <v>345</v>
      </c>
      <c r="P199" s="132" t="s">
        <v>345</v>
      </c>
    </row>
    <row r="200" spans="1:16" ht="15.75" customHeight="1">
      <c r="A200" s="134" t="s">
        <v>217</v>
      </c>
      <c r="B200" s="52">
        <f t="shared" si="8"/>
        <v>1290</v>
      </c>
      <c r="C200" s="136">
        <v>469</v>
      </c>
      <c r="D200" s="142" t="s">
        <v>345</v>
      </c>
      <c r="E200" s="135" t="s">
        <v>345</v>
      </c>
      <c r="F200" s="135" t="s">
        <v>345</v>
      </c>
      <c r="G200" s="136">
        <v>161</v>
      </c>
      <c r="H200" s="200">
        <v>660</v>
      </c>
      <c r="I200" s="144" t="s">
        <v>345</v>
      </c>
      <c r="J200" s="135" t="s">
        <v>345</v>
      </c>
      <c r="K200" s="135" t="s">
        <v>345</v>
      </c>
      <c r="L200" s="135" t="s">
        <v>345</v>
      </c>
      <c r="M200" s="135" t="s">
        <v>345</v>
      </c>
      <c r="N200" s="137" t="s">
        <v>345</v>
      </c>
      <c r="O200" s="132" t="s">
        <v>345</v>
      </c>
      <c r="P200" s="132" t="s">
        <v>345</v>
      </c>
    </row>
    <row r="201" spans="1:16" ht="15.75" customHeight="1">
      <c r="A201" s="134" t="s">
        <v>275</v>
      </c>
      <c r="B201" s="52">
        <f t="shared" si="8"/>
        <v>1594</v>
      </c>
      <c r="C201" s="136">
        <v>1071</v>
      </c>
      <c r="D201" s="142" t="s">
        <v>345</v>
      </c>
      <c r="E201" s="135" t="s">
        <v>345</v>
      </c>
      <c r="F201" s="139" t="s">
        <v>345</v>
      </c>
      <c r="G201" s="135" t="s">
        <v>345</v>
      </c>
      <c r="H201" s="88">
        <v>523</v>
      </c>
      <c r="I201" s="144" t="s">
        <v>345</v>
      </c>
      <c r="J201" s="135" t="s">
        <v>345</v>
      </c>
      <c r="K201" s="135" t="s">
        <v>345</v>
      </c>
      <c r="L201" s="135" t="s">
        <v>345</v>
      </c>
      <c r="M201" s="135" t="s">
        <v>345</v>
      </c>
      <c r="N201" s="137" t="s">
        <v>345</v>
      </c>
      <c r="O201" s="132" t="s">
        <v>345</v>
      </c>
      <c r="P201" s="132" t="s">
        <v>345</v>
      </c>
    </row>
    <row r="202" spans="1:16" ht="15.75" customHeight="1">
      <c r="A202" s="134" t="s">
        <v>232</v>
      </c>
      <c r="B202" s="52">
        <f t="shared" si="8"/>
        <v>1030</v>
      </c>
      <c r="C202" s="136">
        <v>700</v>
      </c>
      <c r="D202" s="142" t="s">
        <v>345</v>
      </c>
      <c r="E202" s="135" t="s">
        <v>345</v>
      </c>
      <c r="F202" s="139" t="s">
        <v>345</v>
      </c>
      <c r="G202" s="135" t="s">
        <v>345</v>
      </c>
      <c r="H202" s="88">
        <v>330</v>
      </c>
      <c r="I202" s="144" t="s">
        <v>345</v>
      </c>
      <c r="J202" s="135" t="s">
        <v>345</v>
      </c>
      <c r="K202" s="135" t="s">
        <v>345</v>
      </c>
      <c r="L202" s="135" t="s">
        <v>345</v>
      </c>
      <c r="M202" s="135" t="s">
        <v>345</v>
      </c>
      <c r="N202" s="135" t="s">
        <v>345</v>
      </c>
      <c r="O202" s="132" t="s">
        <v>345</v>
      </c>
      <c r="P202" s="132" t="s">
        <v>345</v>
      </c>
    </row>
    <row r="203" spans="1:16" ht="15.75" customHeight="1">
      <c r="A203" s="134" t="s">
        <v>233</v>
      </c>
      <c r="B203" s="52">
        <f t="shared" si="8"/>
        <v>1344</v>
      </c>
      <c r="C203" s="136">
        <v>664</v>
      </c>
      <c r="D203" s="142" t="s">
        <v>345</v>
      </c>
      <c r="E203" s="135" t="s">
        <v>345</v>
      </c>
      <c r="F203" s="135" t="s">
        <v>345</v>
      </c>
      <c r="G203" s="135" t="s">
        <v>345</v>
      </c>
      <c r="H203" s="88">
        <v>680</v>
      </c>
      <c r="I203" s="144" t="s">
        <v>345</v>
      </c>
      <c r="J203" s="135" t="s">
        <v>345</v>
      </c>
      <c r="K203" s="135" t="s">
        <v>345</v>
      </c>
      <c r="L203" s="135" t="s">
        <v>345</v>
      </c>
      <c r="M203" s="135" t="s">
        <v>345</v>
      </c>
      <c r="N203" s="132" t="s">
        <v>345</v>
      </c>
      <c r="O203" s="132" t="s">
        <v>345</v>
      </c>
      <c r="P203" s="132" t="s">
        <v>345</v>
      </c>
    </row>
    <row r="204" spans="1:16" ht="15.75" customHeight="1">
      <c r="A204" s="134" t="s">
        <v>240</v>
      </c>
      <c r="B204" s="52">
        <f t="shared" si="8"/>
        <v>2417</v>
      </c>
      <c r="C204" s="143">
        <v>1695</v>
      </c>
      <c r="D204" s="142" t="s">
        <v>345</v>
      </c>
      <c r="E204" s="144" t="s">
        <v>345</v>
      </c>
      <c r="F204" s="139" t="s">
        <v>345</v>
      </c>
      <c r="G204" s="135" t="s">
        <v>345</v>
      </c>
      <c r="H204" s="88">
        <v>722</v>
      </c>
      <c r="I204" s="144" t="s">
        <v>345</v>
      </c>
      <c r="J204" s="135" t="s">
        <v>345</v>
      </c>
      <c r="K204" s="135" t="s">
        <v>345</v>
      </c>
      <c r="L204" s="135" t="s">
        <v>345</v>
      </c>
      <c r="M204" s="139" t="s">
        <v>345</v>
      </c>
      <c r="N204" s="137" t="s">
        <v>345</v>
      </c>
      <c r="O204" s="132" t="s">
        <v>345</v>
      </c>
      <c r="P204" s="132" t="s">
        <v>345</v>
      </c>
    </row>
    <row r="205" spans="1:16" s="17" customFormat="1" ht="15.75" customHeight="1">
      <c r="A205" s="134" t="s">
        <v>218</v>
      </c>
      <c r="B205" s="52">
        <f t="shared" si="8"/>
        <v>1613</v>
      </c>
      <c r="C205" s="136">
        <v>586</v>
      </c>
      <c r="D205" s="142" t="s">
        <v>345</v>
      </c>
      <c r="E205" s="135" t="s">
        <v>345</v>
      </c>
      <c r="F205" s="88">
        <v>167</v>
      </c>
      <c r="G205" s="144" t="s">
        <v>345</v>
      </c>
      <c r="H205" s="88">
        <v>271</v>
      </c>
      <c r="I205" s="144" t="s">
        <v>345</v>
      </c>
      <c r="J205" s="135" t="s">
        <v>345</v>
      </c>
      <c r="K205" s="135" t="s">
        <v>345</v>
      </c>
      <c r="L205" s="135" t="s">
        <v>345</v>
      </c>
      <c r="M205" s="139">
        <v>92</v>
      </c>
      <c r="N205" s="136">
        <v>497</v>
      </c>
      <c r="O205" s="132" t="s">
        <v>345</v>
      </c>
      <c r="P205" s="132" t="s">
        <v>345</v>
      </c>
    </row>
    <row r="206" spans="1:16" ht="15.75" customHeight="1">
      <c r="A206" s="134" t="s">
        <v>219</v>
      </c>
      <c r="B206" s="52">
        <f t="shared" si="8"/>
        <v>1161</v>
      </c>
      <c r="C206" s="136">
        <v>213</v>
      </c>
      <c r="D206" s="142" t="s">
        <v>345</v>
      </c>
      <c r="E206" s="135" t="s">
        <v>345</v>
      </c>
      <c r="F206" s="88">
        <v>165</v>
      </c>
      <c r="G206" s="144" t="s">
        <v>345</v>
      </c>
      <c r="H206" s="88">
        <v>109</v>
      </c>
      <c r="I206" s="144" t="s">
        <v>345</v>
      </c>
      <c r="J206" s="135" t="s">
        <v>345</v>
      </c>
      <c r="K206" s="135" t="s">
        <v>345</v>
      </c>
      <c r="L206" s="135" t="s">
        <v>345</v>
      </c>
      <c r="M206" s="139">
        <v>68</v>
      </c>
      <c r="N206" s="136">
        <v>606</v>
      </c>
      <c r="O206" s="132" t="s">
        <v>345</v>
      </c>
      <c r="P206" s="132" t="s">
        <v>345</v>
      </c>
    </row>
    <row r="207" spans="1:16" ht="15.75" customHeight="1">
      <c r="A207" s="134" t="s">
        <v>220</v>
      </c>
      <c r="B207" s="52">
        <f t="shared" si="8"/>
        <v>714</v>
      </c>
      <c r="C207" s="136">
        <v>170</v>
      </c>
      <c r="D207" s="142" t="s">
        <v>345</v>
      </c>
      <c r="E207" s="135" t="s">
        <v>345</v>
      </c>
      <c r="F207" s="88">
        <v>86</v>
      </c>
      <c r="G207" s="144" t="s">
        <v>345</v>
      </c>
      <c r="H207" s="88">
        <v>104</v>
      </c>
      <c r="I207" s="144" t="s">
        <v>345</v>
      </c>
      <c r="J207" s="135" t="s">
        <v>345</v>
      </c>
      <c r="K207" s="135" t="s">
        <v>345</v>
      </c>
      <c r="L207" s="135" t="s">
        <v>345</v>
      </c>
      <c r="M207" s="139">
        <v>36</v>
      </c>
      <c r="N207" s="136">
        <v>318</v>
      </c>
      <c r="O207" s="132" t="s">
        <v>345</v>
      </c>
      <c r="P207" s="132" t="s">
        <v>345</v>
      </c>
    </row>
    <row r="208" spans="1:16" ht="15.75" customHeight="1">
      <c r="A208" s="134" t="s">
        <v>221</v>
      </c>
      <c r="B208" s="52">
        <f t="shared" si="8"/>
        <v>988</v>
      </c>
      <c r="C208" s="136">
        <v>615</v>
      </c>
      <c r="D208" s="142" t="s">
        <v>345</v>
      </c>
      <c r="E208" s="135" t="s">
        <v>345</v>
      </c>
      <c r="F208" s="135" t="s">
        <v>345</v>
      </c>
      <c r="G208" s="135" t="s">
        <v>345</v>
      </c>
      <c r="H208" s="88">
        <v>373</v>
      </c>
      <c r="I208" s="144" t="s">
        <v>345</v>
      </c>
      <c r="J208" s="135" t="s">
        <v>345</v>
      </c>
      <c r="K208" s="135" t="s">
        <v>345</v>
      </c>
      <c r="L208" s="135" t="s">
        <v>345</v>
      </c>
      <c r="M208" s="139" t="s">
        <v>345</v>
      </c>
      <c r="N208" s="137" t="s">
        <v>345</v>
      </c>
      <c r="O208" s="132" t="s">
        <v>345</v>
      </c>
      <c r="P208" s="132" t="s">
        <v>345</v>
      </c>
    </row>
    <row r="209" spans="1:16" ht="15.75" customHeight="1">
      <c r="A209" s="67" t="s">
        <v>462</v>
      </c>
      <c r="B209" s="52">
        <f t="shared" si="8"/>
        <v>930</v>
      </c>
      <c r="C209" s="135">
        <v>228</v>
      </c>
      <c r="D209" s="142" t="s">
        <v>345</v>
      </c>
      <c r="E209" s="135" t="s">
        <v>345</v>
      </c>
      <c r="F209" s="135">
        <v>147</v>
      </c>
      <c r="G209" s="135" t="s">
        <v>345</v>
      </c>
      <c r="H209" s="135">
        <v>89</v>
      </c>
      <c r="I209" s="135" t="s">
        <v>345</v>
      </c>
      <c r="J209" s="135" t="s">
        <v>345</v>
      </c>
      <c r="K209" s="135" t="s">
        <v>345</v>
      </c>
      <c r="L209" s="135" t="s">
        <v>345</v>
      </c>
      <c r="M209" s="139">
        <v>110</v>
      </c>
      <c r="N209" s="135">
        <v>356</v>
      </c>
      <c r="O209" s="137" t="s">
        <v>345</v>
      </c>
      <c r="P209" s="85" t="s">
        <v>345</v>
      </c>
    </row>
    <row r="210" spans="1:16" ht="15.75" customHeight="1">
      <c r="A210" s="130"/>
      <c r="B210" s="52"/>
      <c r="C210" s="53"/>
      <c r="D210" s="53"/>
      <c r="E210" s="53"/>
      <c r="F210" s="52"/>
      <c r="G210" s="53"/>
      <c r="H210" s="53"/>
      <c r="I210" s="53"/>
      <c r="J210" s="53"/>
      <c r="K210" s="53"/>
      <c r="L210" s="135"/>
      <c r="M210" s="53"/>
      <c r="O210" s="132"/>
      <c r="P210" s="132"/>
    </row>
    <row r="211" spans="1:16" ht="15.75" customHeight="1">
      <c r="A211" s="119" t="s">
        <v>189</v>
      </c>
      <c r="B211" s="110">
        <f>SUM(B213:B223)</f>
        <v>14122</v>
      </c>
      <c r="C211" s="110" t="s">
        <v>345</v>
      </c>
      <c r="D211" s="110" t="s">
        <v>345</v>
      </c>
      <c r="E211" s="110" t="s">
        <v>345</v>
      </c>
      <c r="F211" s="110">
        <f>SUM(F213:F223)</f>
        <v>4925</v>
      </c>
      <c r="G211" s="110" t="s">
        <v>345</v>
      </c>
      <c r="H211" s="110" t="s">
        <v>345</v>
      </c>
      <c r="I211" s="110" t="s">
        <v>345</v>
      </c>
      <c r="J211" s="110" t="s">
        <v>345</v>
      </c>
      <c r="K211" s="110" t="s">
        <v>345</v>
      </c>
      <c r="L211" s="110" t="s">
        <v>345</v>
      </c>
      <c r="M211" s="110">
        <f>SUM(M213:M223)</f>
        <v>3146</v>
      </c>
      <c r="N211" s="110">
        <f>SUM(N213:N223)</f>
        <v>6051</v>
      </c>
      <c r="O211" s="128" t="s">
        <v>345</v>
      </c>
      <c r="P211" s="128" t="s">
        <v>345</v>
      </c>
    </row>
    <row r="212" spans="1:16" ht="15.75" customHeight="1">
      <c r="A212" s="134"/>
      <c r="B212" s="139"/>
      <c r="C212" s="135"/>
      <c r="D212" s="135"/>
      <c r="E212" s="135"/>
      <c r="F212" s="139"/>
      <c r="G212" s="53"/>
      <c r="H212" s="53"/>
      <c r="I212" s="53"/>
      <c r="J212" s="53"/>
      <c r="K212" s="53"/>
      <c r="L212" s="135"/>
      <c r="M212" s="135"/>
      <c r="N212" s="137"/>
      <c r="O212" s="132"/>
      <c r="P212" s="132"/>
    </row>
    <row r="213" spans="1:16" ht="15.75" customHeight="1">
      <c r="A213" s="134" t="s">
        <v>190</v>
      </c>
      <c r="B213" s="52">
        <f>SUM(C213:P213)</f>
        <v>934</v>
      </c>
      <c r="C213" s="135" t="s">
        <v>345</v>
      </c>
      <c r="D213" s="135" t="s">
        <v>345</v>
      </c>
      <c r="E213" s="135" t="s">
        <v>345</v>
      </c>
      <c r="F213" s="136">
        <v>595</v>
      </c>
      <c r="G213" s="135" t="s">
        <v>345</v>
      </c>
      <c r="H213" s="135" t="s">
        <v>345</v>
      </c>
      <c r="I213" s="135" t="s">
        <v>345</v>
      </c>
      <c r="J213" s="135" t="s">
        <v>345</v>
      </c>
      <c r="K213" s="135" t="s">
        <v>345</v>
      </c>
      <c r="L213" s="135" t="s">
        <v>345</v>
      </c>
      <c r="M213" s="136">
        <v>339</v>
      </c>
      <c r="N213" s="167" t="s">
        <v>345</v>
      </c>
      <c r="O213" s="132" t="s">
        <v>345</v>
      </c>
      <c r="P213" s="132" t="s">
        <v>345</v>
      </c>
    </row>
    <row r="214" spans="1:16" ht="15.75" customHeight="1">
      <c r="A214" s="134" t="s">
        <v>222</v>
      </c>
      <c r="B214" s="52">
        <f aca="true" t="shared" si="9" ref="B214:B223">SUM(C214:P214)</f>
        <v>808</v>
      </c>
      <c r="C214" s="135" t="s">
        <v>345</v>
      </c>
      <c r="D214" s="135" t="s">
        <v>345</v>
      </c>
      <c r="E214" s="135" t="s">
        <v>345</v>
      </c>
      <c r="F214" s="88">
        <v>281</v>
      </c>
      <c r="G214" s="144" t="s">
        <v>345</v>
      </c>
      <c r="H214" s="135" t="s">
        <v>345</v>
      </c>
      <c r="I214" s="135" t="s">
        <v>345</v>
      </c>
      <c r="J214" s="135" t="s">
        <v>345</v>
      </c>
      <c r="K214" s="135" t="s">
        <v>345</v>
      </c>
      <c r="L214" s="135" t="s">
        <v>345</v>
      </c>
      <c r="M214" s="139">
        <v>89</v>
      </c>
      <c r="N214" s="136">
        <v>438</v>
      </c>
      <c r="O214" s="132" t="s">
        <v>345</v>
      </c>
      <c r="P214" s="132" t="s">
        <v>345</v>
      </c>
    </row>
    <row r="215" spans="1:16" ht="15.75" customHeight="1">
      <c r="A215" s="134" t="s">
        <v>191</v>
      </c>
      <c r="B215" s="52">
        <f t="shared" si="9"/>
        <v>1297</v>
      </c>
      <c r="C215" s="135" t="s">
        <v>345</v>
      </c>
      <c r="D215" s="135" t="s">
        <v>345</v>
      </c>
      <c r="E215" s="135" t="s">
        <v>345</v>
      </c>
      <c r="F215" s="88">
        <v>440</v>
      </c>
      <c r="G215" s="144" t="s">
        <v>345</v>
      </c>
      <c r="H215" s="135" t="s">
        <v>345</v>
      </c>
      <c r="I215" s="135" t="s">
        <v>345</v>
      </c>
      <c r="J215" s="135" t="s">
        <v>345</v>
      </c>
      <c r="K215" s="135" t="s">
        <v>345</v>
      </c>
      <c r="L215" s="135" t="s">
        <v>345</v>
      </c>
      <c r="M215" s="139">
        <v>125</v>
      </c>
      <c r="N215" s="136">
        <v>732</v>
      </c>
      <c r="O215" s="132" t="s">
        <v>345</v>
      </c>
      <c r="P215" s="132" t="s">
        <v>345</v>
      </c>
    </row>
    <row r="216" spans="1:16" ht="15.75" customHeight="1">
      <c r="A216" s="134" t="s">
        <v>192</v>
      </c>
      <c r="B216" s="52">
        <f t="shared" si="9"/>
        <v>1260</v>
      </c>
      <c r="C216" s="135" t="s">
        <v>345</v>
      </c>
      <c r="D216" s="135" t="s">
        <v>345</v>
      </c>
      <c r="E216" s="135" t="s">
        <v>345</v>
      </c>
      <c r="F216" s="88">
        <v>826</v>
      </c>
      <c r="G216" s="144" t="s">
        <v>345</v>
      </c>
      <c r="H216" s="135" t="s">
        <v>345</v>
      </c>
      <c r="I216" s="135" t="s">
        <v>345</v>
      </c>
      <c r="J216" s="135" t="s">
        <v>345</v>
      </c>
      <c r="K216" s="135" t="s">
        <v>345</v>
      </c>
      <c r="L216" s="135" t="s">
        <v>345</v>
      </c>
      <c r="M216" s="139">
        <v>434</v>
      </c>
      <c r="N216" s="167" t="s">
        <v>345</v>
      </c>
      <c r="O216" s="132" t="s">
        <v>345</v>
      </c>
      <c r="P216" s="132" t="s">
        <v>345</v>
      </c>
    </row>
    <row r="217" spans="1:16" ht="15.75" customHeight="1">
      <c r="A217" s="134" t="s">
        <v>227</v>
      </c>
      <c r="B217" s="52">
        <f t="shared" si="9"/>
        <v>914</v>
      </c>
      <c r="C217" s="135" t="s">
        <v>345</v>
      </c>
      <c r="D217" s="135" t="s">
        <v>345</v>
      </c>
      <c r="E217" s="135" t="s">
        <v>345</v>
      </c>
      <c r="F217" s="88">
        <v>232</v>
      </c>
      <c r="G217" s="144" t="s">
        <v>345</v>
      </c>
      <c r="H217" s="135" t="s">
        <v>345</v>
      </c>
      <c r="I217" s="135" t="s">
        <v>345</v>
      </c>
      <c r="J217" s="135" t="s">
        <v>345</v>
      </c>
      <c r="K217" s="135" t="s">
        <v>345</v>
      </c>
      <c r="L217" s="135" t="s">
        <v>345</v>
      </c>
      <c r="M217" s="139">
        <v>82</v>
      </c>
      <c r="N217" s="136">
        <v>600</v>
      </c>
      <c r="O217" s="132" t="s">
        <v>345</v>
      </c>
      <c r="P217" s="132" t="s">
        <v>345</v>
      </c>
    </row>
    <row r="218" spans="1:16" ht="15.75" customHeight="1">
      <c r="A218" s="134" t="s">
        <v>231</v>
      </c>
      <c r="B218" s="52">
        <f t="shared" si="9"/>
        <v>1516</v>
      </c>
      <c r="C218" s="135" t="s">
        <v>345</v>
      </c>
      <c r="D218" s="135" t="s">
        <v>345</v>
      </c>
      <c r="E218" s="135" t="s">
        <v>345</v>
      </c>
      <c r="F218" s="88">
        <v>246</v>
      </c>
      <c r="G218" s="144" t="s">
        <v>345</v>
      </c>
      <c r="H218" s="135" t="s">
        <v>345</v>
      </c>
      <c r="I218" s="135" t="s">
        <v>345</v>
      </c>
      <c r="J218" s="135" t="s">
        <v>345</v>
      </c>
      <c r="K218" s="135" t="s">
        <v>345</v>
      </c>
      <c r="L218" s="135" t="s">
        <v>345</v>
      </c>
      <c r="M218" s="139">
        <v>226</v>
      </c>
      <c r="N218" s="136">
        <v>1044</v>
      </c>
      <c r="O218" s="132" t="s">
        <v>345</v>
      </c>
      <c r="P218" s="132" t="s">
        <v>345</v>
      </c>
    </row>
    <row r="219" spans="1:16" ht="15.75" customHeight="1">
      <c r="A219" s="134" t="s">
        <v>232</v>
      </c>
      <c r="B219" s="52">
        <f t="shared" si="9"/>
        <v>744</v>
      </c>
      <c r="C219" s="135" t="s">
        <v>345</v>
      </c>
      <c r="D219" s="135" t="s">
        <v>345</v>
      </c>
      <c r="E219" s="135" t="s">
        <v>345</v>
      </c>
      <c r="F219" s="136">
        <v>229</v>
      </c>
      <c r="G219" s="135" t="s">
        <v>345</v>
      </c>
      <c r="H219" s="135" t="s">
        <v>345</v>
      </c>
      <c r="I219" s="144" t="s">
        <v>345</v>
      </c>
      <c r="J219" s="135" t="s">
        <v>345</v>
      </c>
      <c r="K219" s="135" t="s">
        <v>345</v>
      </c>
      <c r="L219" s="135" t="s">
        <v>345</v>
      </c>
      <c r="M219" s="139">
        <v>125</v>
      </c>
      <c r="N219" s="136">
        <v>390</v>
      </c>
      <c r="O219" s="132" t="s">
        <v>345</v>
      </c>
      <c r="P219" s="132" t="s">
        <v>345</v>
      </c>
    </row>
    <row r="220" spans="1:16" ht="15.75" customHeight="1">
      <c r="A220" s="134" t="s">
        <v>193</v>
      </c>
      <c r="B220" s="52">
        <f t="shared" si="9"/>
        <v>1251</v>
      </c>
      <c r="C220" s="135" t="s">
        <v>345</v>
      </c>
      <c r="D220" s="135" t="s">
        <v>345</v>
      </c>
      <c r="E220" s="135" t="s">
        <v>345</v>
      </c>
      <c r="F220" s="88">
        <v>287</v>
      </c>
      <c r="G220" s="144" t="s">
        <v>345</v>
      </c>
      <c r="H220" s="135" t="s">
        <v>345</v>
      </c>
      <c r="I220" s="135" t="s">
        <v>345</v>
      </c>
      <c r="J220" s="135" t="s">
        <v>345</v>
      </c>
      <c r="K220" s="135" t="s">
        <v>345</v>
      </c>
      <c r="L220" s="135" t="s">
        <v>345</v>
      </c>
      <c r="M220" s="139">
        <v>153</v>
      </c>
      <c r="N220" s="136">
        <v>811</v>
      </c>
      <c r="O220" s="132" t="s">
        <v>345</v>
      </c>
      <c r="P220" s="132" t="s">
        <v>345</v>
      </c>
    </row>
    <row r="221" spans="1:16" s="17" customFormat="1" ht="15.75" customHeight="1">
      <c r="A221" s="134" t="s">
        <v>194</v>
      </c>
      <c r="B221" s="52">
        <f t="shared" si="9"/>
        <v>1686</v>
      </c>
      <c r="C221" s="135" t="s">
        <v>345</v>
      </c>
      <c r="D221" s="135" t="s">
        <v>345</v>
      </c>
      <c r="E221" s="135" t="s">
        <v>345</v>
      </c>
      <c r="F221" s="88">
        <v>461</v>
      </c>
      <c r="G221" s="144" t="s">
        <v>345</v>
      </c>
      <c r="H221" s="135" t="s">
        <v>345</v>
      </c>
      <c r="I221" s="135" t="s">
        <v>345</v>
      </c>
      <c r="J221" s="135" t="s">
        <v>345</v>
      </c>
      <c r="K221" s="135" t="s">
        <v>345</v>
      </c>
      <c r="L221" s="135" t="s">
        <v>345</v>
      </c>
      <c r="M221" s="139">
        <v>172</v>
      </c>
      <c r="N221" s="136">
        <v>1053</v>
      </c>
      <c r="O221" s="132" t="s">
        <v>345</v>
      </c>
      <c r="P221" s="132" t="s">
        <v>345</v>
      </c>
    </row>
    <row r="222" spans="1:16" ht="15.75" customHeight="1">
      <c r="A222" s="134" t="s">
        <v>195</v>
      </c>
      <c r="B222" s="52">
        <f t="shared" si="9"/>
        <v>1798</v>
      </c>
      <c r="C222" s="135" t="s">
        <v>345</v>
      </c>
      <c r="D222" s="135" t="s">
        <v>345</v>
      </c>
      <c r="E222" s="135" t="s">
        <v>345</v>
      </c>
      <c r="F222" s="88">
        <v>585</v>
      </c>
      <c r="G222" s="144" t="s">
        <v>345</v>
      </c>
      <c r="H222" s="135" t="s">
        <v>345</v>
      </c>
      <c r="I222" s="135" t="s">
        <v>345</v>
      </c>
      <c r="J222" s="135" t="s">
        <v>345</v>
      </c>
      <c r="K222" s="135" t="s">
        <v>345</v>
      </c>
      <c r="L222" s="135" t="s">
        <v>345</v>
      </c>
      <c r="M222" s="135">
        <v>230</v>
      </c>
      <c r="N222" s="137">
        <v>983</v>
      </c>
      <c r="O222" s="132" t="s">
        <v>345</v>
      </c>
      <c r="P222" s="132" t="s">
        <v>345</v>
      </c>
    </row>
    <row r="223" spans="1:16" ht="15.75" customHeight="1">
      <c r="A223" s="134" t="s">
        <v>196</v>
      </c>
      <c r="B223" s="52">
        <f t="shared" si="9"/>
        <v>1914</v>
      </c>
      <c r="C223" s="135" t="s">
        <v>345</v>
      </c>
      <c r="D223" s="135" t="s">
        <v>345</v>
      </c>
      <c r="E223" s="135" t="s">
        <v>345</v>
      </c>
      <c r="F223" s="88">
        <v>743</v>
      </c>
      <c r="G223" s="144" t="s">
        <v>345</v>
      </c>
      <c r="H223" s="135" t="s">
        <v>345</v>
      </c>
      <c r="I223" s="135" t="s">
        <v>345</v>
      </c>
      <c r="J223" s="135" t="s">
        <v>345</v>
      </c>
      <c r="K223" s="135" t="s">
        <v>345</v>
      </c>
      <c r="L223" s="135" t="s">
        <v>345</v>
      </c>
      <c r="M223" s="139">
        <v>1171</v>
      </c>
      <c r="N223" s="137" t="s">
        <v>345</v>
      </c>
      <c r="O223" s="132" t="s">
        <v>345</v>
      </c>
      <c r="P223" s="132" t="s">
        <v>345</v>
      </c>
    </row>
    <row r="224" spans="1:16" ht="15.75" customHeight="1">
      <c r="A224" s="168"/>
      <c r="B224" s="141"/>
      <c r="C224" s="133"/>
      <c r="D224" s="133"/>
      <c r="E224" s="133"/>
      <c r="F224" s="141"/>
      <c r="G224" s="133"/>
      <c r="H224" s="133"/>
      <c r="I224" s="133"/>
      <c r="J224" s="133"/>
      <c r="K224" s="133"/>
      <c r="L224" s="135"/>
      <c r="M224" s="133"/>
      <c r="N224" s="136"/>
      <c r="O224" s="132"/>
      <c r="P224" s="132"/>
    </row>
    <row r="225" spans="1:16" ht="15.75" customHeight="1">
      <c r="A225" s="119" t="s">
        <v>197</v>
      </c>
      <c r="B225" s="127">
        <f>SUM(B227:B236)</f>
        <v>103021</v>
      </c>
      <c r="C225" s="127">
        <f>SUM(C227:C236)</f>
        <v>33932</v>
      </c>
      <c r="D225" s="127">
        <f>SUM(D227:D236)</f>
        <v>69089</v>
      </c>
      <c r="E225" s="110" t="s">
        <v>345</v>
      </c>
      <c r="F225" s="127" t="s">
        <v>345</v>
      </c>
      <c r="G225" s="110" t="s">
        <v>345</v>
      </c>
      <c r="H225" s="110" t="s">
        <v>345</v>
      </c>
      <c r="I225" s="110" t="s">
        <v>345</v>
      </c>
      <c r="J225" s="110" t="s">
        <v>345</v>
      </c>
      <c r="K225" s="110" t="s">
        <v>345</v>
      </c>
      <c r="L225" s="110" t="s">
        <v>345</v>
      </c>
      <c r="M225" s="110" t="s">
        <v>345</v>
      </c>
      <c r="N225" s="111" t="s">
        <v>345</v>
      </c>
      <c r="O225" s="128" t="s">
        <v>345</v>
      </c>
      <c r="P225" s="128" t="s">
        <v>345</v>
      </c>
    </row>
    <row r="226" spans="1:16" ht="15.75" customHeight="1">
      <c r="A226" s="134"/>
      <c r="B226" s="139"/>
      <c r="C226" s="139"/>
      <c r="D226" s="135"/>
      <c r="E226" s="53"/>
      <c r="F226" s="52"/>
      <c r="G226" s="53"/>
      <c r="H226" s="53"/>
      <c r="I226" s="53"/>
      <c r="J226" s="53"/>
      <c r="K226" s="53"/>
      <c r="L226" s="135"/>
      <c r="M226" s="53"/>
      <c r="O226" s="132"/>
      <c r="P226" s="132"/>
    </row>
    <row r="227" spans="1:16" ht="15.75" customHeight="1">
      <c r="A227" s="134" t="s">
        <v>198</v>
      </c>
      <c r="B227" s="52">
        <f>SUM(C227:P227)</f>
        <v>3834</v>
      </c>
      <c r="C227" s="143">
        <v>3834</v>
      </c>
      <c r="D227" s="178" t="s">
        <v>345</v>
      </c>
      <c r="E227" s="144" t="s">
        <v>345</v>
      </c>
      <c r="F227" s="135" t="s">
        <v>345</v>
      </c>
      <c r="G227" s="135" t="s">
        <v>345</v>
      </c>
      <c r="H227" s="135" t="s">
        <v>345</v>
      </c>
      <c r="I227" s="135" t="s">
        <v>345</v>
      </c>
      <c r="J227" s="135" t="s">
        <v>345</v>
      </c>
      <c r="K227" s="135" t="s">
        <v>345</v>
      </c>
      <c r="L227" s="135" t="s">
        <v>345</v>
      </c>
      <c r="M227" s="135" t="s">
        <v>345</v>
      </c>
      <c r="N227" s="137" t="s">
        <v>345</v>
      </c>
      <c r="O227" s="132" t="s">
        <v>345</v>
      </c>
      <c r="P227" s="132" t="s">
        <v>345</v>
      </c>
    </row>
    <row r="228" spans="1:16" ht="15.75" customHeight="1">
      <c r="A228" s="134" t="s">
        <v>199</v>
      </c>
      <c r="B228" s="52">
        <f aca="true" t="shared" si="10" ref="B228:B236">SUM(C228:P228)</f>
        <v>4674</v>
      </c>
      <c r="C228" s="136">
        <v>4674</v>
      </c>
      <c r="D228" s="142" t="s">
        <v>345</v>
      </c>
      <c r="E228" s="135" t="s">
        <v>345</v>
      </c>
      <c r="F228" s="135" t="s">
        <v>345</v>
      </c>
      <c r="G228" s="135" t="s">
        <v>345</v>
      </c>
      <c r="H228" s="135" t="s">
        <v>345</v>
      </c>
      <c r="I228" s="135" t="s">
        <v>345</v>
      </c>
      <c r="J228" s="135" t="s">
        <v>345</v>
      </c>
      <c r="K228" s="135" t="s">
        <v>345</v>
      </c>
      <c r="L228" s="135" t="s">
        <v>345</v>
      </c>
      <c r="M228" s="135" t="s">
        <v>345</v>
      </c>
      <c r="N228" s="137" t="s">
        <v>345</v>
      </c>
      <c r="O228" s="132" t="s">
        <v>345</v>
      </c>
      <c r="P228" s="132" t="s">
        <v>345</v>
      </c>
    </row>
    <row r="229" spans="1:16" ht="15.75" customHeight="1">
      <c r="A229" s="134" t="s">
        <v>200</v>
      </c>
      <c r="B229" s="52">
        <f t="shared" si="10"/>
        <v>3171</v>
      </c>
      <c r="C229" s="136">
        <v>3171</v>
      </c>
      <c r="D229" s="142" t="s">
        <v>345</v>
      </c>
      <c r="E229" s="135" t="s">
        <v>345</v>
      </c>
      <c r="F229" s="135" t="s">
        <v>345</v>
      </c>
      <c r="G229" s="135" t="s">
        <v>345</v>
      </c>
      <c r="H229" s="135" t="s">
        <v>345</v>
      </c>
      <c r="I229" s="135" t="s">
        <v>345</v>
      </c>
      <c r="J229" s="135" t="s">
        <v>345</v>
      </c>
      <c r="K229" s="135" t="s">
        <v>345</v>
      </c>
      <c r="L229" s="135" t="s">
        <v>345</v>
      </c>
      <c r="M229" s="135" t="s">
        <v>345</v>
      </c>
      <c r="N229" s="137" t="s">
        <v>345</v>
      </c>
      <c r="O229" s="132" t="s">
        <v>345</v>
      </c>
      <c r="P229" s="132" t="s">
        <v>345</v>
      </c>
    </row>
    <row r="230" spans="1:17" ht="15.75" customHeight="1">
      <c r="A230" s="173" t="s">
        <v>201</v>
      </c>
      <c r="B230" s="52">
        <f t="shared" si="10"/>
        <v>5899</v>
      </c>
      <c r="C230" s="174">
        <v>5899</v>
      </c>
      <c r="D230" s="174" t="s">
        <v>345</v>
      </c>
      <c r="E230" s="85" t="s">
        <v>345</v>
      </c>
      <c r="F230" s="85" t="s">
        <v>345</v>
      </c>
      <c r="G230" s="85" t="s">
        <v>345</v>
      </c>
      <c r="H230" s="85" t="s">
        <v>345</v>
      </c>
      <c r="I230" s="85" t="s">
        <v>345</v>
      </c>
      <c r="J230" s="61" t="s">
        <v>345</v>
      </c>
      <c r="K230" s="85" t="s">
        <v>345</v>
      </c>
      <c r="L230" s="85" t="s">
        <v>345</v>
      </c>
      <c r="M230" s="85" t="s">
        <v>345</v>
      </c>
      <c r="N230" s="85" t="s">
        <v>345</v>
      </c>
      <c r="O230" s="88" t="s">
        <v>345</v>
      </c>
      <c r="P230" s="88" t="s">
        <v>345</v>
      </c>
      <c r="Q230" s="24"/>
    </row>
    <row r="231" spans="1:16" ht="15.75" customHeight="1">
      <c r="A231" s="134" t="s">
        <v>202</v>
      </c>
      <c r="B231" s="52">
        <f t="shared" si="10"/>
        <v>1634</v>
      </c>
      <c r="C231" s="136">
        <v>1634</v>
      </c>
      <c r="D231" s="142" t="s">
        <v>345</v>
      </c>
      <c r="E231" s="135" t="s">
        <v>345</v>
      </c>
      <c r="F231" s="135" t="s">
        <v>345</v>
      </c>
      <c r="G231" s="135" t="s">
        <v>345</v>
      </c>
      <c r="H231" s="135" t="s">
        <v>345</v>
      </c>
      <c r="I231" s="135" t="s">
        <v>345</v>
      </c>
      <c r="J231" s="135" t="s">
        <v>345</v>
      </c>
      <c r="K231" s="135" t="s">
        <v>345</v>
      </c>
      <c r="L231" s="135" t="s">
        <v>345</v>
      </c>
      <c r="M231" s="135" t="s">
        <v>345</v>
      </c>
      <c r="N231" s="137" t="s">
        <v>345</v>
      </c>
      <c r="O231" s="132" t="s">
        <v>345</v>
      </c>
      <c r="P231" s="132" t="s">
        <v>345</v>
      </c>
    </row>
    <row r="232" spans="1:16" ht="15.75" customHeight="1">
      <c r="A232" s="134" t="s">
        <v>203</v>
      </c>
      <c r="B232" s="52">
        <f t="shared" si="10"/>
        <v>26156</v>
      </c>
      <c r="C232" s="136">
        <v>5519</v>
      </c>
      <c r="D232" s="142">
        <v>20637</v>
      </c>
      <c r="E232" s="135" t="s">
        <v>345</v>
      </c>
      <c r="F232" s="135" t="s">
        <v>345</v>
      </c>
      <c r="G232" s="135" t="s">
        <v>345</v>
      </c>
      <c r="H232" s="135" t="s">
        <v>345</v>
      </c>
      <c r="I232" s="135" t="s">
        <v>345</v>
      </c>
      <c r="J232" s="135" t="s">
        <v>345</v>
      </c>
      <c r="K232" s="135" t="s">
        <v>345</v>
      </c>
      <c r="L232" s="135" t="s">
        <v>345</v>
      </c>
      <c r="M232" s="135" t="s">
        <v>345</v>
      </c>
      <c r="N232" s="137" t="s">
        <v>345</v>
      </c>
      <c r="O232" s="132" t="s">
        <v>345</v>
      </c>
      <c r="P232" s="132" t="s">
        <v>345</v>
      </c>
    </row>
    <row r="233" spans="1:16" ht="15.75" customHeight="1">
      <c r="A233" s="134" t="s">
        <v>204</v>
      </c>
      <c r="B233" s="52">
        <f t="shared" si="10"/>
        <v>24724</v>
      </c>
      <c r="C233" s="136">
        <v>4678</v>
      </c>
      <c r="D233" s="142">
        <v>20046</v>
      </c>
      <c r="E233" s="135" t="s">
        <v>345</v>
      </c>
      <c r="F233" s="135" t="s">
        <v>345</v>
      </c>
      <c r="G233" s="135" t="s">
        <v>345</v>
      </c>
      <c r="H233" s="135" t="s">
        <v>345</v>
      </c>
      <c r="I233" s="135" t="s">
        <v>345</v>
      </c>
      <c r="J233" s="135" t="s">
        <v>345</v>
      </c>
      <c r="K233" s="135" t="s">
        <v>345</v>
      </c>
      <c r="L233" s="135" t="s">
        <v>345</v>
      </c>
      <c r="M233" s="135" t="s">
        <v>345</v>
      </c>
      <c r="N233" s="137" t="s">
        <v>345</v>
      </c>
      <c r="O233" s="132" t="s">
        <v>345</v>
      </c>
      <c r="P233" s="132" t="s">
        <v>345</v>
      </c>
    </row>
    <row r="234" spans="1:16" ht="15.75" customHeight="1">
      <c r="A234" s="134" t="s">
        <v>167</v>
      </c>
      <c r="B234" s="52">
        <f t="shared" si="10"/>
        <v>15413</v>
      </c>
      <c r="C234" s="136">
        <v>2310</v>
      </c>
      <c r="D234" s="142">
        <v>13103</v>
      </c>
      <c r="E234" s="135" t="s">
        <v>345</v>
      </c>
      <c r="F234" s="135" t="s">
        <v>345</v>
      </c>
      <c r="G234" s="135" t="s">
        <v>345</v>
      </c>
      <c r="H234" s="135" t="s">
        <v>345</v>
      </c>
      <c r="I234" s="135" t="s">
        <v>345</v>
      </c>
      <c r="J234" s="135" t="s">
        <v>345</v>
      </c>
      <c r="K234" s="135" t="s">
        <v>345</v>
      </c>
      <c r="L234" s="135" t="s">
        <v>345</v>
      </c>
      <c r="M234" s="135" t="s">
        <v>345</v>
      </c>
      <c r="N234" s="137" t="s">
        <v>345</v>
      </c>
      <c r="O234" s="132" t="s">
        <v>345</v>
      </c>
      <c r="P234" s="132" t="s">
        <v>345</v>
      </c>
    </row>
    <row r="235" spans="1:16" ht="15.75" customHeight="1">
      <c r="A235" s="134" t="s">
        <v>168</v>
      </c>
      <c r="B235" s="52">
        <f t="shared" si="10"/>
        <v>5948</v>
      </c>
      <c r="C235" s="136">
        <v>552</v>
      </c>
      <c r="D235" s="142">
        <v>5396</v>
      </c>
      <c r="E235" s="135" t="s">
        <v>345</v>
      </c>
      <c r="F235" s="135" t="s">
        <v>345</v>
      </c>
      <c r="G235" s="135" t="s">
        <v>345</v>
      </c>
      <c r="H235" s="135" t="s">
        <v>345</v>
      </c>
      <c r="I235" s="135" t="s">
        <v>345</v>
      </c>
      <c r="J235" s="135" t="s">
        <v>345</v>
      </c>
      <c r="K235" s="135" t="s">
        <v>345</v>
      </c>
      <c r="L235" s="135" t="s">
        <v>345</v>
      </c>
      <c r="M235" s="135" t="s">
        <v>345</v>
      </c>
      <c r="N235" s="137" t="s">
        <v>345</v>
      </c>
      <c r="O235" s="132" t="s">
        <v>345</v>
      </c>
      <c r="P235" s="132" t="s">
        <v>345</v>
      </c>
    </row>
    <row r="236" spans="1:16" ht="15.75" customHeight="1">
      <c r="A236" s="134" t="s">
        <v>169</v>
      </c>
      <c r="B236" s="52">
        <f t="shared" si="10"/>
        <v>11568</v>
      </c>
      <c r="C236" s="136">
        <v>1661</v>
      </c>
      <c r="D236" s="142">
        <v>9907</v>
      </c>
      <c r="E236" s="135" t="s">
        <v>345</v>
      </c>
      <c r="F236" s="135" t="s">
        <v>345</v>
      </c>
      <c r="G236" s="135" t="s">
        <v>345</v>
      </c>
      <c r="H236" s="135" t="s">
        <v>345</v>
      </c>
      <c r="I236" s="135" t="s">
        <v>345</v>
      </c>
      <c r="J236" s="135" t="s">
        <v>345</v>
      </c>
      <c r="K236" s="135" t="s">
        <v>345</v>
      </c>
      <c r="L236" s="135" t="s">
        <v>345</v>
      </c>
      <c r="M236" s="135" t="s">
        <v>345</v>
      </c>
      <c r="N236" s="137" t="s">
        <v>345</v>
      </c>
      <c r="O236" s="132" t="s">
        <v>345</v>
      </c>
      <c r="P236" s="132" t="s">
        <v>345</v>
      </c>
    </row>
    <row r="237" spans="1:16" ht="15.75" customHeight="1">
      <c r="A237" s="196"/>
      <c r="B237" s="90"/>
      <c r="C237" s="197"/>
      <c r="D237" s="1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90"/>
      <c r="P237" s="90"/>
    </row>
    <row r="238" spans="1:16" ht="15.75" customHeight="1">
      <c r="A238" s="173"/>
      <c r="B238" s="48"/>
      <c r="C238" s="178"/>
      <c r="D238" s="178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48"/>
      <c r="P238" s="48"/>
    </row>
    <row r="239" spans="1:16" ht="15.75" customHeight="1">
      <c r="A239" s="173"/>
      <c r="B239" s="137"/>
      <c r="C239" s="178"/>
      <c r="D239" s="178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48"/>
      <c r="P239" s="48"/>
    </row>
    <row r="240" spans="1:16" s="17" customFormat="1" ht="15.75" customHeight="1">
      <c r="A240" s="102" t="s">
        <v>460</v>
      </c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46"/>
      <c r="P240" s="46"/>
    </row>
    <row r="241" spans="1:16" s="17" customFormat="1" ht="15.75" customHeight="1">
      <c r="A241" s="106"/>
      <c r="B241" s="107"/>
      <c r="C241" s="108" t="s">
        <v>405</v>
      </c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1:16" s="17" customFormat="1" ht="15.75" customHeight="1">
      <c r="A242" s="72" t="s">
        <v>329</v>
      </c>
      <c r="B242" s="110" t="s">
        <v>404</v>
      </c>
      <c r="C242" s="110" t="s">
        <v>366</v>
      </c>
      <c r="D242" s="110" t="s">
        <v>330</v>
      </c>
      <c r="E242" s="110" t="s">
        <v>331</v>
      </c>
      <c r="F242" s="110" t="s">
        <v>407</v>
      </c>
      <c r="G242" s="110" t="s">
        <v>332</v>
      </c>
      <c r="H242" s="110" t="s">
        <v>410</v>
      </c>
      <c r="I242" s="110" t="s">
        <v>409</v>
      </c>
      <c r="J242" s="110" t="s">
        <v>333</v>
      </c>
      <c r="K242" s="110" t="s">
        <v>411</v>
      </c>
      <c r="L242" s="110" t="s">
        <v>334</v>
      </c>
      <c r="M242" s="110" t="s">
        <v>335</v>
      </c>
      <c r="N242" s="111" t="s">
        <v>336</v>
      </c>
      <c r="O242" s="112" t="s">
        <v>337</v>
      </c>
      <c r="P242" s="112" t="s">
        <v>338</v>
      </c>
    </row>
    <row r="243" spans="1:16" s="17" customFormat="1" ht="15.75" customHeight="1">
      <c r="A243" s="113"/>
      <c r="B243" s="114"/>
      <c r="C243" s="114"/>
      <c r="D243" s="114"/>
      <c r="E243" s="115" t="s">
        <v>339</v>
      </c>
      <c r="F243" s="115"/>
      <c r="G243" s="115"/>
      <c r="H243" s="114"/>
      <c r="I243" s="115"/>
      <c r="J243" s="115" t="s">
        <v>340</v>
      </c>
      <c r="K243" s="114"/>
      <c r="L243" s="115" t="s">
        <v>341</v>
      </c>
      <c r="M243" s="115" t="s">
        <v>342</v>
      </c>
      <c r="N243" s="116" t="s">
        <v>343</v>
      </c>
      <c r="O243" s="117" t="s">
        <v>340</v>
      </c>
      <c r="P243" s="190"/>
    </row>
    <row r="244" spans="1:16" ht="15.75" customHeight="1">
      <c r="A244" s="134"/>
      <c r="B244" s="139"/>
      <c r="C244" s="136"/>
      <c r="D244" s="142"/>
      <c r="E244" s="135"/>
      <c r="F244" s="135"/>
      <c r="G244" s="135"/>
      <c r="H244" s="135"/>
      <c r="I244" s="135"/>
      <c r="J244" s="135"/>
      <c r="K244" s="135"/>
      <c r="L244" s="135"/>
      <c r="M244" s="135"/>
      <c r="N244" s="137"/>
      <c r="O244" s="132"/>
      <c r="P244" s="132"/>
    </row>
    <row r="245" spans="1:16" ht="15.75" customHeight="1">
      <c r="A245" s="119" t="s">
        <v>170</v>
      </c>
      <c r="B245" s="127">
        <f>SUM(B247:B253)</f>
        <v>5021</v>
      </c>
      <c r="C245" s="110" t="s">
        <v>345</v>
      </c>
      <c r="D245" s="110" t="s">
        <v>345</v>
      </c>
      <c r="E245" s="110" t="s">
        <v>345</v>
      </c>
      <c r="F245" s="110" t="s">
        <v>345</v>
      </c>
      <c r="G245" s="110" t="s">
        <v>345</v>
      </c>
      <c r="H245" s="127">
        <f>SUM(H247:H253)</f>
        <v>5021</v>
      </c>
      <c r="I245" s="166" t="s">
        <v>345</v>
      </c>
      <c r="J245" s="110" t="s">
        <v>345</v>
      </c>
      <c r="K245" s="110" t="s">
        <v>345</v>
      </c>
      <c r="L245" s="110" t="s">
        <v>345</v>
      </c>
      <c r="M245" s="110" t="s">
        <v>345</v>
      </c>
      <c r="N245" s="111" t="s">
        <v>345</v>
      </c>
      <c r="O245" s="128" t="s">
        <v>345</v>
      </c>
      <c r="P245" s="128" t="s">
        <v>345</v>
      </c>
    </row>
    <row r="246" spans="1:16" ht="15.75" customHeight="1">
      <c r="A246" s="134"/>
      <c r="B246" s="139"/>
      <c r="C246" s="53"/>
      <c r="D246" s="53"/>
      <c r="E246" s="53"/>
      <c r="F246" s="53"/>
      <c r="G246" s="53"/>
      <c r="H246" s="137"/>
      <c r="I246" s="187"/>
      <c r="J246" s="53"/>
      <c r="K246" s="53"/>
      <c r="L246" s="135"/>
      <c r="M246" s="53"/>
      <c r="O246" s="132"/>
      <c r="P246" s="132"/>
    </row>
    <row r="247" spans="1:16" ht="15.75" customHeight="1">
      <c r="A247" s="134" t="s">
        <v>171</v>
      </c>
      <c r="B247" s="52">
        <f aca="true" t="shared" si="11" ref="B247:B253">SUM(C247:P247)</f>
        <v>2473</v>
      </c>
      <c r="C247" s="135" t="s">
        <v>345</v>
      </c>
      <c r="D247" s="135" t="s">
        <v>345</v>
      </c>
      <c r="E247" s="135" t="s">
        <v>345</v>
      </c>
      <c r="F247" s="135" t="s">
        <v>345</v>
      </c>
      <c r="G247" s="135" t="s">
        <v>345</v>
      </c>
      <c r="H247" s="88">
        <v>2473</v>
      </c>
      <c r="I247" s="144" t="s">
        <v>345</v>
      </c>
      <c r="J247" s="135" t="s">
        <v>345</v>
      </c>
      <c r="K247" s="135" t="s">
        <v>345</v>
      </c>
      <c r="L247" s="135" t="s">
        <v>345</v>
      </c>
      <c r="M247" s="135" t="s">
        <v>345</v>
      </c>
      <c r="N247" s="137" t="s">
        <v>345</v>
      </c>
      <c r="O247" s="132" t="s">
        <v>345</v>
      </c>
      <c r="P247" s="132" t="s">
        <v>345</v>
      </c>
    </row>
    <row r="248" spans="1:16" ht="15.75" customHeight="1">
      <c r="A248" s="134" t="s">
        <v>172</v>
      </c>
      <c r="B248" s="52">
        <f t="shared" si="11"/>
        <v>536</v>
      </c>
      <c r="C248" s="135" t="s">
        <v>345</v>
      </c>
      <c r="D248" s="135" t="s">
        <v>345</v>
      </c>
      <c r="E248" s="135" t="s">
        <v>345</v>
      </c>
      <c r="F248" s="135" t="s">
        <v>345</v>
      </c>
      <c r="G248" s="135" t="s">
        <v>345</v>
      </c>
      <c r="H248" s="200">
        <v>536</v>
      </c>
      <c r="I248" s="144" t="s">
        <v>345</v>
      </c>
      <c r="J248" s="135" t="s">
        <v>345</v>
      </c>
      <c r="K248" s="135" t="s">
        <v>345</v>
      </c>
      <c r="L248" s="135" t="s">
        <v>345</v>
      </c>
      <c r="M248" s="135" t="s">
        <v>345</v>
      </c>
      <c r="N248" s="137" t="s">
        <v>345</v>
      </c>
      <c r="O248" s="132" t="s">
        <v>345</v>
      </c>
      <c r="P248" s="132" t="s">
        <v>345</v>
      </c>
    </row>
    <row r="249" spans="1:16" ht="15.75" customHeight="1">
      <c r="A249" s="134" t="s">
        <v>173</v>
      </c>
      <c r="B249" s="52">
        <f t="shared" si="11"/>
        <v>376</v>
      </c>
      <c r="C249" s="135" t="s">
        <v>345</v>
      </c>
      <c r="D249" s="135" t="s">
        <v>345</v>
      </c>
      <c r="E249" s="135" t="s">
        <v>345</v>
      </c>
      <c r="F249" s="135" t="s">
        <v>345</v>
      </c>
      <c r="G249" s="135" t="s">
        <v>345</v>
      </c>
      <c r="H249" s="200">
        <v>376</v>
      </c>
      <c r="I249" s="144" t="s">
        <v>345</v>
      </c>
      <c r="J249" s="135" t="s">
        <v>345</v>
      </c>
      <c r="K249" s="135" t="s">
        <v>345</v>
      </c>
      <c r="L249" s="135" t="s">
        <v>345</v>
      </c>
      <c r="M249" s="135" t="s">
        <v>345</v>
      </c>
      <c r="N249" s="137" t="s">
        <v>345</v>
      </c>
      <c r="O249" s="132" t="s">
        <v>345</v>
      </c>
      <c r="P249" s="132" t="s">
        <v>345</v>
      </c>
    </row>
    <row r="250" spans="1:16" ht="15.75" customHeight="1">
      <c r="A250" s="134" t="s">
        <v>174</v>
      </c>
      <c r="B250" s="52">
        <f t="shared" si="11"/>
        <v>862</v>
      </c>
      <c r="C250" s="135" t="s">
        <v>345</v>
      </c>
      <c r="D250" s="135" t="s">
        <v>345</v>
      </c>
      <c r="E250" s="135" t="s">
        <v>345</v>
      </c>
      <c r="F250" s="135" t="s">
        <v>345</v>
      </c>
      <c r="G250" s="135" t="s">
        <v>345</v>
      </c>
      <c r="H250" s="88">
        <v>862</v>
      </c>
      <c r="I250" s="144" t="s">
        <v>345</v>
      </c>
      <c r="J250" s="135" t="s">
        <v>345</v>
      </c>
      <c r="K250" s="135" t="s">
        <v>345</v>
      </c>
      <c r="L250" s="135" t="s">
        <v>345</v>
      </c>
      <c r="M250" s="135" t="s">
        <v>345</v>
      </c>
      <c r="N250" s="137" t="s">
        <v>345</v>
      </c>
      <c r="O250" s="132" t="s">
        <v>345</v>
      </c>
      <c r="P250" s="132" t="s">
        <v>345</v>
      </c>
    </row>
    <row r="251" spans="1:16" ht="15.75" customHeight="1">
      <c r="A251" s="134" t="s">
        <v>175</v>
      </c>
      <c r="B251" s="52">
        <f t="shared" si="11"/>
        <v>160</v>
      </c>
      <c r="C251" s="135" t="s">
        <v>345</v>
      </c>
      <c r="D251" s="135" t="s">
        <v>345</v>
      </c>
      <c r="E251" s="135" t="s">
        <v>345</v>
      </c>
      <c r="F251" s="135" t="s">
        <v>345</v>
      </c>
      <c r="G251" s="135" t="s">
        <v>345</v>
      </c>
      <c r="H251" s="88">
        <v>160</v>
      </c>
      <c r="I251" s="144" t="s">
        <v>345</v>
      </c>
      <c r="J251" s="135" t="s">
        <v>345</v>
      </c>
      <c r="K251" s="135" t="s">
        <v>345</v>
      </c>
      <c r="L251" s="135" t="s">
        <v>345</v>
      </c>
      <c r="M251" s="135" t="s">
        <v>345</v>
      </c>
      <c r="N251" s="135" t="s">
        <v>345</v>
      </c>
      <c r="O251" s="137" t="s">
        <v>345</v>
      </c>
      <c r="P251" s="85" t="s">
        <v>345</v>
      </c>
    </row>
    <row r="252" spans="1:16" ht="15.75" customHeight="1">
      <c r="A252" s="134" t="s">
        <v>176</v>
      </c>
      <c r="B252" s="52">
        <f t="shared" si="11"/>
        <v>377</v>
      </c>
      <c r="C252" s="135" t="s">
        <v>345</v>
      </c>
      <c r="D252" s="135" t="s">
        <v>345</v>
      </c>
      <c r="E252" s="135" t="s">
        <v>345</v>
      </c>
      <c r="F252" s="135" t="s">
        <v>345</v>
      </c>
      <c r="G252" s="135" t="s">
        <v>345</v>
      </c>
      <c r="H252" s="88">
        <v>377</v>
      </c>
      <c r="I252" s="144" t="s">
        <v>345</v>
      </c>
      <c r="J252" s="135" t="s">
        <v>345</v>
      </c>
      <c r="K252" s="135" t="s">
        <v>345</v>
      </c>
      <c r="L252" s="135" t="s">
        <v>345</v>
      </c>
      <c r="M252" s="135" t="s">
        <v>345</v>
      </c>
      <c r="N252" s="137" t="s">
        <v>345</v>
      </c>
      <c r="O252" s="132" t="s">
        <v>345</v>
      </c>
      <c r="P252" s="132" t="s">
        <v>345</v>
      </c>
    </row>
    <row r="253" spans="1:16" ht="15.75" customHeight="1">
      <c r="A253" s="134" t="s">
        <v>177</v>
      </c>
      <c r="B253" s="52">
        <f t="shared" si="11"/>
        <v>237</v>
      </c>
      <c r="C253" s="135" t="s">
        <v>345</v>
      </c>
      <c r="D253" s="135" t="s">
        <v>345</v>
      </c>
      <c r="E253" s="135" t="s">
        <v>345</v>
      </c>
      <c r="F253" s="135" t="s">
        <v>345</v>
      </c>
      <c r="G253" s="135" t="s">
        <v>345</v>
      </c>
      <c r="H253" s="200">
        <v>237</v>
      </c>
      <c r="I253" s="144" t="s">
        <v>345</v>
      </c>
      <c r="J253" s="135" t="s">
        <v>345</v>
      </c>
      <c r="K253" s="135" t="s">
        <v>345</v>
      </c>
      <c r="L253" s="135" t="s">
        <v>345</v>
      </c>
      <c r="M253" s="135" t="s">
        <v>345</v>
      </c>
      <c r="N253" s="137" t="s">
        <v>345</v>
      </c>
      <c r="O253" s="132" t="s">
        <v>345</v>
      </c>
      <c r="P253" s="132" t="s">
        <v>345</v>
      </c>
    </row>
    <row r="254" spans="1:16" ht="15.75" customHeight="1">
      <c r="A254" s="130"/>
      <c r="B254" s="52"/>
      <c r="C254" s="53"/>
      <c r="D254" s="53"/>
      <c r="E254" s="53"/>
      <c r="F254" s="53"/>
      <c r="G254" s="53"/>
      <c r="H254" s="48"/>
      <c r="I254" s="187"/>
      <c r="J254" s="53"/>
      <c r="K254" s="53"/>
      <c r="L254" s="135"/>
      <c r="M254" s="53"/>
      <c r="O254" s="132"/>
      <c r="P254" s="132"/>
    </row>
    <row r="255" spans="1:16" ht="15.75" customHeight="1">
      <c r="A255" s="119" t="s">
        <v>178</v>
      </c>
      <c r="B255" s="127">
        <f>SUM(B257:B271)</f>
        <v>34353</v>
      </c>
      <c r="C255" s="110" t="s">
        <v>345</v>
      </c>
      <c r="D255" s="110" t="s">
        <v>345</v>
      </c>
      <c r="E255" s="110" t="s">
        <v>345</v>
      </c>
      <c r="F255" s="110" t="s">
        <v>345</v>
      </c>
      <c r="G255" s="110" t="s">
        <v>345</v>
      </c>
      <c r="H255" s="110" t="s">
        <v>345</v>
      </c>
      <c r="I255" s="110" t="s">
        <v>345</v>
      </c>
      <c r="J255" s="209">
        <f>SUM(J257:J271)</f>
        <v>14196</v>
      </c>
      <c r="K255" s="110" t="s">
        <v>345</v>
      </c>
      <c r="L255" s="127">
        <f>SUM(L257:L271)</f>
        <v>20157</v>
      </c>
      <c r="M255" s="110" t="s">
        <v>345</v>
      </c>
      <c r="N255" s="111" t="s">
        <v>345</v>
      </c>
      <c r="O255" s="128" t="s">
        <v>345</v>
      </c>
      <c r="P255" s="128" t="s">
        <v>345</v>
      </c>
    </row>
    <row r="256" spans="1:16" ht="15.75" customHeight="1">
      <c r="A256" s="134"/>
      <c r="B256" s="139"/>
      <c r="C256" s="53"/>
      <c r="D256" s="53"/>
      <c r="E256" s="53"/>
      <c r="F256" s="53"/>
      <c r="G256" s="53"/>
      <c r="H256" s="53"/>
      <c r="I256" s="53"/>
      <c r="J256" s="207"/>
      <c r="K256" s="135"/>
      <c r="L256" s="135"/>
      <c r="M256" s="53"/>
      <c r="O256" s="132"/>
      <c r="P256" s="132"/>
    </row>
    <row r="257" spans="1:16" ht="15.75" customHeight="1">
      <c r="A257" s="134" t="s">
        <v>348</v>
      </c>
      <c r="B257" s="52">
        <f aca="true" t="shared" si="12" ref="B257:B271">SUM(C257:P257)</f>
        <v>2227</v>
      </c>
      <c r="C257" s="135" t="s">
        <v>345</v>
      </c>
      <c r="D257" s="135" t="s">
        <v>345</v>
      </c>
      <c r="E257" s="135" t="s">
        <v>345</v>
      </c>
      <c r="F257" s="135" t="s">
        <v>345</v>
      </c>
      <c r="G257" s="135" t="s">
        <v>345</v>
      </c>
      <c r="H257" s="135" t="s">
        <v>345</v>
      </c>
      <c r="I257" s="135" t="s">
        <v>345</v>
      </c>
      <c r="J257" s="145">
        <v>2227</v>
      </c>
      <c r="K257" s="135" t="s">
        <v>345</v>
      </c>
      <c r="L257" s="135" t="s">
        <v>345</v>
      </c>
      <c r="M257" s="135" t="s">
        <v>345</v>
      </c>
      <c r="N257" s="137" t="s">
        <v>345</v>
      </c>
      <c r="O257" s="132" t="s">
        <v>345</v>
      </c>
      <c r="P257" s="132" t="s">
        <v>345</v>
      </c>
    </row>
    <row r="258" spans="1:16" ht="15.75" customHeight="1">
      <c r="A258" s="134" t="s">
        <v>263</v>
      </c>
      <c r="B258" s="52">
        <f t="shared" si="12"/>
        <v>1986</v>
      </c>
      <c r="C258" s="135" t="s">
        <v>345</v>
      </c>
      <c r="D258" s="135" t="s">
        <v>345</v>
      </c>
      <c r="E258" s="135" t="s">
        <v>345</v>
      </c>
      <c r="F258" s="135" t="s">
        <v>345</v>
      </c>
      <c r="G258" s="135" t="s">
        <v>345</v>
      </c>
      <c r="H258" s="135" t="s">
        <v>345</v>
      </c>
      <c r="I258" s="135" t="s">
        <v>345</v>
      </c>
      <c r="J258" s="145">
        <v>1986</v>
      </c>
      <c r="K258" s="135" t="s">
        <v>345</v>
      </c>
      <c r="L258" s="135" t="s">
        <v>345</v>
      </c>
      <c r="M258" s="135" t="s">
        <v>345</v>
      </c>
      <c r="N258" s="137" t="s">
        <v>345</v>
      </c>
      <c r="O258" s="132" t="s">
        <v>345</v>
      </c>
      <c r="P258" s="132" t="s">
        <v>345</v>
      </c>
    </row>
    <row r="259" spans="1:16" ht="15.75" customHeight="1">
      <c r="A259" s="134" t="s">
        <v>179</v>
      </c>
      <c r="B259" s="52">
        <f t="shared" si="12"/>
        <v>1406</v>
      </c>
      <c r="C259" s="135" t="s">
        <v>345</v>
      </c>
      <c r="D259" s="135" t="s">
        <v>345</v>
      </c>
      <c r="E259" s="135" t="s">
        <v>345</v>
      </c>
      <c r="F259" s="135" t="s">
        <v>345</v>
      </c>
      <c r="G259" s="135" t="s">
        <v>345</v>
      </c>
      <c r="H259" s="135" t="s">
        <v>345</v>
      </c>
      <c r="I259" s="135" t="s">
        <v>345</v>
      </c>
      <c r="J259" s="145">
        <v>1406</v>
      </c>
      <c r="K259" s="135" t="s">
        <v>345</v>
      </c>
      <c r="L259" s="135" t="s">
        <v>345</v>
      </c>
      <c r="M259" s="135" t="s">
        <v>345</v>
      </c>
      <c r="N259" s="137" t="s">
        <v>345</v>
      </c>
      <c r="O259" s="132" t="s">
        <v>345</v>
      </c>
      <c r="P259" s="132" t="s">
        <v>345</v>
      </c>
    </row>
    <row r="260" spans="1:16" ht="15.75" customHeight="1">
      <c r="A260" s="134" t="s">
        <v>180</v>
      </c>
      <c r="B260" s="52">
        <f t="shared" si="12"/>
        <v>4128</v>
      </c>
      <c r="C260" s="135" t="s">
        <v>345</v>
      </c>
      <c r="D260" s="135" t="s">
        <v>345</v>
      </c>
      <c r="E260" s="135" t="s">
        <v>345</v>
      </c>
      <c r="F260" s="135" t="s">
        <v>345</v>
      </c>
      <c r="G260" s="135" t="s">
        <v>345</v>
      </c>
      <c r="H260" s="135" t="s">
        <v>345</v>
      </c>
      <c r="I260" s="135" t="s">
        <v>345</v>
      </c>
      <c r="J260" s="145">
        <v>382</v>
      </c>
      <c r="K260" s="135" t="s">
        <v>345</v>
      </c>
      <c r="L260" s="136">
        <v>3746</v>
      </c>
      <c r="M260" s="135" t="s">
        <v>345</v>
      </c>
      <c r="N260" s="137" t="s">
        <v>345</v>
      </c>
      <c r="O260" s="132" t="s">
        <v>345</v>
      </c>
      <c r="P260" s="132" t="s">
        <v>345</v>
      </c>
    </row>
    <row r="261" spans="1:16" ht="15.75" customHeight="1">
      <c r="A261" s="134" t="s">
        <v>181</v>
      </c>
      <c r="B261" s="52">
        <f t="shared" si="12"/>
        <v>1066</v>
      </c>
      <c r="C261" s="135" t="s">
        <v>345</v>
      </c>
      <c r="D261" s="135" t="s">
        <v>345</v>
      </c>
      <c r="E261" s="135" t="s">
        <v>345</v>
      </c>
      <c r="F261" s="135" t="s">
        <v>345</v>
      </c>
      <c r="G261" s="135" t="s">
        <v>345</v>
      </c>
      <c r="H261" s="135" t="s">
        <v>345</v>
      </c>
      <c r="I261" s="135" t="s">
        <v>345</v>
      </c>
      <c r="J261" s="145">
        <v>1066</v>
      </c>
      <c r="K261" s="135" t="s">
        <v>345</v>
      </c>
      <c r="L261" s="135" t="s">
        <v>345</v>
      </c>
      <c r="M261" s="135" t="s">
        <v>345</v>
      </c>
      <c r="N261" s="137" t="s">
        <v>345</v>
      </c>
      <c r="O261" s="132" t="s">
        <v>345</v>
      </c>
      <c r="P261" s="132" t="s">
        <v>345</v>
      </c>
    </row>
    <row r="262" spans="1:16" ht="15.75" customHeight="1">
      <c r="A262" s="134" t="s">
        <v>182</v>
      </c>
      <c r="B262" s="52">
        <f t="shared" si="12"/>
        <v>2855</v>
      </c>
      <c r="C262" s="135" t="s">
        <v>345</v>
      </c>
      <c r="D262" s="135" t="s">
        <v>345</v>
      </c>
      <c r="E262" s="135" t="s">
        <v>345</v>
      </c>
      <c r="F262" s="135" t="s">
        <v>345</v>
      </c>
      <c r="G262" s="135" t="s">
        <v>345</v>
      </c>
      <c r="H262" s="135" t="s">
        <v>345</v>
      </c>
      <c r="I262" s="135" t="s">
        <v>345</v>
      </c>
      <c r="J262" s="145">
        <v>319</v>
      </c>
      <c r="K262" s="135" t="s">
        <v>345</v>
      </c>
      <c r="L262" s="136">
        <v>2536</v>
      </c>
      <c r="M262" s="135" t="s">
        <v>345</v>
      </c>
      <c r="N262" s="137" t="s">
        <v>345</v>
      </c>
      <c r="O262" s="132" t="s">
        <v>345</v>
      </c>
      <c r="P262" s="132" t="s">
        <v>345</v>
      </c>
    </row>
    <row r="263" spans="1:16" s="17" customFormat="1" ht="15.75" customHeight="1">
      <c r="A263" s="134" t="s">
        <v>183</v>
      </c>
      <c r="B263" s="52">
        <f t="shared" si="12"/>
        <v>4677</v>
      </c>
      <c r="C263" s="135" t="s">
        <v>345</v>
      </c>
      <c r="D263" s="135" t="s">
        <v>345</v>
      </c>
      <c r="E263" s="135" t="s">
        <v>345</v>
      </c>
      <c r="F263" s="135" t="s">
        <v>345</v>
      </c>
      <c r="G263" s="135" t="s">
        <v>345</v>
      </c>
      <c r="H263" s="135" t="s">
        <v>345</v>
      </c>
      <c r="I263" s="135" t="s">
        <v>345</v>
      </c>
      <c r="J263" s="145">
        <v>1053</v>
      </c>
      <c r="K263" s="135" t="s">
        <v>345</v>
      </c>
      <c r="L263" s="136">
        <v>3624</v>
      </c>
      <c r="M263" s="135" t="s">
        <v>345</v>
      </c>
      <c r="N263" s="137" t="s">
        <v>345</v>
      </c>
      <c r="O263" s="132" t="s">
        <v>345</v>
      </c>
      <c r="P263" s="132" t="s">
        <v>345</v>
      </c>
    </row>
    <row r="264" spans="1:16" ht="15.75" customHeight="1">
      <c r="A264" s="134" t="s">
        <v>184</v>
      </c>
      <c r="B264" s="52">
        <f t="shared" si="12"/>
        <v>1462</v>
      </c>
      <c r="C264" s="135" t="s">
        <v>345</v>
      </c>
      <c r="D264" s="135" t="s">
        <v>345</v>
      </c>
      <c r="E264" s="135" t="s">
        <v>345</v>
      </c>
      <c r="F264" s="135" t="s">
        <v>345</v>
      </c>
      <c r="G264" s="135" t="s">
        <v>345</v>
      </c>
      <c r="H264" s="135" t="s">
        <v>345</v>
      </c>
      <c r="I264" s="135" t="s">
        <v>345</v>
      </c>
      <c r="J264" s="145">
        <v>1462</v>
      </c>
      <c r="K264" s="135" t="s">
        <v>345</v>
      </c>
      <c r="L264" s="139" t="s">
        <v>345</v>
      </c>
      <c r="M264" s="135" t="s">
        <v>345</v>
      </c>
      <c r="N264" s="137" t="s">
        <v>345</v>
      </c>
      <c r="O264" s="132" t="s">
        <v>345</v>
      </c>
      <c r="P264" s="132" t="s">
        <v>345</v>
      </c>
    </row>
    <row r="265" spans="1:16" ht="15.75" customHeight="1">
      <c r="A265" s="134" t="s">
        <v>259</v>
      </c>
      <c r="B265" s="52">
        <f t="shared" si="12"/>
        <v>813</v>
      </c>
      <c r="C265" s="135" t="s">
        <v>345</v>
      </c>
      <c r="D265" s="135" t="s">
        <v>345</v>
      </c>
      <c r="E265" s="135" t="s">
        <v>345</v>
      </c>
      <c r="F265" s="135" t="s">
        <v>345</v>
      </c>
      <c r="G265" s="135" t="s">
        <v>345</v>
      </c>
      <c r="H265" s="135" t="s">
        <v>345</v>
      </c>
      <c r="I265" s="135" t="s">
        <v>345</v>
      </c>
      <c r="J265" s="145">
        <v>813</v>
      </c>
      <c r="K265" s="135" t="s">
        <v>345</v>
      </c>
      <c r="L265" s="139" t="s">
        <v>345</v>
      </c>
      <c r="M265" s="135" t="s">
        <v>345</v>
      </c>
      <c r="N265" s="137" t="s">
        <v>345</v>
      </c>
      <c r="O265" s="132" t="s">
        <v>345</v>
      </c>
      <c r="P265" s="132" t="s">
        <v>345</v>
      </c>
    </row>
    <row r="266" spans="1:16" ht="15.75" customHeight="1">
      <c r="A266" s="134" t="s">
        <v>463</v>
      </c>
      <c r="B266" s="52">
        <f t="shared" si="12"/>
        <v>2775</v>
      </c>
      <c r="C266" s="135" t="s">
        <v>345</v>
      </c>
      <c r="D266" s="135" t="s">
        <v>345</v>
      </c>
      <c r="E266" s="135" t="s">
        <v>345</v>
      </c>
      <c r="F266" s="135" t="s">
        <v>345</v>
      </c>
      <c r="G266" s="135" t="s">
        <v>345</v>
      </c>
      <c r="H266" s="135" t="s">
        <v>345</v>
      </c>
      <c r="I266" s="135" t="s">
        <v>345</v>
      </c>
      <c r="J266" s="211">
        <v>250</v>
      </c>
      <c r="K266" s="135" t="s">
        <v>345</v>
      </c>
      <c r="L266" s="139">
        <v>2525</v>
      </c>
      <c r="M266" s="135" t="s">
        <v>345</v>
      </c>
      <c r="N266" s="137" t="s">
        <v>345</v>
      </c>
      <c r="O266" s="132" t="s">
        <v>345</v>
      </c>
      <c r="P266" s="132" t="s">
        <v>345</v>
      </c>
    </row>
    <row r="267" spans="1:16" ht="15.75" customHeight="1">
      <c r="A267" s="134" t="s">
        <v>464</v>
      </c>
      <c r="B267" s="52">
        <f t="shared" si="12"/>
        <v>2272</v>
      </c>
      <c r="C267" s="135" t="s">
        <v>345</v>
      </c>
      <c r="D267" s="135" t="s">
        <v>345</v>
      </c>
      <c r="E267" s="135" t="s">
        <v>345</v>
      </c>
      <c r="F267" s="135" t="s">
        <v>345</v>
      </c>
      <c r="G267" s="135" t="s">
        <v>345</v>
      </c>
      <c r="H267" s="135" t="s">
        <v>345</v>
      </c>
      <c r="I267" s="135" t="s">
        <v>345</v>
      </c>
      <c r="J267" s="211">
        <v>331</v>
      </c>
      <c r="K267" s="135" t="s">
        <v>345</v>
      </c>
      <c r="L267" s="136">
        <v>1941</v>
      </c>
      <c r="M267" s="135" t="s">
        <v>345</v>
      </c>
      <c r="N267" s="137" t="s">
        <v>345</v>
      </c>
      <c r="O267" s="132" t="s">
        <v>345</v>
      </c>
      <c r="P267" s="132" t="s">
        <v>345</v>
      </c>
    </row>
    <row r="268" spans="1:16" ht="15.75" customHeight="1">
      <c r="A268" s="134" t="s">
        <v>465</v>
      </c>
      <c r="B268" s="52">
        <f t="shared" si="12"/>
        <v>2115</v>
      </c>
      <c r="C268" s="135" t="s">
        <v>345</v>
      </c>
      <c r="D268" s="135" t="s">
        <v>345</v>
      </c>
      <c r="E268" s="135" t="s">
        <v>345</v>
      </c>
      <c r="F268" s="135" t="s">
        <v>345</v>
      </c>
      <c r="G268" s="135" t="s">
        <v>345</v>
      </c>
      <c r="H268" s="135" t="s">
        <v>345</v>
      </c>
      <c r="I268" s="135" t="s">
        <v>345</v>
      </c>
      <c r="J268" s="211">
        <v>644</v>
      </c>
      <c r="K268" s="135" t="s">
        <v>345</v>
      </c>
      <c r="L268" s="136">
        <v>1471</v>
      </c>
      <c r="M268" s="135" t="s">
        <v>345</v>
      </c>
      <c r="N268" s="137" t="s">
        <v>345</v>
      </c>
      <c r="O268" s="132" t="s">
        <v>345</v>
      </c>
      <c r="P268" s="132" t="s">
        <v>345</v>
      </c>
    </row>
    <row r="269" spans="1:16" ht="15.75" customHeight="1">
      <c r="A269" s="134" t="s">
        <v>151</v>
      </c>
      <c r="B269" s="52">
        <f t="shared" si="12"/>
        <v>404</v>
      </c>
      <c r="C269" s="135" t="s">
        <v>345</v>
      </c>
      <c r="D269" s="135" t="s">
        <v>345</v>
      </c>
      <c r="E269" s="135" t="s">
        <v>345</v>
      </c>
      <c r="F269" s="135" t="s">
        <v>345</v>
      </c>
      <c r="G269" s="135" t="s">
        <v>345</v>
      </c>
      <c r="H269" s="135" t="s">
        <v>345</v>
      </c>
      <c r="I269" s="135" t="s">
        <v>345</v>
      </c>
      <c r="J269" s="211">
        <v>404</v>
      </c>
      <c r="K269" s="135" t="s">
        <v>345</v>
      </c>
      <c r="L269" s="144" t="s">
        <v>345</v>
      </c>
      <c r="M269" s="135" t="s">
        <v>345</v>
      </c>
      <c r="N269" s="137" t="s">
        <v>345</v>
      </c>
      <c r="O269" s="132" t="s">
        <v>345</v>
      </c>
      <c r="P269" s="132" t="s">
        <v>345</v>
      </c>
    </row>
    <row r="270" spans="1:16" ht="15.75" customHeight="1">
      <c r="A270" s="134" t="s">
        <v>169</v>
      </c>
      <c r="B270" s="52">
        <f t="shared" si="12"/>
        <v>1180</v>
      </c>
      <c r="C270" s="135" t="s">
        <v>345</v>
      </c>
      <c r="D270" s="135" t="s">
        <v>345</v>
      </c>
      <c r="E270" s="135" t="s">
        <v>345</v>
      </c>
      <c r="F270" s="135" t="s">
        <v>345</v>
      </c>
      <c r="G270" s="135" t="s">
        <v>345</v>
      </c>
      <c r="H270" s="135" t="s">
        <v>345</v>
      </c>
      <c r="I270" s="135" t="s">
        <v>345</v>
      </c>
      <c r="J270" s="145">
        <v>1180</v>
      </c>
      <c r="K270" s="135" t="s">
        <v>345</v>
      </c>
      <c r="L270" s="135" t="s">
        <v>345</v>
      </c>
      <c r="M270" s="135" t="s">
        <v>345</v>
      </c>
      <c r="N270" s="137" t="s">
        <v>345</v>
      </c>
      <c r="O270" s="132" t="s">
        <v>345</v>
      </c>
      <c r="P270" s="132" t="s">
        <v>345</v>
      </c>
    </row>
    <row r="271" spans="1:16" ht="15.75" customHeight="1">
      <c r="A271" s="130" t="s">
        <v>152</v>
      </c>
      <c r="B271" s="52">
        <f t="shared" si="12"/>
        <v>4987</v>
      </c>
      <c r="C271" s="135" t="s">
        <v>345</v>
      </c>
      <c r="D271" s="135" t="s">
        <v>345</v>
      </c>
      <c r="E271" s="135" t="s">
        <v>345</v>
      </c>
      <c r="F271" s="135" t="s">
        <v>345</v>
      </c>
      <c r="G271" s="135" t="s">
        <v>345</v>
      </c>
      <c r="H271" s="135" t="s">
        <v>345</v>
      </c>
      <c r="I271" s="135" t="s">
        <v>345</v>
      </c>
      <c r="J271" s="145">
        <v>673</v>
      </c>
      <c r="K271" s="135" t="s">
        <v>345</v>
      </c>
      <c r="L271" s="136">
        <v>4314</v>
      </c>
      <c r="M271" s="135" t="s">
        <v>345</v>
      </c>
      <c r="N271" s="137" t="s">
        <v>345</v>
      </c>
      <c r="O271" s="132" t="s">
        <v>345</v>
      </c>
      <c r="P271" s="132" t="s">
        <v>345</v>
      </c>
    </row>
    <row r="272" spans="1:16" ht="15.75" customHeight="1">
      <c r="A272" s="130"/>
      <c r="B272" s="52"/>
      <c r="C272" s="135"/>
      <c r="D272" s="135"/>
      <c r="E272" s="135"/>
      <c r="F272" s="135"/>
      <c r="G272" s="135"/>
      <c r="H272" s="135"/>
      <c r="I272" s="53"/>
      <c r="J272" s="145"/>
      <c r="K272" s="53"/>
      <c r="L272" s="135"/>
      <c r="M272" s="53"/>
      <c r="O272" s="132"/>
      <c r="P272" s="132"/>
    </row>
    <row r="273" spans="1:16" ht="15.75" customHeight="1">
      <c r="A273" s="119" t="s">
        <v>411</v>
      </c>
      <c r="B273" s="127">
        <f>SUM(B275:B289)</f>
        <v>17161</v>
      </c>
      <c r="C273" s="110" t="s">
        <v>345</v>
      </c>
      <c r="D273" s="110" t="s">
        <v>345</v>
      </c>
      <c r="E273" s="110" t="s">
        <v>345</v>
      </c>
      <c r="F273" s="110" t="s">
        <v>345</v>
      </c>
      <c r="G273" s="110" t="s">
        <v>345</v>
      </c>
      <c r="H273" s="110" t="s">
        <v>345</v>
      </c>
      <c r="I273" s="110" t="s">
        <v>345</v>
      </c>
      <c r="J273" s="209" t="s">
        <v>345</v>
      </c>
      <c r="K273" s="110">
        <f>SUM(K275:K289)</f>
        <v>17161</v>
      </c>
      <c r="L273" s="110" t="s">
        <v>345</v>
      </c>
      <c r="M273" s="110" t="s">
        <v>345</v>
      </c>
      <c r="N273" s="111" t="s">
        <v>345</v>
      </c>
      <c r="O273" s="128" t="s">
        <v>345</v>
      </c>
      <c r="P273" s="128" t="s">
        <v>345</v>
      </c>
    </row>
    <row r="274" spans="1:16" ht="15.75" customHeight="1">
      <c r="A274" s="134"/>
      <c r="B274" s="139"/>
      <c r="C274" s="135"/>
      <c r="D274" s="135"/>
      <c r="E274" s="135"/>
      <c r="F274" s="135"/>
      <c r="G274" s="135"/>
      <c r="H274" s="135"/>
      <c r="I274" s="135"/>
      <c r="J274" s="207"/>
      <c r="K274" s="135"/>
      <c r="L274" s="135"/>
      <c r="M274" s="135"/>
      <c r="N274" s="137"/>
      <c r="O274" s="132"/>
      <c r="P274" s="132"/>
    </row>
    <row r="275" spans="1:16" ht="15.75" customHeight="1">
      <c r="A275" s="134" t="s">
        <v>348</v>
      </c>
      <c r="B275" s="52">
        <f aca="true" t="shared" si="13" ref="B275:B289">SUM(C275:P275)</f>
        <v>3830</v>
      </c>
      <c r="C275" s="135" t="s">
        <v>345</v>
      </c>
      <c r="D275" s="135" t="s">
        <v>345</v>
      </c>
      <c r="E275" s="135" t="s">
        <v>345</v>
      </c>
      <c r="F275" s="135" t="s">
        <v>345</v>
      </c>
      <c r="G275" s="135" t="s">
        <v>345</v>
      </c>
      <c r="H275" s="135" t="s">
        <v>345</v>
      </c>
      <c r="I275" s="135" t="s">
        <v>345</v>
      </c>
      <c r="J275" s="207" t="s">
        <v>345</v>
      </c>
      <c r="K275" s="212">
        <v>3830</v>
      </c>
      <c r="L275" s="135" t="s">
        <v>345</v>
      </c>
      <c r="M275" s="135" t="s">
        <v>345</v>
      </c>
      <c r="N275" s="137" t="s">
        <v>345</v>
      </c>
      <c r="O275" s="132" t="s">
        <v>345</v>
      </c>
      <c r="P275" s="132" t="s">
        <v>345</v>
      </c>
    </row>
    <row r="276" spans="1:16" ht="15.75" customHeight="1">
      <c r="A276" s="134" t="s">
        <v>179</v>
      </c>
      <c r="B276" s="52">
        <f t="shared" si="13"/>
        <v>4971</v>
      </c>
      <c r="C276" s="135" t="s">
        <v>345</v>
      </c>
      <c r="D276" s="135" t="s">
        <v>345</v>
      </c>
      <c r="E276" s="135" t="s">
        <v>345</v>
      </c>
      <c r="F276" s="135" t="s">
        <v>345</v>
      </c>
      <c r="G276" s="135" t="s">
        <v>345</v>
      </c>
      <c r="H276" s="135" t="s">
        <v>345</v>
      </c>
      <c r="I276" s="135" t="s">
        <v>345</v>
      </c>
      <c r="J276" s="207" t="s">
        <v>345</v>
      </c>
      <c r="K276" s="212">
        <v>4971</v>
      </c>
      <c r="L276" s="135" t="s">
        <v>345</v>
      </c>
      <c r="M276" s="135" t="s">
        <v>345</v>
      </c>
      <c r="N276" s="137" t="s">
        <v>345</v>
      </c>
      <c r="O276" s="132" t="s">
        <v>345</v>
      </c>
      <c r="P276" s="132" t="s">
        <v>345</v>
      </c>
    </row>
    <row r="277" spans="1:16" ht="15.75" customHeight="1">
      <c r="A277" s="134" t="s">
        <v>264</v>
      </c>
      <c r="B277" s="52">
        <f t="shared" si="13"/>
        <v>471</v>
      </c>
      <c r="C277" s="135" t="s">
        <v>345</v>
      </c>
      <c r="D277" s="135" t="s">
        <v>345</v>
      </c>
      <c r="E277" s="135" t="s">
        <v>345</v>
      </c>
      <c r="F277" s="135" t="s">
        <v>345</v>
      </c>
      <c r="G277" s="135" t="s">
        <v>345</v>
      </c>
      <c r="H277" s="135" t="s">
        <v>345</v>
      </c>
      <c r="I277" s="135" t="s">
        <v>345</v>
      </c>
      <c r="J277" s="135" t="s">
        <v>345</v>
      </c>
      <c r="K277" s="131">
        <v>471</v>
      </c>
      <c r="L277" s="135" t="s">
        <v>345</v>
      </c>
      <c r="M277" s="135" t="s">
        <v>345</v>
      </c>
      <c r="N277" s="137" t="s">
        <v>345</v>
      </c>
      <c r="O277" s="132" t="s">
        <v>345</v>
      </c>
      <c r="P277" s="132" t="s">
        <v>345</v>
      </c>
    </row>
    <row r="278" spans="1:16" ht="15.75" customHeight="1">
      <c r="A278" s="134" t="s">
        <v>263</v>
      </c>
      <c r="B278" s="52">
        <f t="shared" si="13"/>
        <v>503</v>
      </c>
      <c r="C278" s="135" t="s">
        <v>345</v>
      </c>
      <c r="D278" s="135" t="s">
        <v>345</v>
      </c>
      <c r="E278" s="135" t="s">
        <v>345</v>
      </c>
      <c r="F278" s="135" t="s">
        <v>345</v>
      </c>
      <c r="G278" s="135" t="s">
        <v>345</v>
      </c>
      <c r="H278" s="135" t="s">
        <v>345</v>
      </c>
      <c r="I278" s="135" t="s">
        <v>345</v>
      </c>
      <c r="J278" s="135" t="s">
        <v>345</v>
      </c>
      <c r="K278" s="131">
        <v>503</v>
      </c>
      <c r="L278" s="135" t="s">
        <v>345</v>
      </c>
      <c r="M278" s="135" t="s">
        <v>345</v>
      </c>
      <c r="N278" s="137" t="s">
        <v>345</v>
      </c>
      <c r="O278" s="132" t="s">
        <v>345</v>
      </c>
      <c r="P278" s="132" t="s">
        <v>345</v>
      </c>
    </row>
    <row r="279" spans="1:16" ht="15.75" customHeight="1">
      <c r="A279" s="134" t="s">
        <v>153</v>
      </c>
      <c r="B279" s="52">
        <f t="shared" si="13"/>
        <v>953</v>
      </c>
      <c r="C279" s="135" t="s">
        <v>345</v>
      </c>
      <c r="D279" s="135" t="s">
        <v>345</v>
      </c>
      <c r="E279" s="135" t="s">
        <v>345</v>
      </c>
      <c r="F279" s="135" t="s">
        <v>345</v>
      </c>
      <c r="G279" s="135" t="s">
        <v>345</v>
      </c>
      <c r="H279" s="135" t="s">
        <v>345</v>
      </c>
      <c r="I279" s="135" t="s">
        <v>345</v>
      </c>
      <c r="J279" s="135" t="s">
        <v>345</v>
      </c>
      <c r="K279" s="131">
        <v>953</v>
      </c>
      <c r="L279" s="135" t="s">
        <v>345</v>
      </c>
      <c r="M279" s="135" t="s">
        <v>345</v>
      </c>
      <c r="N279" s="137" t="s">
        <v>345</v>
      </c>
      <c r="O279" s="132" t="s">
        <v>345</v>
      </c>
      <c r="P279" s="132" t="s">
        <v>345</v>
      </c>
    </row>
    <row r="280" spans="1:16" ht="15.75" customHeight="1">
      <c r="A280" s="134" t="s">
        <v>257</v>
      </c>
      <c r="B280" s="52">
        <f t="shared" si="13"/>
        <v>184</v>
      </c>
      <c r="C280" s="135" t="s">
        <v>345</v>
      </c>
      <c r="D280" s="135" t="s">
        <v>345</v>
      </c>
      <c r="E280" s="135" t="s">
        <v>345</v>
      </c>
      <c r="F280" s="135" t="s">
        <v>345</v>
      </c>
      <c r="G280" s="135" t="s">
        <v>345</v>
      </c>
      <c r="H280" s="135" t="s">
        <v>345</v>
      </c>
      <c r="I280" s="135" t="s">
        <v>345</v>
      </c>
      <c r="J280" s="135" t="s">
        <v>345</v>
      </c>
      <c r="K280" s="131">
        <v>184</v>
      </c>
      <c r="L280" s="135" t="s">
        <v>345</v>
      </c>
      <c r="M280" s="135" t="s">
        <v>345</v>
      </c>
      <c r="N280" s="137" t="s">
        <v>345</v>
      </c>
      <c r="O280" s="132" t="s">
        <v>345</v>
      </c>
      <c r="P280" s="132" t="s">
        <v>345</v>
      </c>
    </row>
    <row r="281" spans="1:16" ht="15.75" customHeight="1">
      <c r="A281" s="134" t="s">
        <v>181</v>
      </c>
      <c r="B281" s="52">
        <f t="shared" si="13"/>
        <v>989</v>
      </c>
      <c r="C281" s="135" t="s">
        <v>345</v>
      </c>
      <c r="D281" s="135" t="s">
        <v>345</v>
      </c>
      <c r="E281" s="135" t="s">
        <v>345</v>
      </c>
      <c r="F281" s="135" t="s">
        <v>345</v>
      </c>
      <c r="G281" s="135" t="s">
        <v>345</v>
      </c>
      <c r="H281" s="135" t="s">
        <v>345</v>
      </c>
      <c r="I281" s="135" t="s">
        <v>345</v>
      </c>
      <c r="J281" s="135" t="s">
        <v>345</v>
      </c>
      <c r="K281" s="131">
        <v>989</v>
      </c>
      <c r="L281" s="135" t="s">
        <v>345</v>
      </c>
      <c r="M281" s="135" t="s">
        <v>345</v>
      </c>
      <c r="N281" s="137" t="s">
        <v>345</v>
      </c>
      <c r="O281" s="132" t="s">
        <v>345</v>
      </c>
      <c r="P281" s="132" t="s">
        <v>345</v>
      </c>
    </row>
    <row r="282" spans="1:16" s="17" customFormat="1" ht="15.75" customHeight="1">
      <c r="A282" s="134" t="s">
        <v>154</v>
      </c>
      <c r="B282" s="52">
        <f t="shared" si="13"/>
        <v>117</v>
      </c>
      <c r="C282" s="135" t="s">
        <v>345</v>
      </c>
      <c r="D282" s="135" t="s">
        <v>345</v>
      </c>
      <c r="E282" s="135" t="s">
        <v>345</v>
      </c>
      <c r="F282" s="135" t="s">
        <v>345</v>
      </c>
      <c r="G282" s="135" t="s">
        <v>345</v>
      </c>
      <c r="H282" s="135" t="s">
        <v>345</v>
      </c>
      <c r="I282" s="135" t="s">
        <v>345</v>
      </c>
      <c r="J282" s="135" t="s">
        <v>345</v>
      </c>
      <c r="K282" s="131">
        <v>117</v>
      </c>
      <c r="L282" s="135" t="s">
        <v>345</v>
      </c>
      <c r="M282" s="135" t="s">
        <v>345</v>
      </c>
      <c r="N282" s="137" t="s">
        <v>345</v>
      </c>
      <c r="O282" s="132" t="s">
        <v>345</v>
      </c>
      <c r="P282" s="132" t="s">
        <v>345</v>
      </c>
    </row>
    <row r="283" spans="1:16" ht="15.75" customHeight="1">
      <c r="A283" s="134" t="s">
        <v>155</v>
      </c>
      <c r="B283" s="52">
        <f t="shared" si="13"/>
        <v>959</v>
      </c>
      <c r="C283" s="135" t="s">
        <v>345</v>
      </c>
      <c r="D283" s="135" t="s">
        <v>345</v>
      </c>
      <c r="E283" s="135" t="s">
        <v>345</v>
      </c>
      <c r="F283" s="135" t="s">
        <v>345</v>
      </c>
      <c r="G283" s="135" t="s">
        <v>345</v>
      </c>
      <c r="H283" s="135" t="s">
        <v>345</v>
      </c>
      <c r="I283" s="135" t="s">
        <v>345</v>
      </c>
      <c r="J283" s="135" t="s">
        <v>345</v>
      </c>
      <c r="K283" s="131">
        <v>959</v>
      </c>
      <c r="L283" s="135" t="s">
        <v>345</v>
      </c>
      <c r="M283" s="135" t="s">
        <v>345</v>
      </c>
      <c r="N283" s="137" t="s">
        <v>345</v>
      </c>
      <c r="O283" s="132" t="s">
        <v>345</v>
      </c>
      <c r="P283" s="132" t="s">
        <v>345</v>
      </c>
    </row>
    <row r="284" spans="1:16" ht="15.75" customHeight="1">
      <c r="A284" s="134" t="s">
        <v>156</v>
      </c>
      <c r="B284" s="52">
        <f t="shared" si="13"/>
        <v>107</v>
      </c>
      <c r="C284" s="135" t="s">
        <v>345</v>
      </c>
      <c r="D284" s="135" t="s">
        <v>345</v>
      </c>
      <c r="E284" s="135" t="s">
        <v>345</v>
      </c>
      <c r="F284" s="135" t="s">
        <v>345</v>
      </c>
      <c r="G284" s="135" t="s">
        <v>345</v>
      </c>
      <c r="H284" s="135" t="s">
        <v>345</v>
      </c>
      <c r="I284" s="135" t="s">
        <v>345</v>
      </c>
      <c r="J284" s="135" t="s">
        <v>345</v>
      </c>
      <c r="K284" s="131">
        <v>107</v>
      </c>
      <c r="L284" s="135" t="s">
        <v>345</v>
      </c>
      <c r="M284" s="135" t="s">
        <v>345</v>
      </c>
      <c r="N284" s="137" t="s">
        <v>345</v>
      </c>
      <c r="O284" s="132" t="s">
        <v>345</v>
      </c>
      <c r="P284" s="132" t="s">
        <v>345</v>
      </c>
    </row>
    <row r="285" spans="1:16" ht="15.75" customHeight="1">
      <c r="A285" s="138" t="s">
        <v>157</v>
      </c>
      <c r="B285" s="52">
        <f t="shared" si="13"/>
        <v>1299</v>
      </c>
      <c r="C285" s="135" t="s">
        <v>345</v>
      </c>
      <c r="D285" s="135" t="s">
        <v>345</v>
      </c>
      <c r="E285" s="135" t="s">
        <v>345</v>
      </c>
      <c r="F285" s="135" t="s">
        <v>345</v>
      </c>
      <c r="G285" s="135" t="s">
        <v>345</v>
      </c>
      <c r="H285" s="135" t="s">
        <v>345</v>
      </c>
      <c r="I285" s="135" t="s">
        <v>345</v>
      </c>
      <c r="J285" s="135" t="s">
        <v>345</v>
      </c>
      <c r="K285" s="131">
        <v>1299</v>
      </c>
      <c r="L285" s="135" t="s">
        <v>345</v>
      </c>
      <c r="M285" s="135" t="s">
        <v>345</v>
      </c>
      <c r="N285" s="137" t="s">
        <v>345</v>
      </c>
      <c r="O285" s="132" t="s">
        <v>345</v>
      </c>
      <c r="P285" s="132" t="s">
        <v>345</v>
      </c>
    </row>
    <row r="286" spans="1:16" ht="15.75" customHeight="1">
      <c r="A286" s="134" t="s">
        <v>158</v>
      </c>
      <c r="B286" s="52">
        <f t="shared" si="13"/>
        <v>1633</v>
      </c>
      <c r="C286" s="135" t="s">
        <v>345</v>
      </c>
      <c r="D286" s="135" t="s">
        <v>345</v>
      </c>
      <c r="E286" s="135" t="s">
        <v>345</v>
      </c>
      <c r="F286" s="135" t="s">
        <v>345</v>
      </c>
      <c r="G286" s="135" t="s">
        <v>345</v>
      </c>
      <c r="H286" s="135" t="s">
        <v>345</v>
      </c>
      <c r="I286" s="135" t="s">
        <v>345</v>
      </c>
      <c r="J286" s="135" t="s">
        <v>345</v>
      </c>
      <c r="K286" s="131">
        <v>1633</v>
      </c>
      <c r="L286" s="135" t="s">
        <v>345</v>
      </c>
      <c r="M286" s="135" t="s">
        <v>345</v>
      </c>
      <c r="N286" s="137" t="s">
        <v>345</v>
      </c>
      <c r="O286" s="132" t="s">
        <v>345</v>
      </c>
      <c r="P286" s="132" t="s">
        <v>345</v>
      </c>
    </row>
    <row r="287" spans="1:16" ht="15.75" customHeight="1">
      <c r="A287" s="134" t="s">
        <v>159</v>
      </c>
      <c r="B287" s="52">
        <f t="shared" si="13"/>
        <v>637</v>
      </c>
      <c r="C287" s="135" t="s">
        <v>345</v>
      </c>
      <c r="D287" s="135" t="s">
        <v>345</v>
      </c>
      <c r="E287" s="135" t="s">
        <v>345</v>
      </c>
      <c r="F287" s="135" t="s">
        <v>345</v>
      </c>
      <c r="G287" s="135" t="s">
        <v>345</v>
      </c>
      <c r="H287" s="135" t="s">
        <v>345</v>
      </c>
      <c r="I287" s="135" t="s">
        <v>345</v>
      </c>
      <c r="J287" s="135" t="s">
        <v>345</v>
      </c>
      <c r="K287" s="131">
        <v>637</v>
      </c>
      <c r="L287" s="135" t="s">
        <v>345</v>
      </c>
      <c r="M287" s="135" t="s">
        <v>345</v>
      </c>
      <c r="N287" s="137" t="s">
        <v>345</v>
      </c>
      <c r="O287" s="132" t="s">
        <v>345</v>
      </c>
      <c r="P287" s="132" t="s">
        <v>345</v>
      </c>
    </row>
    <row r="288" spans="1:16" ht="15.75" customHeight="1">
      <c r="A288" s="134" t="s">
        <v>169</v>
      </c>
      <c r="B288" s="52">
        <f t="shared" si="13"/>
        <v>246</v>
      </c>
      <c r="C288" s="135" t="s">
        <v>345</v>
      </c>
      <c r="D288" s="135" t="s">
        <v>345</v>
      </c>
      <c r="E288" s="135" t="s">
        <v>345</v>
      </c>
      <c r="F288" s="135" t="s">
        <v>345</v>
      </c>
      <c r="G288" s="135" t="s">
        <v>345</v>
      </c>
      <c r="H288" s="135" t="s">
        <v>345</v>
      </c>
      <c r="I288" s="135" t="s">
        <v>345</v>
      </c>
      <c r="J288" s="135" t="s">
        <v>345</v>
      </c>
      <c r="K288" s="131">
        <v>246</v>
      </c>
      <c r="L288" s="135" t="s">
        <v>345</v>
      </c>
      <c r="M288" s="135" t="s">
        <v>345</v>
      </c>
      <c r="N288" s="137" t="s">
        <v>345</v>
      </c>
      <c r="O288" s="132" t="s">
        <v>345</v>
      </c>
      <c r="P288" s="132" t="s">
        <v>345</v>
      </c>
    </row>
    <row r="289" spans="1:16" ht="15.75" customHeight="1">
      <c r="A289" s="134" t="s">
        <v>160</v>
      </c>
      <c r="B289" s="52">
        <f t="shared" si="13"/>
        <v>262</v>
      </c>
      <c r="C289" s="135" t="s">
        <v>345</v>
      </c>
      <c r="D289" s="135" t="s">
        <v>345</v>
      </c>
      <c r="E289" s="135" t="s">
        <v>345</v>
      </c>
      <c r="F289" s="135" t="s">
        <v>345</v>
      </c>
      <c r="G289" s="135" t="s">
        <v>345</v>
      </c>
      <c r="H289" s="135" t="s">
        <v>345</v>
      </c>
      <c r="I289" s="135" t="s">
        <v>345</v>
      </c>
      <c r="J289" s="135" t="s">
        <v>345</v>
      </c>
      <c r="K289" s="131">
        <v>262</v>
      </c>
      <c r="L289" s="135" t="s">
        <v>345</v>
      </c>
      <c r="M289" s="135" t="s">
        <v>345</v>
      </c>
      <c r="N289" s="137" t="s">
        <v>345</v>
      </c>
      <c r="O289" s="132" t="s">
        <v>345</v>
      </c>
      <c r="P289" s="132" t="s">
        <v>345</v>
      </c>
    </row>
    <row r="290" spans="1:16" ht="15.75" customHeight="1">
      <c r="A290" s="130"/>
      <c r="B290" s="52"/>
      <c r="C290" s="53"/>
      <c r="D290" s="53"/>
      <c r="E290" s="53"/>
      <c r="F290" s="53"/>
      <c r="G290" s="53"/>
      <c r="H290" s="53"/>
      <c r="I290" s="53"/>
      <c r="J290" s="53"/>
      <c r="K290" s="52"/>
      <c r="L290" s="135"/>
      <c r="M290" s="53"/>
      <c r="O290" s="132"/>
      <c r="P290" s="132"/>
    </row>
    <row r="291" spans="1:16" ht="15.75" customHeight="1">
      <c r="A291" s="119" t="s">
        <v>412</v>
      </c>
      <c r="B291" s="127">
        <f>SUM(B293:B301)</f>
        <v>53152</v>
      </c>
      <c r="C291" s="110" t="s">
        <v>345</v>
      </c>
      <c r="D291" s="110" t="s">
        <v>345</v>
      </c>
      <c r="E291" s="110" t="s">
        <v>345</v>
      </c>
      <c r="F291" s="110" t="s">
        <v>345</v>
      </c>
      <c r="G291" s="110" t="s">
        <v>345</v>
      </c>
      <c r="H291" s="110" t="s">
        <v>345</v>
      </c>
      <c r="I291" s="110" t="s">
        <v>345</v>
      </c>
      <c r="J291" s="110" t="s">
        <v>345</v>
      </c>
      <c r="K291" s="110" t="s">
        <v>345</v>
      </c>
      <c r="L291" s="209">
        <f>SUM(L293:L301)</f>
        <v>53152</v>
      </c>
      <c r="M291" s="110" t="s">
        <v>345</v>
      </c>
      <c r="N291" s="111" t="s">
        <v>345</v>
      </c>
      <c r="O291" s="128" t="s">
        <v>345</v>
      </c>
      <c r="P291" s="128" t="s">
        <v>345</v>
      </c>
    </row>
    <row r="292" spans="1:16" ht="15.75" customHeight="1">
      <c r="A292" s="134"/>
      <c r="B292" s="139"/>
      <c r="C292" s="53"/>
      <c r="D292" s="53"/>
      <c r="E292" s="53"/>
      <c r="F292" s="53"/>
      <c r="G292" s="53"/>
      <c r="H292" s="53"/>
      <c r="I292" s="53"/>
      <c r="J292" s="53"/>
      <c r="K292" s="53"/>
      <c r="L292" s="207"/>
      <c r="M292" s="135"/>
      <c r="N292" s="137"/>
      <c r="O292" s="132"/>
      <c r="P292" s="132"/>
    </row>
    <row r="293" spans="1:16" ht="15.75" customHeight="1">
      <c r="A293" s="134" t="s">
        <v>161</v>
      </c>
      <c r="B293" s="52">
        <f aca="true" t="shared" si="14" ref="B293:B301">SUM(C293:P293)</f>
        <v>3356</v>
      </c>
      <c r="C293" s="135" t="s">
        <v>345</v>
      </c>
      <c r="D293" s="135" t="s">
        <v>345</v>
      </c>
      <c r="E293" s="135" t="s">
        <v>345</v>
      </c>
      <c r="F293" s="135" t="s">
        <v>345</v>
      </c>
      <c r="G293" s="135" t="s">
        <v>345</v>
      </c>
      <c r="H293" s="135" t="s">
        <v>345</v>
      </c>
      <c r="I293" s="135" t="s">
        <v>345</v>
      </c>
      <c r="J293" s="135" t="s">
        <v>345</v>
      </c>
      <c r="K293" s="135" t="s">
        <v>345</v>
      </c>
      <c r="L293" s="145">
        <v>3356</v>
      </c>
      <c r="M293" s="135" t="s">
        <v>345</v>
      </c>
      <c r="N293" s="137" t="s">
        <v>345</v>
      </c>
      <c r="O293" s="132" t="s">
        <v>345</v>
      </c>
      <c r="P293" s="132" t="s">
        <v>345</v>
      </c>
    </row>
    <row r="294" spans="1:16" ht="15.75" customHeight="1">
      <c r="A294" s="134" t="s">
        <v>309</v>
      </c>
      <c r="B294" s="52">
        <f t="shared" si="14"/>
        <v>13797</v>
      </c>
      <c r="C294" s="135" t="s">
        <v>345</v>
      </c>
      <c r="D294" s="135" t="s">
        <v>345</v>
      </c>
      <c r="E294" s="135" t="s">
        <v>345</v>
      </c>
      <c r="F294" s="135" t="s">
        <v>345</v>
      </c>
      <c r="G294" s="135" t="s">
        <v>345</v>
      </c>
      <c r="H294" s="135" t="s">
        <v>345</v>
      </c>
      <c r="I294" s="135" t="s">
        <v>345</v>
      </c>
      <c r="J294" s="135" t="s">
        <v>345</v>
      </c>
      <c r="K294" s="135" t="s">
        <v>345</v>
      </c>
      <c r="L294" s="145">
        <v>13797</v>
      </c>
      <c r="M294" s="135" t="s">
        <v>345</v>
      </c>
      <c r="N294" s="137" t="s">
        <v>345</v>
      </c>
      <c r="O294" s="132" t="s">
        <v>345</v>
      </c>
      <c r="P294" s="132" t="s">
        <v>345</v>
      </c>
    </row>
    <row r="295" spans="1:16" ht="15.75" customHeight="1">
      <c r="A295" s="130" t="s">
        <v>162</v>
      </c>
      <c r="B295" s="52">
        <f t="shared" si="14"/>
        <v>7024</v>
      </c>
      <c r="C295" s="135" t="s">
        <v>345</v>
      </c>
      <c r="D295" s="135" t="s">
        <v>345</v>
      </c>
      <c r="E295" s="135" t="s">
        <v>345</v>
      </c>
      <c r="F295" s="135" t="s">
        <v>345</v>
      </c>
      <c r="G295" s="135" t="s">
        <v>345</v>
      </c>
      <c r="H295" s="135" t="s">
        <v>345</v>
      </c>
      <c r="I295" s="135" t="s">
        <v>345</v>
      </c>
      <c r="J295" s="135" t="s">
        <v>345</v>
      </c>
      <c r="K295" s="135" t="s">
        <v>345</v>
      </c>
      <c r="L295" s="145">
        <v>7024</v>
      </c>
      <c r="M295" s="135" t="s">
        <v>345</v>
      </c>
      <c r="N295" s="137" t="s">
        <v>345</v>
      </c>
      <c r="O295" s="132" t="s">
        <v>345</v>
      </c>
      <c r="P295" s="132" t="s">
        <v>345</v>
      </c>
    </row>
    <row r="296" spans="1:16" ht="15.75" customHeight="1">
      <c r="A296" s="130" t="s">
        <v>163</v>
      </c>
      <c r="B296" s="52">
        <f t="shared" si="14"/>
        <v>2967</v>
      </c>
      <c r="C296" s="135" t="s">
        <v>345</v>
      </c>
      <c r="D296" s="135" t="s">
        <v>345</v>
      </c>
      <c r="E296" s="135" t="s">
        <v>345</v>
      </c>
      <c r="F296" s="135" t="s">
        <v>345</v>
      </c>
      <c r="G296" s="135" t="s">
        <v>345</v>
      </c>
      <c r="H296" s="135" t="s">
        <v>345</v>
      </c>
      <c r="I296" s="135" t="s">
        <v>345</v>
      </c>
      <c r="J296" s="135" t="s">
        <v>345</v>
      </c>
      <c r="K296" s="135" t="s">
        <v>345</v>
      </c>
      <c r="L296" s="145">
        <v>2967</v>
      </c>
      <c r="M296" s="135" t="s">
        <v>345</v>
      </c>
      <c r="N296" s="137" t="s">
        <v>345</v>
      </c>
      <c r="O296" s="132" t="s">
        <v>345</v>
      </c>
      <c r="P296" s="132" t="s">
        <v>345</v>
      </c>
    </row>
    <row r="297" spans="1:16" ht="15.75" customHeight="1">
      <c r="A297" s="130" t="s">
        <v>164</v>
      </c>
      <c r="B297" s="52">
        <f t="shared" si="14"/>
        <v>3906</v>
      </c>
      <c r="C297" s="135" t="s">
        <v>345</v>
      </c>
      <c r="D297" s="135" t="s">
        <v>345</v>
      </c>
      <c r="E297" s="135" t="s">
        <v>345</v>
      </c>
      <c r="F297" s="135" t="s">
        <v>345</v>
      </c>
      <c r="G297" s="135" t="s">
        <v>345</v>
      </c>
      <c r="H297" s="135" t="s">
        <v>345</v>
      </c>
      <c r="I297" s="135" t="s">
        <v>345</v>
      </c>
      <c r="J297" s="135" t="s">
        <v>345</v>
      </c>
      <c r="K297" s="135" t="s">
        <v>345</v>
      </c>
      <c r="L297" s="145">
        <v>3906</v>
      </c>
      <c r="M297" s="135" t="s">
        <v>345</v>
      </c>
      <c r="N297" s="135" t="s">
        <v>345</v>
      </c>
      <c r="O297" s="135" t="s">
        <v>345</v>
      </c>
      <c r="P297" s="137" t="s">
        <v>345</v>
      </c>
    </row>
    <row r="298" spans="1:16" ht="15.75" customHeight="1">
      <c r="A298" s="130" t="s">
        <v>165</v>
      </c>
      <c r="B298" s="52">
        <f t="shared" si="14"/>
        <v>7005</v>
      </c>
      <c r="C298" s="135" t="s">
        <v>345</v>
      </c>
      <c r="D298" s="135" t="s">
        <v>345</v>
      </c>
      <c r="E298" s="135" t="s">
        <v>345</v>
      </c>
      <c r="F298" s="135" t="s">
        <v>345</v>
      </c>
      <c r="G298" s="135" t="s">
        <v>345</v>
      </c>
      <c r="H298" s="135" t="s">
        <v>345</v>
      </c>
      <c r="I298" s="135" t="s">
        <v>345</v>
      </c>
      <c r="J298" s="135" t="s">
        <v>345</v>
      </c>
      <c r="K298" s="135" t="s">
        <v>345</v>
      </c>
      <c r="L298" s="145">
        <v>7005</v>
      </c>
      <c r="M298" s="135" t="s">
        <v>345</v>
      </c>
      <c r="N298" s="137" t="s">
        <v>345</v>
      </c>
      <c r="O298" s="132" t="s">
        <v>345</v>
      </c>
      <c r="P298" s="132" t="s">
        <v>345</v>
      </c>
    </row>
    <row r="299" spans="1:16" ht="15.75" customHeight="1">
      <c r="A299" s="130" t="s">
        <v>166</v>
      </c>
      <c r="B299" s="52">
        <f t="shared" si="14"/>
        <v>7983</v>
      </c>
      <c r="C299" s="135" t="s">
        <v>345</v>
      </c>
      <c r="D299" s="135" t="s">
        <v>345</v>
      </c>
      <c r="E299" s="135" t="s">
        <v>345</v>
      </c>
      <c r="F299" s="135" t="s">
        <v>345</v>
      </c>
      <c r="G299" s="135" t="s">
        <v>345</v>
      </c>
      <c r="H299" s="135" t="s">
        <v>345</v>
      </c>
      <c r="I299" s="135" t="s">
        <v>345</v>
      </c>
      <c r="J299" s="135" t="s">
        <v>345</v>
      </c>
      <c r="K299" s="135" t="s">
        <v>345</v>
      </c>
      <c r="L299" s="145">
        <v>7983</v>
      </c>
      <c r="M299" s="135" t="s">
        <v>345</v>
      </c>
      <c r="N299" s="137" t="s">
        <v>345</v>
      </c>
      <c r="O299" s="132" t="s">
        <v>345</v>
      </c>
      <c r="P299" s="132" t="s">
        <v>345</v>
      </c>
    </row>
    <row r="300" spans="1:16" ht="15.75" customHeight="1">
      <c r="A300" s="134" t="s">
        <v>151</v>
      </c>
      <c r="B300" s="52">
        <f t="shared" si="14"/>
        <v>3583</v>
      </c>
      <c r="C300" s="135" t="s">
        <v>345</v>
      </c>
      <c r="D300" s="135" t="s">
        <v>345</v>
      </c>
      <c r="E300" s="135" t="s">
        <v>345</v>
      </c>
      <c r="F300" s="135" t="s">
        <v>345</v>
      </c>
      <c r="G300" s="135" t="s">
        <v>345</v>
      </c>
      <c r="H300" s="135" t="s">
        <v>345</v>
      </c>
      <c r="I300" s="135" t="s">
        <v>345</v>
      </c>
      <c r="J300" s="135" t="s">
        <v>345</v>
      </c>
      <c r="K300" s="144" t="s">
        <v>345</v>
      </c>
      <c r="L300" s="136">
        <v>3583</v>
      </c>
      <c r="M300" s="135" t="s">
        <v>345</v>
      </c>
      <c r="N300" s="137" t="s">
        <v>345</v>
      </c>
      <c r="O300" s="132" t="s">
        <v>345</v>
      </c>
      <c r="P300" s="132" t="s">
        <v>345</v>
      </c>
    </row>
    <row r="301" spans="1:16" ht="15.75" customHeight="1">
      <c r="A301" s="130" t="s">
        <v>130</v>
      </c>
      <c r="B301" s="52">
        <f t="shared" si="14"/>
        <v>3531</v>
      </c>
      <c r="C301" s="135" t="s">
        <v>345</v>
      </c>
      <c r="D301" s="135" t="s">
        <v>345</v>
      </c>
      <c r="E301" s="135" t="s">
        <v>345</v>
      </c>
      <c r="F301" s="135" t="s">
        <v>345</v>
      </c>
      <c r="G301" s="135" t="s">
        <v>345</v>
      </c>
      <c r="H301" s="135" t="s">
        <v>345</v>
      </c>
      <c r="I301" s="135" t="s">
        <v>345</v>
      </c>
      <c r="J301" s="135" t="s">
        <v>345</v>
      </c>
      <c r="K301" s="135" t="s">
        <v>345</v>
      </c>
      <c r="L301" s="145">
        <v>3531</v>
      </c>
      <c r="M301" s="135" t="s">
        <v>345</v>
      </c>
      <c r="N301" s="137" t="s">
        <v>345</v>
      </c>
      <c r="O301" s="132" t="s">
        <v>345</v>
      </c>
      <c r="P301" s="132" t="s">
        <v>345</v>
      </c>
    </row>
    <row r="302" spans="1:16" s="17" customFormat="1" ht="15.75" customHeight="1">
      <c r="A302" s="130"/>
      <c r="B302" s="139"/>
      <c r="C302" s="135"/>
      <c r="D302" s="135"/>
      <c r="E302" s="135"/>
      <c r="F302" s="135"/>
      <c r="G302" s="135"/>
      <c r="H302" s="135"/>
      <c r="I302" s="135"/>
      <c r="J302" s="135"/>
      <c r="K302" s="135"/>
      <c r="L302" s="207"/>
      <c r="M302" s="135"/>
      <c r="N302" s="137"/>
      <c r="O302" s="132"/>
      <c r="P302" s="132"/>
    </row>
    <row r="303" spans="1:16" ht="15.75" customHeight="1">
      <c r="A303" s="119" t="s">
        <v>131</v>
      </c>
      <c r="B303" s="127">
        <f>SUM(B305:B310)</f>
        <v>16827</v>
      </c>
      <c r="C303" s="110" t="s">
        <v>345</v>
      </c>
      <c r="D303" s="110" t="s">
        <v>345</v>
      </c>
      <c r="E303" s="110" t="s">
        <v>345</v>
      </c>
      <c r="F303" s="110" t="s">
        <v>345</v>
      </c>
      <c r="G303" s="110" t="s">
        <v>345</v>
      </c>
      <c r="H303" s="110" t="s">
        <v>345</v>
      </c>
      <c r="I303" s="110" t="s">
        <v>345</v>
      </c>
      <c r="J303" s="110" t="s">
        <v>345</v>
      </c>
      <c r="K303" s="110" t="s">
        <v>345</v>
      </c>
      <c r="L303" s="209">
        <f>SUM(L305:L310)</f>
        <v>13054</v>
      </c>
      <c r="M303" s="110" t="s">
        <v>345</v>
      </c>
      <c r="N303" s="111">
        <f>SUM(N305:N310)</f>
        <v>3773</v>
      </c>
      <c r="O303" s="128" t="s">
        <v>345</v>
      </c>
      <c r="P303" s="128" t="s">
        <v>345</v>
      </c>
    </row>
    <row r="304" spans="1:16" ht="15.75" customHeight="1">
      <c r="A304" s="134"/>
      <c r="B304" s="139"/>
      <c r="C304" s="135"/>
      <c r="D304" s="135"/>
      <c r="E304" s="135"/>
      <c r="F304" s="135"/>
      <c r="G304" s="135"/>
      <c r="H304" s="135"/>
      <c r="I304" s="135"/>
      <c r="J304" s="135"/>
      <c r="K304" s="135"/>
      <c r="L304" s="207"/>
      <c r="M304" s="135"/>
      <c r="N304" s="137"/>
      <c r="O304" s="132"/>
      <c r="P304" s="132"/>
    </row>
    <row r="305" spans="1:16" ht="15.75" customHeight="1">
      <c r="A305" s="134" t="s">
        <v>132</v>
      </c>
      <c r="B305" s="52">
        <f aca="true" t="shared" si="15" ref="B305:B310">SUM(C305:P305)</f>
        <v>3083</v>
      </c>
      <c r="C305" s="135" t="s">
        <v>345</v>
      </c>
      <c r="D305" s="135" t="s">
        <v>345</v>
      </c>
      <c r="E305" s="135" t="s">
        <v>345</v>
      </c>
      <c r="F305" s="135" t="s">
        <v>345</v>
      </c>
      <c r="G305" s="135" t="s">
        <v>345</v>
      </c>
      <c r="H305" s="135" t="s">
        <v>345</v>
      </c>
      <c r="I305" s="135" t="s">
        <v>345</v>
      </c>
      <c r="J305" s="135" t="s">
        <v>345</v>
      </c>
      <c r="K305" s="135" t="s">
        <v>345</v>
      </c>
      <c r="L305" s="211">
        <v>2958</v>
      </c>
      <c r="M305" s="135" t="s">
        <v>345</v>
      </c>
      <c r="N305" s="136">
        <v>125</v>
      </c>
      <c r="O305" s="132" t="s">
        <v>345</v>
      </c>
      <c r="P305" s="132" t="s">
        <v>345</v>
      </c>
    </row>
    <row r="306" spans="1:16" ht="15.75" customHeight="1">
      <c r="A306" s="134" t="s">
        <v>133</v>
      </c>
      <c r="B306" s="52">
        <f t="shared" si="15"/>
        <v>1355</v>
      </c>
      <c r="C306" s="135" t="s">
        <v>345</v>
      </c>
      <c r="D306" s="135" t="s">
        <v>345</v>
      </c>
      <c r="E306" s="135" t="s">
        <v>345</v>
      </c>
      <c r="F306" s="135" t="s">
        <v>345</v>
      </c>
      <c r="G306" s="135" t="s">
        <v>345</v>
      </c>
      <c r="H306" s="135" t="s">
        <v>345</v>
      </c>
      <c r="I306" s="135" t="s">
        <v>345</v>
      </c>
      <c r="J306" s="135" t="s">
        <v>345</v>
      </c>
      <c r="K306" s="135" t="s">
        <v>345</v>
      </c>
      <c r="L306" s="211">
        <v>615</v>
      </c>
      <c r="M306" s="135" t="s">
        <v>345</v>
      </c>
      <c r="N306" s="136">
        <v>740</v>
      </c>
      <c r="O306" s="135" t="s">
        <v>345</v>
      </c>
      <c r="P306" s="137" t="s">
        <v>345</v>
      </c>
    </row>
    <row r="307" spans="1:16" ht="15.75" customHeight="1">
      <c r="A307" s="134" t="s">
        <v>134</v>
      </c>
      <c r="B307" s="52">
        <f t="shared" si="15"/>
        <v>2909</v>
      </c>
      <c r="C307" s="135" t="s">
        <v>345</v>
      </c>
      <c r="D307" s="135" t="s">
        <v>345</v>
      </c>
      <c r="E307" s="135" t="s">
        <v>345</v>
      </c>
      <c r="F307" s="135" t="s">
        <v>345</v>
      </c>
      <c r="G307" s="135" t="s">
        <v>345</v>
      </c>
      <c r="H307" s="135" t="s">
        <v>345</v>
      </c>
      <c r="I307" s="135" t="s">
        <v>345</v>
      </c>
      <c r="J307" s="135" t="s">
        <v>345</v>
      </c>
      <c r="K307" s="135" t="s">
        <v>345</v>
      </c>
      <c r="L307" s="211">
        <v>2284</v>
      </c>
      <c r="M307" s="135" t="s">
        <v>345</v>
      </c>
      <c r="N307" s="136">
        <v>625</v>
      </c>
      <c r="O307" s="132" t="s">
        <v>345</v>
      </c>
      <c r="P307" s="132" t="s">
        <v>345</v>
      </c>
    </row>
    <row r="308" spans="1:16" ht="15.75" customHeight="1">
      <c r="A308" s="134" t="s">
        <v>135</v>
      </c>
      <c r="B308" s="52">
        <f t="shared" si="15"/>
        <v>2684</v>
      </c>
      <c r="C308" s="135" t="s">
        <v>345</v>
      </c>
      <c r="D308" s="135" t="s">
        <v>345</v>
      </c>
      <c r="E308" s="135" t="s">
        <v>345</v>
      </c>
      <c r="F308" s="135" t="s">
        <v>345</v>
      </c>
      <c r="G308" s="135" t="s">
        <v>345</v>
      </c>
      <c r="H308" s="135" t="s">
        <v>345</v>
      </c>
      <c r="I308" s="135" t="s">
        <v>345</v>
      </c>
      <c r="J308" s="135" t="s">
        <v>345</v>
      </c>
      <c r="K308" s="135" t="s">
        <v>345</v>
      </c>
      <c r="L308" s="136">
        <v>1953</v>
      </c>
      <c r="M308" s="135" t="s">
        <v>345</v>
      </c>
      <c r="N308" s="136">
        <v>731</v>
      </c>
      <c r="O308" s="132" t="s">
        <v>345</v>
      </c>
      <c r="P308" s="132" t="s">
        <v>345</v>
      </c>
    </row>
    <row r="309" spans="1:16" ht="15.75" customHeight="1">
      <c r="A309" s="134" t="s">
        <v>27</v>
      </c>
      <c r="B309" s="52">
        <f t="shared" si="15"/>
        <v>2729</v>
      </c>
      <c r="C309" s="135" t="s">
        <v>345</v>
      </c>
      <c r="D309" s="135" t="s">
        <v>345</v>
      </c>
      <c r="E309" s="135" t="s">
        <v>345</v>
      </c>
      <c r="F309" s="135" t="s">
        <v>345</v>
      </c>
      <c r="G309" s="135" t="s">
        <v>345</v>
      </c>
      <c r="H309" s="135" t="s">
        <v>345</v>
      </c>
      <c r="I309" s="135" t="s">
        <v>345</v>
      </c>
      <c r="J309" s="135" t="s">
        <v>345</v>
      </c>
      <c r="K309" s="135" t="s">
        <v>345</v>
      </c>
      <c r="L309" s="136">
        <v>2040</v>
      </c>
      <c r="M309" s="135" t="s">
        <v>345</v>
      </c>
      <c r="N309" s="136">
        <v>689</v>
      </c>
      <c r="O309" s="132" t="s">
        <v>345</v>
      </c>
      <c r="P309" s="132" t="s">
        <v>345</v>
      </c>
    </row>
    <row r="310" spans="1:16" ht="15.75" customHeight="1">
      <c r="A310" s="134" t="s">
        <v>28</v>
      </c>
      <c r="B310" s="52">
        <f t="shared" si="15"/>
        <v>4067</v>
      </c>
      <c r="C310" s="135" t="s">
        <v>345</v>
      </c>
      <c r="D310" s="135" t="s">
        <v>345</v>
      </c>
      <c r="E310" s="135" t="s">
        <v>345</v>
      </c>
      <c r="F310" s="135" t="s">
        <v>345</v>
      </c>
      <c r="G310" s="135" t="s">
        <v>345</v>
      </c>
      <c r="H310" s="135" t="s">
        <v>345</v>
      </c>
      <c r="I310" s="135" t="s">
        <v>345</v>
      </c>
      <c r="J310" s="135" t="s">
        <v>345</v>
      </c>
      <c r="K310" s="135" t="s">
        <v>345</v>
      </c>
      <c r="L310" s="136">
        <v>3204</v>
      </c>
      <c r="M310" s="135" t="s">
        <v>345</v>
      </c>
      <c r="N310" s="136">
        <v>863</v>
      </c>
      <c r="O310" s="132" t="s">
        <v>345</v>
      </c>
      <c r="P310" s="132" t="s">
        <v>345</v>
      </c>
    </row>
    <row r="311" spans="1:16" ht="15.75" customHeight="1">
      <c r="A311" s="130"/>
      <c r="B311" s="139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7"/>
      <c r="O311" s="132"/>
      <c r="P311" s="132"/>
    </row>
    <row r="312" spans="1:16" ht="15.75" customHeight="1">
      <c r="A312" s="119" t="s">
        <v>138</v>
      </c>
      <c r="B312" s="127">
        <f>SUM(B314:B318)</f>
        <v>32473</v>
      </c>
      <c r="C312" s="127">
        <f>SUM(C314:C318)</f>
        <v>8225</v>
      </c>
      <c r="D312" s="127">
        <f>SUM(D314:D318)</f>
        <v>22236</v>
      </c>
      <c r="E312" s="110" t="s">
        <v>345</v>
      </c>
      <c r="F312" s="110" t="s">
        <v>345</v>
      </c>
      <c r="G312" s="110" t="s">
        <v>345</v>
      </c>
      <c r="H312" s="127">
        <f>SUM(H314:H318)</f>
        <v>2012</v>
      </c>
      <c r="I312" s="110" t="s">
        <v>345</v>
      </c>
      <c r="J312" s="110" t="s">
        <v>345</v>
      </c>
      <c r="K312" s="110" t="s">
        <v>345</v>
      </c>
      <c r="L312" s="110" t="s">
        <v>345</v>
      </c>
      <c r="M312" s="110" t="s">
        <v>345</v>
      </c>
      <c r="N312" s="111" t="s">
        <v>345</v>
      </c>
      <c r="O312" s="128" t="s">
        <v>345</v>
      </c>
      <c r="P312" s="128" t="s">
        <v>345</v>
      </c>
    </row>
    <row r="313" spans="1:16" ht="15.75" customHeight="1">
      <c r="A313" s="134"/>
      <c r="B313" s="139"/>
      <c r="C313" s="139"/>
      <c r="D313" s="135"/>
      <c r="E313" s="53"/>
      <c r="F313" s="53"/>
      <c r="G313" s="53"/>
      <c r="H313" s="135"/>
      <c r="I313" s="53"/>
      <c r="J313" s="53"/>
      <c r="K313" s="53"/>
      <c r="L313" s="135"/>
      <c r="M313" s="53"/>
      <c r="O313" s="132"/>
      <c r="P313" s="132"/>
    </row>
    <row r="314" spans="1:16" ht="15.75" customHeight="1">
      <c r="A314" s="134" t="s">
        <v>263</v>
      </c>
      <c r="B314" s="52">
        <f>SUM(C314:P314)</f>
        <v>773</v>
      </c>
      <c r="C314" s="136">
        <v>445</v>
      </c>
      <c r="D314" s="142" t="s">
        <v>345</v>
      </c>
      <c r="E314" s="135" t="s">
        <v>345</v>
      </c>
      <c r="F314" s="135" t="s">
        <v>345</v>
      </c>
      <c r="G314" s="135" t="s">
        <v>345</v>
      </c>
      <c r="H314" s="136">
        <v>328</v>
      </c>
      <c r="I314" s="135" t="s">
        <v>345</v>
      </c>
      <c r="J314" s="135" t="s">
        <v>345</v>
      </c>
      <c r="K314" s="135" t="s">
        <v>345</v>
      </c>
      <c r="L314" s="135" t="s">
        <v>345</v>
      </c>
      <c r="M314" s="135" t="s">
        <v>345</v>
      </c>
      <c r="N314" s="137" t="s">
        <v>345</v>
      </c>
      <c r="O314" s="132" t="s">
        <v>345</v>
      </c>
      <c r="P314" s="132" t="s">
        <v>345</v>
      </c>
    </row>
    <row r="315" spans="1:16" ht="15.75" customHeight="1">
      <c r="A315" s="134" t="s">
        <v>139</v>
      </c>
      <c r="B315" s="52">
        <f>SUM(C315:P315)</f>
        <v>14505</v>
      </c>
      <c r="C315" s="136">
        <v>987</v>
      </c>
      <c r="D315" s="142">
        <v>12984</v>
      </c>
      <c r="E315" s="135" t="s">
        <v>345</v>
      </c>
      <c r="F315" s="135" t="s">
        <v>345</v>
      </c>
      <c r="G315" s="135" t="s">
        <v>345</v>
      </c>
      <c r="H315" s="136">
        <v>534</v>
      </c>
      <c r="I315" s="135" t="s">
        <v>345</v>
      </c>
      <c r="J315" s="135" t="s">
        <v>345</v>
      </c>
      <c r="K315" s="135" t="s">
        <v>345</v>
      </c>
      <c r="L315" s="135" t="s">
        <v>345</v>
      </c>
      <c r="M315" s="135" t="s">
        <v>345</v>
      </c>
      <c r="N315" s="137" t="s">
        <v>345</v>
      </c>
      <c r="O315" s="132" t="s">
        <v>345</v>
      </c>
      <c r="P315" s="132" t="s">
        <v>345</v>
      </c>
    </row>
    <row r="316" spans="1:16" ht="15.75" customHeight="1">
      <c r="A316" s="134" t="s">
        <v>183</v>
      </c>
      <c r="B316" s="52">
        <f>SUM(C316:P316)</f>
        <v>5684</v>
      </c>
      <c r="C316" s="136">
        <v>5243</v>
      </c>
      <c r="D316" s="142" t="s">
        <v>345</v>
      </c>
      <c r="E316" s="135" t="s">
        <v>345</v>
      </c>
      <c r="F316" s="135" t="s">
        <v>345</v>
      </c>
      <c r="G316" s="135" t="s">
        <v>345</v>
      </c>
      <c r="H316" s="136">
        <v>441</v>
      </c>
      <c r="I316" s="135" t="s">
        <v>345</v>
      </c>
      <c r="J316" s="135" t="s">
        <v>345</v>
      </c>
      <c r="K316" s="135" t="s">
        <v>345</v>
      </c>
      <c r="L316" s="135" t="s">
        <v>345</v>
      </c>
      <c r="M316" s="135" t="s">
        <v>345</v>
      </c>
      <c r="N316" s="137" t="s">
        <v>345</v>
      </c>
      <c r="O316" s="132" t="s">
        <v>345</v>
      </c>
      <c r="P316" s="132" t="s">
        <v>345</v>
      </c>
    </row>
    <row r="317" spans="1:16" ht="15.75" customHeight="1">
      <c r="A317" s="134" t="s">
        <v>140</v>
      </c>
      <c r="B317" s="52">
        <f>SUM(C317:P317)</f>
        <v>5982</v>
      </c>
      <c r="C317" s="136">
        <v>1129</v>
      </c>
      <c r="D317" s="142">
        <v>4642</v>
      </c>
      <c r="E317" s="135" t="s">
        <v>345</v>
      </c>
      <c r="F317" s="135" t="s">
        <v>345</v>
      </c>
      <c r="G317" s="135" t="s">
        <v>345</v>
      </c>
      <c r="H317" s="136">
        <v>211</v>
      </c>
      <c r="I317" s="135" t="s">
        <v>345</v>
      </c>
      <c r="J317" s="135" t="s">
        <v>345</v>
      </c>
      <c r="K317" s="135" t="s">
        <v>345</v>
      </c>
      <c r="L317" s="135" t="s">
        <v>345</v>
      </c>
      <c r="M317" s="135" t="s">
        <v>345</v>
      </c>
      <c r="N317" s="137" t="s">
        <v>345</v>
      </c>
      <c r="O317" s="132" t="s">
        <v>345</v>
      </c>
      <c r="P317" s="132" t="s">
        <v>345</v>
      </c>
    </row>
    <row r="318" spans="1:16" ht="15.75" customHeight="1">
      <c r="A318" s="134" t="s">
        <v>141</v>
      </c>
      <c r="B318" s="52">
        <f>SUM(C318:P318)</f>
        <v>5529</v>
      </c>
      <c r="C318" s="136">
        <v>421</v>
      </c>
      <c r="D318" s="142">
        <v>4610</v>
      </c>
      <c r="E318" s="135" t="s">
        <v>345</v>
      </c>
      <c r="F318" s="135" t="s">
        <v>345</v>
      </c>
      <c r="G318" s="135" t="s">
        <v>345</v>
      </c>
      <c r="H318" s="136">
        <v>498</v>
      </c>
      <c r="I318" s="135" t="s">
        <v>345</v>
      </c>
      <c r="J318" s="135" t="s">
        <v>345</v>
      </c>
      <c r="K318" s="135" t="s">
        <v>345</v>
      </c>
      <c r="L318" s="135" t="s">
        <v>345</v>
      </c>
      <c r="M318" s="135" t="s">
        <v>345</v>
      </c>
      <c r="N318" s="137" t="s">
        <v>345</v>
      </c>
      <c r="O318" s="132" t="s">
        <v>345</v>
      </c>
      <c r="P318" s="132" t="s">
        <v>345</v>
      </c>
    </row>
    <row r="319" spans="1:16" ht="15.75" customHeight="1">
      <c r="A319" s="134"/>
      <c r="B319" s="139"/>
      <c r="C319" s="139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7"/>
      <c r="O319" s="132"/>
      <c r="P319" s="132"/>
    </row>
    <row r="320" spans="1:16" ht="15.75" customHeight="1">
      <c r="A320" s="119" t="s">
        <v>142</v>
      </c>
      <c r="B320" s="127">
        <f>SUM(B322:B338,B347:B387)</f>
        <v>104994</v>
      </c>
      <c r="C320" s="127">
        <f>SUM(C322:C338,C347:C387)</f>
        <v>14272</v>
      </c>
      <c r="D320" s="127">
        <f>SUM(D322:D338,D347:D387)</f>
        <v>6451</v>
      </c>
      <c r="E320" s="110" t="s">
        <v>345</v>
      </c>
      <c r="F320" s="110" t="s">
        <v>345</v>
      </c>
      <c r="G320" s="110" t="s">
        <v>345</v>
      </c>
      <c r="H320" s="127">
        <f>SUM(H322:H338,H347:H387)</f>
        <v>4987</v>
      </c>
      <c r="I320" s="110" t="s">
        <v>345</v>
      </c>
      <c r="J320" s="209">
        <f>SUM(J322:J338,J347:J387)</f>
        <v>12505</v>
      </c>
      <c r="K320" s="110">
        <f>SUM(K322:K338,K347:K387)</f>
        <v>4302</v>
      </c>
      <c r="L320" s="127">
        <f>SUM(L322:L338,L347:L387)</f>
        <v>52047</v>
      </c>
      <c r="M320" s="111" t="s">
        <v>345</v>
      </c>
      <c r="N320" s="127">
        <f>SUM(N322:N338,N347:N387)</f>
        <v>10430</v>
      </c>
      <c r="O320" s="128" t="s">
        <v>345</v>
      </c>
      <c r="P320" s="128" t="s">
        <v>345</v>
      </c>
    </row>
    <row r="321" spans="1:16" ht="15.75" customHeight="1">
      <c r="A321" s="134"/>
      <c r="B321" s="139"/>
      <c r="C321" s="135"/>
      <c r="D321" s="135"/>
      <c r="E321" s="53"/>
      <c r="F321" s="53"/>
      <c r="G321" s="135"/>
      <c r="H321" s="137"/>
      <c r="I321" s="187"/>
      <c r="J321" s="213"/>
      <c r="K321" s="135"/>
      <c r="L321" s="135"/>
      <c r="M321" s="53"/>
      <c r="N321" s="137"/>
      <c r="O321" s="132"/>
      <c r="P321" s="132"/>
    </row>
    <row r="322" spans="1:16" ht="15.75" customHeight="1">
      <c r="A322" s="134" t="s">
        <v>264</v>
      </c>
      <c r="B322" s="52">
        <f aca="true" t="shared" si="16" ref="B322:B338">SUM(C322:P322)</f>
        <v>2758</v>
      </c>
      <c r="C322" s="136">
        <v>179</v>
      </c>
      <c r="D322" s="142" t="s">
        <v>345</v>
      </c>
      <c r="E322" s="135" t="s">
        <v>345</v>
      </c>
      <c r="F322" s="135" t="s">
        <v>345</v>
      </c>
      <c r="G322" s="135" t="s">
        <v>345</v>
      </c>
      <c r="H322" s="88">
        <v>70</v>
      </c>
      <c r="I322" s="144" t="s">
        <v>345</v>
      </c>
      <c r="J322" s="131">
        <v>625</v>
      </c>
      <c r="K322" s="135" t="s">
        <v>345</v>
      </c>
      <c r="L322" s="131">
        <v>1884</v>
      </c>
      <c r="M322" s="135" t="s">
        <v>345</v>
      </c>
      <c r="N322" s="137" t="s">
        <v>345</v>
      </c>
      <c r="O322" s="132" t="s">
        <v>345</v>
      </c>
      <c r="P322" s="132" t="s">
        <v>345</v>
      </c>
    </row>
    <row r="323" spans="1:16" ht="15.75" customHeight="1">
      <c r="A323" s="134" t="s">
        <v>143</v>
      </c>
      <c r="B323" s="52">
        <f t="shared" si="16"/>
        <v>1255</v>
      </c>
      <c r="C323" s="136">
        <v>71</v>
      </c>
      <c r="D323" s="142" t="s">
        <v>345</v>
      </c>
      <c r="E323" s="135" t="s">
        <v>345</v>
      </c>
      <c r="F323" s="135" t="s">
        <v>345</v>
      </c>
      <c r="G323" s="135" t="s">
        <v>345</v>
      </c>
      <c r="H323" s="88">
        <v>17</v>
      </c>
      <c r="I323" s="144" t="s">
        <v>345</v>
      </c>
      <c r="J323" s="131">
        <v>144</v>
      </c>
      <c r="K323" s="135" t="s">
        <v>345</v>
      </c>
      <c r="L323" s="131">
        <v>1023</v>
      </c>
      <c r="M323" s="135" t="s">
        <v>345</v>
      </c>
      <c r="N323" s="137" t="s">
        <v>345</v>
      </c>
      <c r="O323" s="132" t="s">
        <v>345</v>
      </c>
      <c r="P323" s="132" t="s">
        <v>345</v>
      </c>
    </row>
    <row r="324" spans="1:16" ht="15.75" customHeight="1">
      <c r="A324" s="134" t="s">
        <v>144</v>
      </c>
      <c r="B324" s="52">
        <f t="shared" si="16"/>
        <v>4561</v>
      </c>
      <c r="C324" s="136">
        <v>295</v>
      </c>
      <c r="D324" s="142" t="s">
        <v>345</v>
      </c>
      <c r="E324" s="135" t="s">
        <v>345</v>
      </c>
      <c r="F324" s="135" t="s">
        <v>345</v>
      </c>
      <c r="G324" s="135" t="s">
        <v>345</v>
      </c>
      <c r="H324" s="88">
        <v>122</v>
      </c>
      <c r="I324" s="144" t="s">
        <v>345</v>
      </c>
      <c r="J324" s="131">
        <v>608</v>
      </c>
      <c r="K324" s="135" t="s">
        <v>345</v>
      </c>
      <c r="L324" s="131">
        <v>3536</v>
      </c>
      <c r="M324" s="135" t="s">
        <v>345</v>
      </c>
      <c r="N324" s="137" t="s">
        <v>345</v>
      </c>
      <c r="O324" s="132" t="s">
        <v>345</v>
      </c>
      <c r="P324" s="132" t="s">
        <v>345</v>
      </c>
    </row>
    <row r="325" spans="1:16" ht="15.75" customHeight="1">
      <c r="A325" s="134" t="s">
        <v>145</v>
      </c>
      <c r="B325" s="52">
        <f t="shared" si="16"/>
        <v>3843</v>
      </c>
      <c r="C325" s="136">
        <v>110</v>
      </c>
      <c r="D325" s="142" t="s">
        <v>345</v>
      </c>
      <c r="E325" s="135" t="s">
        <v>345</v>
      </c>
      <c r="F325" s="135" t="s">
        <v>345</v>
      </c>
      <c r="G325" s="135" t="s">
        <v>345</v>
      </c>
      <c r="H325" s="88">
        <v>107</v>
      </c>
      <c r="I325" s="144" t="s">
        <v>345</v>
      </c>
      <c r="J325" s="131">
        <v>856</v>
      </c>
      <c r="K325" s="135" t="s">
        <v>345</v>
      </c>
      <c r="L325" s="131">
        <v>1744</v>
      </c>
      <c r="M325" s="135" t="s">
        <v>345</v>
      </c>
      <c r="N325" s="88">
        <v>1026</v>
      </c>
      <c r="O325" s="132" t="s">
        <v>345</v>
      </c>
      <c r="P325" s="132" t="s">
        <v>345</v>
      </c>
    </row>
    <row r="326" spans="1:16" ht="15.75" customHeight="1">
      <c r="A326" s="134" t="s">
        <v>146</v>
      </c>
      <c r="B326" s="52">
        <f t="shared" si="16"/>
        <v>772</v>
      </c>
      <c r="C326" s="136">
        <v>29</v>
      </c>
      <c r="D326" s="142" t="s">
        <v>345</v>
      </c>
      <c r="E326" s="135" t="s">
        <v>345</v>
      </c>
      <c r="F326" s="135" t="s">
        <v>345</v>
      </c>
      <c r="G326" s="135" t="s">
        <v>345</v>
      </c>
      <c r="H326" s="88">
        <v>37</v>
      </c>
      <c r="I326" s="144" t="s">
        <v>345</v>
      </c>
      <c r="J326" s="131">
        <v>102</v>
      </c>
      <c r="K326" s="212">
        <v>15</v>
      </c>
      <c r="L326" s="131">
        <v>443</v>
      </c>
      <c r="M326" s="135" t="s">
        <v>345</v>
      </c>
      <c r="N326" s="88">
        <v>146</v>
      </c>
      <c r="O326" s="132" t="s">
        <v>345</v>
      </c>
      <c r="P326" s="132" t="s">
        <v>345</v>
      </c>
    </row>
    <row r="327" spans="1:16" ht="15.75" customHeight="1">
      <c r="A327" s="134" t="s">
        <v>147</v>
      </c>
      <c r="B327" s="52">
        <f t="shared" si="16"/>
        <v>1419</v>
      </c>
      <c r="C327" s="136">
        <v>467</v>
      </c>
      <c r="D327" s="142" t="s">
        <v>345</v>
      </c>
      <c r="E327" s="135" t="s">
        <v>345</v>
      </c>
      <c r="F327" s="135" t="s">
        <v>345</v>
      </c>
      <c r="G327" s="135" t="s">
        <v>345</v>
      </c>
      <c r="H327" s="88">
        <v>101</v>
      </c>
      <c r="I327" s="144" t="s">
        <v>345</v>
      </c>
      <c r="J327" s="131">
        <v>851</v>
      </c>
      <c r="K327" s="135" t="s">
        <v>345</v>
      </c>
      <c r="L327" s="213" t="s">
        <v>345</v>
      </c>
      <c r="M327" s="135" t="s">
        <v>345</v>
      </c>
      <c r="N327" s="137" t="s">
        <v>345</v>
      </c>
      <c r="O327" s="132" t="s">
        <v>345</v>
      </c>
      <c r="P327" s="132" t="s">
        <v>345</v>
      </c>
    </row>
    <row r="328" spans="1:16" ht="15.75" customHeight="1">
      <c r="A328" s="134" t="s">
        <v>148</v>
      </c>
      <c r="B328" s="52">
        <f t="shared" si="16"/>
        <v>562</v>
      </c>
      <c r="C328" s="136">
        <v>165</v>
      </c>
      <c r="D328" s="142" t="s">
        <v>345</v>
      </c>
      <c r="E328" s="135" t="s">
        <v>345</v>
      </c>
      <c r="F328" s="135" t="s">
        <v>345</v>
      </c>
      <c r="G328" s="135" t="s">
        <v>345</v>
      </c>
      <c r="H328" s="88">
        <v>146</v>
      </c>
      <c r="I328" s="144" t="s">
        <v>345</v>
      </c>
      <c r="J328" s="131">
        <v>251</v>
      </c>
      <c r="K328" s="135" t="s">
        <v>345</v>
      </c>
      <c r="L328" s="213" t="s">
        <v>345</v>
      </c>
      <c r="M328" s="135" t="s">
        <v>345</v>
      </c>
      <c r="N328" s="137" t="s">
        <v>345</v>
      </c>
      <c r="O328" s="132" t="s">
        <v>345</v>
      </c>
      <c r="P328" s="132" t="s">
        <v>345</v>
      </c>
    </row>
    <row r="329" spans="1:16" ht="15.75" customHeight="1">
      <c r="A329" s="134" t="s">
        <v>149</v>
      </c>
      <c r="B329" s="52">
        <f t="shared" si="16"/>
        <v>2361</v>
      </c>
      <c r="C329" s="136">
        <v>58</v>
      </c>
      <c r="D329" s="142" t="s">
        <v>345</v>
      </c>
      <c r="E329" s="139" t="s">
        <v>345</v>
      </c>
      <c r="F329" s="135" t="s">
        <v>345</v>
      </c>
      <c r="G329" s="135" t="s">
        <v>345</v>
      </c>
      <c r="H329" s="88">
        <v>74</v>
      </c>
      <c r="I329" s="144" t="s">
        <v>345</v>
      </c>
      <c r="J329" s="131">
        <v>329</v>
      </c>
      <c r="K329" s="212">
        <v>427</v>
      </c>
      <c r="L329" s="131">
        <v>1084</v>
      </c>
      <c r="M329" s="135" t="s">
        <v>345</v>
      </c>
      <c r="N329" s="88">
        <v>389</v>
      </c>
      <c r="O329" s="132" t="s">
        <v>345</v>
      </c>
      <c r="P329" s="132" t="s">
        <v>345</v>
      </c>
    </row>
    <row r="330" spans="1:16" ht="15.75" customHeight="1">
      <c r="A330" s="134" t="s">
        <v>150</v>
      </c>
      <c r="B330" s="52">
        <f t="shared" si="16"/>
        <v>505</v>
      </c>
      <c r="C330" s="136">
        <v>20</v>
      </c>
      <c r="D330" s="142" t="s">
        <v>345</v>
      </c>
      <c r="E330" s="139" t="s">
        <v>345</v>
      </c>
      <c r="F330" s="135" t="s">
        <v>345</v>
      </c>
      <c r="G330" s="135" t="s">
        <v>345</v>
      </c>
      <c r="H330" s="88">
        <v>24</v>
      </c>
      <c r="I330" s="144" t="s">
        <v>345</v>
      </c>
      <c r="J330" s="131">
        <v>61</v>
      </c>
      <c r="K330" s="212">
        <v>31</v>
      </c>
      <c r="L330" s="131">
        <v>263</v>
      </c>
      <c r="M330" s="135" t="s">
        <v>345</v>
      </c>
      <c r="N330" s="88">
        <v>106</v>
      </c>
      <c r="O330" s="132" t="s">
        <v>345</v>
      </c>
      <c r="P330" s="132" t="s">
        <v>345</v>
      </c>
    </row>
    <row r="331" spans="1:16" ht="15.75" customHeight="1">
      <c r="A331" s="134" t="s">
        <v>116</v>
      </c>
      <c r="B331" s="52">
        <f t="shared" si="16"/>
        <v>2779</v>
      </c>
      <c r="C331" s="136">
        <v>387</v>
      </c>
      <c r="D331" s="142" t="s">
        <v>345</v>
      </c>
      <c r="E331" s="139" t="s">
        <v>345</v>
      </c>
      <c r="F331" s="135" t="s">
        <v>345</v>
      </c>
      <c r="G331" s="135" t="s">
        <v>345</v>
      </c>
      <c r="H331" s="88">
        <v>146</v>
      </c>
      <c r="I331" s="144" t="s">
        <v>345</v>
      </c>
      <c r="J331" s="131">
        <v>399</v>
      </c>
      <c r="K331" s="212">
        <v>146</v>
      </c>
      <c r="L331" s="131">
        <v>1701</v>
      </c>
      <c r="M331" s="135" t="s">
        <v>345</v>
      </c>
      <c r="N331" s="167" t="s">
        <v>345</v>
      </c>
      <c r="O331" s="132" t="s">
        <v>345</v>
      </c>
      <c r="P331" s="132" t="s">
        <v>345</v>
      </c>
    </row>
    <row r="332" spans="1:16" ht="15.75" customHeight="1">
      <c r="A332" s="134" t="s">
        <v>117</v>
      </c>
      <c r="B332" s="52">
        <f t="shared" si="16"/>
        <v>300</v>
      </c>
      <c r="C332" s="136">
        <v>73</v>
      </c>
      <c r="D332" s="142" t="s">
        <v>345</v>
      </c>
      <c r="E332" s="139" t="s">
        <v>345</v>
      </c>
      <c r="F332" s="135" t="s">
        <v>345</v>
      </c>
      <c r="G332" s="135" t="s">
        <v>345</v>
      </c>
      <c r="H332" s="88">
        <v>15</v>
      </c>
      <c r="I332" s="144" t="s">
        <v>345</v>
      </c>
      <c r="J332" s="131">
        <v>47</v>
      </c>
      <c r="K332" s="212">
        <v>8</v>
      </c>
      <c r="L332" s="131">
        <v>126</v>
      </c>
      <c r="M332" s="135" t="s">
        <v>345</v>
      </c>
      <c r="N332" s="88">
        <v>31</v>
      </c>
      <c r="O332" s="132" t="s">
        <v>345</v>
      </c>
      <c r="P332" s="132" t="s">
        <v>345</v>
      </c>
    </row>
    <row r="333" spans="1:16" ht="15.75" customHeight="1">
      <c r="A333" s="134" t="s">
        <v>118</v>
      </c>
      <c r="B333" s="52">
        <f t="shared" si="16"/>
        <v>1270</v>
      </c>
      <c r="C333" s="136">
        <v>190</v>
      </c>
      <c r="D333" s="142" t="s">
        <v>345</v>
      </c>
      <c r="E333" s="139" t="s">
        <v>345</v>
      </c>
      <c r="F333" s="135" t="s">
        <v>345</v>
      </c>
      <c r="G333" s="135" t="s">
        <v>345</v>
      </c>
      <c r="H333" s="88">
        <v>38</v>
      </c>
      <c r="I333" s="144" t="s">
        <v>345</v>
      </c>
      <c r="J333" s="131">
        <v>160</v>
      </c>
      <c r="K333" s="212">
        <v>41</v>
      </c>
      <c r="L333" s="131">
        <v>693</v>
      </c>
      <c r="M333" s="135" t="s">
        <v>345</v>
      </c>
      <c r="N333" s="88">
        <v>148</v>
      </c>
      <c r="O333" s="132" t="s">
        <v>345</v>
      </c>
      <c r="P333" s="132" t="s">
        <v>345</v>
      </c>
    </row>
    <row r="334" spans="1:16" ht="15.75" customHeight="1">
      <c r="A334" s="134" t="s">
        <v>119</v>
      </c>
      <c r="B334" s="52">
        <f t="shared" si="16"/>
        <v>8349</v>
      </c>
      <c r="C334" s="136">
        <v>259</v>
      </c>
      <c r="D334" s="142">
        <v>5871</v>
      </c>
      <c r="E334" s="139" t="s">
        <v>345</v>
      </c>
      <c r="F334" s="135" t="s">
        <v>345</v>
      </c>
      <c r="G334" s="135" t="s">
        <v>345</v>
      </c>
      <c r="H334" s="88">
        <v>182</v>
      </c>
      <c r="I334" s="144" t="s">
        <v>345</v>
      </c>
      <c r="J334" s="131">
        <v>214</v>
      </c>
      <c r="K334" s="135" t="s">
        <v>345</v>
      </c>
      <c r="L334" s="131">
        <v>1823</v>
      </c>
      <c r="M334" s="135" t="s">
        <v>345</v>
      </c>
      <c r="N334" s="167" t="s">
        <v>345</v>
      </c>
      <c r="O334" s="132" t="s">
        <v>345</v>
      </c>
      <c r="P334" s="132" t="s">
        <v>345</v>
      </c>
    </row>
    <row r="335" spans="1:16" ht="15.75" customHeight="1">
      <c r="A335" s="134" t="s">
        <v>120</v>
      </c>
      <c r="B335" s="52">
        <f t="shared" si="16"/>
        <v>430</v>
      </c>
      <c r="C335" s="136">
        <v>42</v>
      </c>
      <c r="D335" s="142" t="s">
        <v>345</v>
      </c>
      <c r="E335" s="139" t="s">
        <v>345</v>
      </c>
      <c r="F335" s="135" t="s">
        <v>345</v>
      </c>
      <c r="G335" s="135" t="s">
        <v>345</v>
      </c>
      <c r="H335" s="88">
        <v>6</v>
      </c>
      <c r="I335" s="144" t="s">
        <v>345</v>
      </c>
      <c r="J335" s="131">
        <v>29</v>
      </c>
      <c r="K335" s="212">
        <v>75</v>
      </c>
      <c r="L335" s="131">
        <v>197</v>
      </c>
      <c r="M335" s="135" t="s">
        <v>345</v>
      </c>
      <c r="N335" s="88">
        <v>81</v>
      </c>
      <c r="O335" s="132" t="s">
        <v>345</v>
      </c>
      <c r="P335" s="132" t="s">
        <v>345</v>
      </c>
    </row>
    <row r="336" spans="1:16" ht="15.75" customHeight="1">
      <c r="A336" s="134" t="s">
        <v>121</v>
      </c>
      <c r="B336" s="52">
        <f t="shared" si="16"/>
        <v>1343</v>
      </c>
      <c r="C336" s="136">
        <v>84</v>
      </c>
      <c r="D336" s="142" t="s">
        <v>345</v>
      </c>
      <c r="E336" s="139" t="s">
        <v>345</v>
      </c>
      <c r="F336" s="135" t="s">
        <v>345</v>
      </c>
      <c r="G336" s="135" t="s">
        <v>345</v>
      </c>
      <c r="H336" s="88">
        <v>47</v>
      </c>
      <c r="I336" s="144" t="s">
        <v>345</v>
      </c>
      <c r="J336" s="131">
        <v>142</v>
      </c>
      <c r="K336" s="212">
        <v>68</v>
      </c>
      <c r="L336" s="131">
        <v>758</v>
      </c>
      <c r="M336" s="135" t="s">
        <v>345</v>
      </c>
      <c r="N336" s="88">
        <v>244</v>
      </c>
      <c r="O336" s="132" t="s">
        <v>345</v>
      </c>
      <c r="P336" s="132" t="s">
        <v>345</v>
      </c>
    </row>
    <row r="337" spans="1:16" ht="15.75" customHeight="1">
      <c r="A337" s="134" t="s">
        <v>122</v>
      </c>
      <c r="B337" s="52">
        <f t="shared" si="16"/>
        <v>947</v>
      </c>
      <c r="C337" s="136">
        <v>40</v>
      </c>
      <c r="D337" s="142" t="s">
        <v>345</v>
      </c>
      <c r="E337" s="135" t="s">
        <v>345</v>
      </c>
      <c r="F337" s="135" t="s">
        <v>345</v>
      </c>
      <c r="G337" s="135" t="s">
        <v>345</v>
      </c>
      <c r="H337" s="88">
        <v>33</v>
      </c>
      <c r="I337" s="144" t="s">
        <v>345</v>
      </c>
      <c r="J337" s="131">
        <v>96</v>
      </c>
      <c r="K337" s="212" t="s">
        <v>345</v>
      </c>
      <c r="L337" s="131">
        <v>670</v>
      </c>
      <c r="M337" s="135" t="s">
        <v>345</v>
      </c>
      <c r="N337" s="88">
        <v>108</v>
      </c>
      <c r="O337" s="132" t="s">
        <v>345</v>
      </c>
      <c r="P337" s="132" t="s">
        <v>345</v>
      </c>
    </row>
    <row r="338" spans="1:16" ht="15.75" customHeight="1">
      <c r="A338" s="173" t="s">
        <v>123</v>
      </c>
      <c r="B338" s="52">
        <f t="shared" si="16"/>
        <v>3600</v>
      </c>
      <c r="C338" s="174">
        <v>1570</v>
      </c>
      <c r="D338" s="143" t="s">
        <v>345</v>
      </c>
      <c r="E338" s="85" t="s">
        <v>345</v>
      </c>
      <c r="F338" s="85" t="s">
        <v>345</v>
      </c>
      <c r="G338" s="85" t="s">
        <v>345</v>
      </c>
      <c r="H338" s="88">
        <v>117</v>
      </c>
      <c r="I338" s="85" t="s">
        <v>345</v>
      </c>
      <c r="J338" s="131">
        <v>358</v>
      </c>
      <c r="K338" s="137" t="s">
        <v>345</v>
      </c>
      <c r="L338" s="88">
        <v>1206</v>
      </c>
      <c r="M338" s="85" t="s">
        <v>345</v>
      </c>
      <c r="N338" s="88">
        <v>349</v>
      </c>
      <c r="O338" s="88" t="s">
        <v>345</v>
      </c>
      <c r="P338" s="88" t="s">
        <v>345</v>
      </c>
    </row>
    <row r="339" spans="1:16" ht="15.75" customHeight="1">
      <c r="A339" s="196"/>
      <c r="B339" s="90"/>
      <c r="C339" s="197"/>
      <c r="D339" s="197"/>
      <c r="E339" s="118"/>
      <c r="F339" s="118"/>
      <c r="G339" s="118"/>
      <c r="H339" s="90"/>
      <c r="I339" s="118"/>
      <c r="J339" s="210"/>
      <c r="K339" s="171"/>
      <c r="L339" s="90"/>
      <c r="M339" s="118"/>
      <c r="N339" s="90"/>
      <c r="O339" s="90"/>
      <c r="P339" s="90"/>
    </row>
    <row r="340" spans="1:16" ht="15.75" customHeight="1">
      <c r="A340" s="173"/>
      <c r="B340" s="137"/>
      <c r="C340" s="178"/>
      <c r="D340" s="178"/>
      <c r="E340" s="137"/>
      <c r="F340" s="137"/>
      <c r="G340" s="137"/>
      <c r="H340" s="178"/>
      <c r="I340" s="137"/>
      <c r="J340" s="178"/>
      <c r="K340" s="137"/>
      <c r="L340" s="178"/>
      <c r="M340" s="137"/>
      <c r="N340" s="178"/>
      <c r="O340" s="48"/>
      <c r="P340" s="48"/>
    </row>
    <row r="341" spans="1:16" ht="15.75" customHeight="1">
      <c r="A341" s="173"/>
      <c r="B341" s="137"/>
      <c r="C341" s="178"/>
      <c r="D341" s="178"/>
      <c r="E341" s="137"/>
      <c r="F341" s="137"/>
      <c r="G341" s="137"/>
      <c r="H341" s="178"/>
      <c r="I341" s="137"/>
      <c r="J341" s="178"/>
      <c r="K341" s="137"/>
      <c r="L341" s="178"/>
      <c r="M341" s="137"/>
      <c r="N341" s="178"/>
      <c r="O341" s="48"/>
      <c r="P341" s="48"/>
    </row>
    <row r="342" spans="1:16" s="17" customFormat="1" ht="15.75" customHeight="1">
      <c r="A342" s="102" t="s">
        <v>460</v>
      </c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46"/>
      <c r="P342" s="46"/>
    </row>
    <row r="343" spans="1:16" s="17" customFormat="1" ht="15.75" customHeight="1">
      <c r="A343" s="106"/>
      <c r="B343" s="107"/>
      <c r="C343" s="108" t="s">
        <v>405</v>
      </c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1:16" s="17" customFormat="1" ht="15.75" customHeight="1">
      <c r="A344" s="72" t="s">
        <v>329</v>
      </c>
      <c r="B344" s="110" t="s">
        <v>404</v>
      </c>
      <c r="C344" s="110" t="s">
        <v>366</v>
      </c>
      <c r="D344" s="110" t="s">
        <v>330</v>
      </c>
      <c r="E344" s="110" t="s">
        <v>331</v>
      </c>
      <c r="F344" s="110" t="s">
        <v>407</v>
      </c>
      <c r="G344" s="110" t="s">
        <v>332</v>
      </c>
      <c r="H344" s="110" t="s">
        <v>410</v>
      </c>
      <c r="I344" s="110" t="s">
        <v>409</v>
      </c>
      <c r="J344" s="110" t="s">
        <v>333</v>
      </c>
      <c r="K344" s="110" t="s">
        <v>411</v>
      </c>
      <c r="L344" s="110" t="s">
        <v>334</v>
      </c>
      <c r="M344" s="110" t="s">
        <v>335</v>
      </c>
      <c r="N344" s="111" t="s">
        <v>336</v>
      </c>
      <c r="O344" s="112" t="s">
        <v>337</v>
      </c>
      <c r="P344" s="112" t="s">
        <v>338</v>
      </c>
    </row>
    <row r="345" spans="1:16" s="17" customFormat="1" ht="15.75" customHeight="1">
      <c r="A345" s="113"/>
      <c r="B345" s="114"/>
      <c r="C345" s="114"/>
      <c r="D345" s="114"/>
      <c r="E345" s="115" t="s">
        <v>339</v>
      </c>
      <c r="F345" s="115"/>
      <c r="G345" s="115"/>
      <c r="H345" s="114"/>
      <c r="I345" s="115"/>
      <c r="J345" s="115" t="s">
        <v>340</v>
      </c>
      <c r="K345" s="114"/>
      <c r="L345" s="115" t="s">
        <v>341</v>
      </c>
      <c r="M345" s="115" t="s">
        <v>342</v>
      </c>
      <c r="N345" s="116" t="s">
        <v>343</v>
      </c>
      <c r="O345" s="117" t="s">
        <v>340</v>
      </c>
      <c r="P345" s="190"/>
    </row>
    <row r="346" spans="1:16" ht="15.75" customHeight="1">
      <c r="A346" s="134"/>
      <c r="B346" s="139"/>
      <c r="C346" s="136"/>
      <c r="D346" s="142"/>
      <c r="E346" s="135"/>
      <c r="F346" s="135"/>
      <c r="G346" s="135"/>
      <c r="H346" s="136"/>
      <c r="I346" s="135"/>
      <c r="J346" s="136"/>
      <c r="K346" s="167"/>
      <c r="L346" s="214"/>
      <c r="M346" s="135"/>
      <c r="N346" s="136"/>
      <c r="O346" s="132"/>
      <c r="P346" s="132"/>
    </row>
    <row r="347" spans="1:16" ht="15.75" customHeight="1">
      <c r="A347" s="134" t="s">
        <v>124</v>
      </c>
      <c r="B347" s="52">
        <f aca="true" t="shared" si="17" ref="B347:B387">SUM(C347:P347)</f>
        <v>1463</v>
      </c>
      <c r="C347" s="200">
        <v>199</v>
      </c>
      <c r="D347" s="140" t="s">
        <v>345</v>
      </c>
      <c r="E347" s="135" t="s">
        <v>345</v>
      </c>
      <c r="F347" s="135" t="s">
        <v>345</v>
      </c>
      <c r="G347" s="135" t="s">
        <v>345</v>
      </c>
      <c r="H347" s="88">
        <v>24</v>
      </c>
      <c r="I347" s="144" t="s">
        <v>345</v>
      </c>
      <c r="J347" s="88">
        <v>105</v>
      </c>
      <c r="K347" s="85" t="s">
        <v>345</v>
      </c>
      <c r="L347" s="131">
        <v>872</v>
      </c>
      <c r="M347" s="135" t="s">
        <v>345</v>
      </c>
      <c r="N347" s="88">
        <v>263</v>
      </c>
      <c r="O347" s="132" t="s">
        <v>345</v>
      </c>
      <c r="P347" s="132" t="s">
        <v>345</v>
      </c>
    </row>
    <row r="348" spans="1:16" ht="15.75" customHeight="1">
      <c r="A348" s="134" t="s">
        <v>125</v>
      </c>
      <c r="B348" s="52">
        <f t="shared" si="17"/>
        <v>1560</v>
      </c>
      <c r="C348" s="200">
        <v>120</v>
      </c>
      <c r="D348" s="140" t="s">
        <v>345</v>
      </c>
      <c r="E348" s="135" t="s">
        <v>345</v>
      </c>
      <c r="F348" s="135" t="s">
        <v>345</v>
      </c>
      <c r="G348" s="135" t="s">
        <v>345</v>
      </c>
      <c r="H348" s="88">
        <v>46</v>
      </c>
      <c r="I348" s="144" t="s">
        <v>345</v>
      </c>
      <c r="J348" s="88">
        <v>258</v>
      </c>
      <c r="K348" s="131">
        <v>197</v>
      </c>
      <c r="L348" s="131">
        <v>790</v>
      </c>
      <c r="M348" s="135" t="s">
        <v>345</v>
      </c>
      <c r="N348" s="88">
        <v>149</v>
      </c>
      <c r="O348" s="132" t="s">
        <v>345</v>
      </c>
      <c r="P348" s="132" t="s">
        <v>345</v>
      </c>
    </row>
    <row r="349" spans="1:16" ht="15.75" customHeight="1">
      <c r="A349" s="134" t="s">
        <v>126</v>
      </c>
      <c r="B349" s="52">
        <f t="shared" si="17"/>
        <v>668</v>
      </c>
      <c r="C349" s="200">
        <v>71</v>
      </c>
      <c r="D349" s="140" t="s">
        <v>345</v>
      </c>
      <c r="E349" s="135" t="s">
        <v>345</v>
      </c>
      <c r="F349" s="135" t="s">
        <v>345</v>
      </c>
      <c r="G349" s="135" t="s">
        <v>345</v>
      </c>
      <c r="H349" s="88">
        <v>5</v>
      </c>
      <c r="I349" s="144" t="s">
        <v>345</v>
      </c>
      <c r="J349" s="88">
        <v>35</v>
      </c>
      <c r="K349" s="131">
        <v>354</v>
      </c>
      <c r="L349" s="131">
        <v>160</v>
      </c>
      <c r="M349" s="135" t="s">
        <v>345</v>
      </c>
      <c r="N349" s="88">
        <v>43</v>
      </c>
      <c r="O349" s="132" t="s">
        <v>345</v>
      </c>
      <c r="P349" s="132" t="s">
        <v>345</v>
      </c>
    </row>
    <row r="350" spans="1:16" ht="15.75" customHeight="1">
      <c r="A350" s="134" t="s">
        <v>127</v>
      </c>
      <c r="B350" s="52">
        <f t="shared" si="17"/>
        <v>1534</v>
      </c>
      <c r="C350" s="200">
        <v>200</v>
      </c>
      <c r="D350" s="140" t="s">
        <v>345</v>
      </c>
      <c r="E350" s="135" t="s">
        <v>345</v>
      </c>
      <c r="F350" s="135" t="s">
        <v>345</v>
      </c>
      <c r="G350" s="135" t="s">
        <v>345</v>
      </c>
      <c r="H350" s="88">
        <v>62</v>
      </c>
      <c r="I350" s="144" t="s">
        <v>345</v>
      </c>
      <c r="J350" s="88">
        <v>125</v>
      </c>
      <c r="K350" s="144" t="s">
        <v>345</v>
      </c>
      <c r="L350" s="131">
        <v>959</v>
      </c>
      <c r="M350" s="135" t="s">
        <v>345</v>
      </c>
      <c r="N350" s="88">
        <v>188</v>
      </c>
      <c r="O350" s="132" t="s">
        <v>345</v>
      </c>
      <c r="P350" s="132" t="s">
        <v>345</v>
      </c>
    </row>
    <row r="351" spans="1:16" ht="15.75" customHeight="1">
      <c r="A351" s="134" t="s">
        <v>128</v>
      </c>
      <c r="B351" s="52">
        <f t="shared" si="17"/>
        <v>2417</v>
      </c>
      <c r="C351" s="200">
        <v>127</v>
      </c>
      <c r="D351" s="140" t="s">
        <v>345</v>
      </c>
      <c r="E351" s="135" t="s">
        <v>345</v>
      </c>
      <c r="F351" s="135" t="s">
        <v>345</v>
      </c>
      <c r="G351" s="135" t="s">
        <v>345</v>
      </c>
      <c r="H351" s="88">
        <v>117</v>
      </c>
      <c r="I351" s="144" t="s">
        <v>345</v>
      </c>
      <c r="J351" s="88">
        <v>349</v>
      </c>
      <c r="K351" s="131">
        <v>75</v>
      </c>
      <c r="L351" s="131">
        <v>1303</v>
      </c>
      <c r="M351" s="135" t="s">
        <v>345</v>
      </c>
      <c r="N351" s="88">
        <v>446</v>
      </c>
      <c r="O351" s="132" t="s">
        <v>345</v>
      </c>
      <c r="P351" s="132" t="s">
        <v>345</v>
      </c>
    </row>
    <row r="352" spans="1:16" ht="15.75" customHeight="1">
      <c r="A352" s="134" t="s">
        <v>129</v>
      </c>
      <c r="B352" s="52">
        <f t="shared" si="17"/>
        <v>1087</v>
      </c>
      <c r="C352" s="200">
        <v>46</v>
      </c>
      <c r="D352" s="140" t="s">
        <v>345</v>
      </c>
      <c r="E352" s="135" t="s">
        <v>345</v>
      </c>
      <c r="F352" s="135" t="s">
        <v>345</v>
      </c>
      <c r="G352" s="135" t="s">
        <v>345</v>
      </c>
      <c r="H352" s="88">
        <v>45</v>
      </c>
      <c r="I352" s="144" t="s">
        <v>345</v>
      </c>
      <c r="J352" s="88">
        <v>156</v>
      </c>
      <c r="K352" s="131">
        <v>41</v>
      </c>
      <c r="L352" s="131">
        <v>607</v>
      </c>
      <c r="M352" s="135" t="s">
        <v>345</v>
      </c>
      <c r="N352" s="88">
        <v>192</v>
      </c>
      <c r="O352" s="132" t="s">
        <v>345</v>
      </c>
      <c r="P352" s="132" t="s">
        <v>345</v>
      </c>
    </row>
    <row r="353" spans="1:16" ht="15.75" customHeight="1">
      <c r="A353" s="134" t="s">
        <v>101</v>
      </c>
      <c r="B353" s="52">
        <f t="shared" si="17"/>
        <v>462</v>
      </c>
      <c r="C353" s="200">
        <v>27</v>
      </c>
      <c r="D353" s="140" t="s">
        <v>345</v>
      </c>
      <c r="E353" s="135" t="s">
        <v>345</v>
      </c>
      <c r="F353" s="135" t="s">
        <v>345</v>
      </c>
      <c r="G353" s="135" t="s">
        <v>345</v>
      </c>
      <c r="H353" s="88">
        <v>17</v>
      </c>
      <c r="I353" s="144" t="s">
        <v>345</v>
      </c>
      <c r="J353" s="88">
        <v>34</v>
      </c>
      <c r="K353" s="131">
        <v>5</v>
      </c>
      <c r="L353" s="131">
        <v>225</v>
      </c>
      <c r="M353" s="135" t="s">
        <v>345</v>
      </c>
      <c r="N353" s="88">
        <v>154</v>
      </c>
      <c r="O353" s="132" t="s">
        <v>345</v>
      </c>
      <c r="P353" s="132" t="s">
        <v>345</v>
      </c>
    </row>
    <row r="354" spans="1:16" ht="15.75" customHeight="1">
      <c r="A354" s="134" t="s">
        <v>102</v>
      </c>
      <c r="B354" s="52">
        <f t="shared" si="17"/>
        <v>1745</v>
      </c>
      <c r="C354" s="200">
        <v>35</v>
      </c>
      <c r="D354" s="140" t="s">
        <v>345</v>
      </c>
      <c r="E354" s="135" t="s">
        <v>345</v>
      </c>
      <c r="F354" s="135" t="s">
        <v>345</v>
      </c>
      <c r="G354" s="135" t="s">
        <v>345</v>
      </c>
      <c r="H354" s="88">
        <v>103</v>
      </c>
      <c r="I354" s="144" t="s">
        <v>345</v>
      </c>
      <c r="J354" s="88">
        <v>213</v>
      </c>
      <c r="K354" s="131">
        <v>142</v>
      </c>
      <c r="L354" s="131">
        <v>908</v>
      </c>
      <c r="M354" s="135" t="s">
        <v>345</v>
      </c>
      <c r="N354" s="88">
        <v>344</v>
      </c>
      <c r="O354" s="132" t="s">
        <v>345</v>
      </c>
      <c r="P354" s="132" t="s">
        <v>345</v>
      </c>
    </row>
    <row r="355" spans="1:16" ht="15.75" customHeight="1">
      <c r="A355" s="134" t="s">
        <v>103</v>
      </c>
      <c r="B355" s="52">
        <f t="shared" si="17"/>
        <v>1329</v>
      </c>
      <c r="C355" s="200">
        <v>818</v>
      </c>
      <c r="D355" s="140" t="s">
        <v>345</v>
      </c>
      <c r="E355" s="135" t="s">
        <v>345</v>
      </c>
      <c r="F355" s="135" t="s">
        <v>345</v>
      </c>
      <c r="G355" s="135" t="s">
        <v>345</v>
      </c>
      <c r="H355" s="88">
        <v>134</v>
      </c>
      <c r="I355" s="144" t="s">
        <v>345</v>
      </c>
      <c r="J355" s="88">
        <v>377</v>
      </c>
      <c r="K355" s="144" t="s">
        <v>345</v>
      </c>
      <c r="L355" s="207" t="s">
        <v>345</v>
      </c>
      <c r="M355" s="135" t="s">
        <v>345</v>
      </c>
      <c r="N355" s="137" t="s">
        <v>345</v>
      </c>
      <c r="O355" s="132" t="s">
        <v>345</v>
      </c>
      <c r="P355" s="132" t="s">
        <v>345</v>
      </c>
    </row>
    <row r="356" spans="1:16" ht="15.75" customHeight="1">
      <c r="A356" s="134" t="s">
        <v>104</v>
      </c>
      <c r="B356" s="52">
        <f t="shared" si="17"/>
        <v>2905</v>
      </c>
      <c r="C356" s="200">
        <v>151</v>
      </c>
      <c r="D356" s="140" t="s">
        <v>345</v>
      </c>
      <c r="E356" s="135" t="s">
        <v>345</v>
      </c>
      <c r="F356" s="135" t="s">
        <v>345</v>
      </c>
      <c r="G356" s="135" t="s">
        <v>345</v>
      </c>
      <c r="H356" s="88">
        <v>150</v>
      </c>
      <c r="I356" s="144" t="s">
        <v>345</v>
      </c>
      <c r="J356" s="88">
        <v>297</v>
      </c>
      <c r="K356" s="144" t="s">
        <v>345</v>
      </c>
      <c r="L356" s="131">
        <v>1892</v>
      </c>
      <c r="M356" s="135" t="s">
        <v>345</v>
      </c>
      <c r="N356" s="88">
        <v>415</v>
      </c>
      <c r="O356" s="132" t="s">
        <v>345</v>
      </c>
      <c r="P356" s="132" t="s">
        <v>345</v>
      </c>
    </row>
    <row r="357" spans="1:16" ht="15.75" customHeight="1">
      <c r="A357" s="134" t="s">
        <v>105</v>
      </c>
      <c r="B357" s="52">
        <f t="shared" si="17"/>
        <v>535</v>
      </c>
      <c r="C357" s="200">
        <v>72</v>
      </c>
      <c r="D357" s="140" t="s">
        <v>345</v>
      </c>
      <c r="E357" s="135" t="s">
        <v>345</v>
      </c>
      <c r="F357" s="135" t="s">
        <v>345</v>
      </c>
      <c r="G357" s="135" t="s">
        <v>345</v>
      </c>
      <c r="H357" s="88">
        <v>10</v>
      </c>
      <c r="I357" s="144" t="s">
        <v>345</v>
      </c>
      <c r="J357" s="88">
        <v>53</v>
      </c>
      <c r="K357" s="131">
        <v>23</v>
      </c>
      <c r="L357" s="131">
        <v>296</v>
      </c>
      <c r="M357" s="135" t="s">
        <v>345</v>
      </c>
      <c r="N357" s="88">
        <v>81</v>
      </c>
      <c r="O357" s="132" t="s">
        <v>345</v>
      </c>
      <c r="P357" s="132" t="s">
        <v>345</v>
      </c>
    </row>
    <row r="358" spans="1:16" ht="15.75" customHeight="1">
      <c r="A358" s="134" t="s">
        <v>106</v>
      </c>
      <c r="B358" s="52">
        <f t="shared" si="17"/>
        <v>5519</v>
      </c>
      <c r="C358" s="200">
        <v>1335</v>
      </c>
      <c r="D358" s="140" t="s">
        <v>345</v>
      </c>
      <c r="E358" s="135" t="s">
        <v>345</v>
      </c>
      <c r="F358" s="135" t="s">
        <v>345</v>
      </c>
      <c r="G358" s="135" t="s">
        <v>345</v>
      </c>
      <c r="H358" s="88">
        <v>257</v>
      </c>
      <c r="I358" s="144" t="s">
        <v>345</v>
      </c>
      <c r="J358" s="88">
        <v>275</v>
      </c>
      <c r="K358" s="131">
        <v>124</v>
      </c>
      <c r="L358" s="131">
        <v>3528</v>
      </c>
      <c r="M358" s="135" t="s">
        <v>345</v>
      </c>
      <c r="N358" s="132" t="s">
        <v>345</v>
      </c>
      <c r="O358" s="132" t="s">
        <v>345</v>
      </c>
      <c r="P358" s="132" t="s">
        <v>345</v>
      </c>
    </row>
    <row r="359" spans="1:16" ht="15.75" customHeight="1">
      <c r="A359" s="134" t="s">
        <v>107</v>
      </c>
      <c r="B359" s="52">
        <f t="shared" si="17"/>
        <v>858</v>
      </c>
      <c r="C359" s="200">
        <v>89</v>
      </c>
      <c r="D359" s="140" t="s">
        <v>345</v>
      </c>
      <c r="E359" s="135" t="s">
        <v>345</v>
      </c>
      <c r="F359" s="135" t="s">
        <v>345</v>
      </c>
      <c r="G359" s="135" t="s">
        <v>345</v>
      </c>
      <c r="H359" s="88">
        <v>14</v>
      </c>
      <c r="I359" s="144" t="s">
        <v>345</v>
      </c>
      <c r="J359" s="88">
        <v>91</v>
      </c>
      <c r="K359" s="131">
        <v>15</v>
      </c>
      <c r="L359" s="131">
        <v>548</v>
      </c>
      <c r="M359" s="135" t="s">
        <v>345</v>
      </c>
      <c r="N359" s="88">
        <v>101</v>
      </c>
      <c r="O359" s="132" t="s">
        <v>345</v>
      </c>
      <c r="P359" s="132" t="s">
        <v>345</v>
      </c>
    </row>
    <row r="360" spans="1:16" ht="15.75" customHeight="1">
      <c r="A360" s="134" t="s">
        <v>108</v>
      </c>
      <c r="B360" s="52">
        <f t="shared" si="17"/>
        <v>2064</v>
      </c>
      <c r="C360" s="200">
        <v>293</v>
      </c>
      <c r="D360" s="140" t="s">
        <v>345</v>
      </c>
      <c r="E360" s="135" t="s">
        <v>345</v>
      </c>
      <c r="F360" s="135" t="s">
        <v>345</v>
      </c>
      <c r="G360" s="135" t="s">
        <v>345</v>
      </c>
      <c r="H360" s="88">
        <v>4</v>
      </c>
      <c r="I360" s="144" t="s">
        <v>345</v>
      </c>
      <c r="J360" s="88">
        <v>114</v>
      </c>
      <c r="K360" s="131">
        <v>239</v>
      </c>
      <c r="L360" s="131">
        <v>1072</v>
      </c>
      <c r="M360" s="135" t="s">
        <v>345</v>
      </c>
      <c r="N360" s="88">
        <v>342</v>
      </c>
      <c r="O360" s="132" t="s">
        <v>345</v>
      </c>
      <c r="P360" s="132" t="s">
        <v>345</v>
      </c>
    </row>
    <row r="361" spans="1:16" ht="15.75" customHeight="1">
      <c r="A361" s="134" t="s">
        <v>109</v>
      </c>
      <c r="B361" s="52">
        <f t="shared" si="17"/>
        <v>3028</v>
      </c>
      <c r="C361" s="200">
        <v>439</v>
      </c>
      <c r="D361" s="140" t="s">
        <v>345</v>
      </c>
      <c r="E361" s="135" t="s">
        <v>345</v>
      </c>
      <c r="F361" s="135" t="s">
        <v>345</v>
      </c>
      <c r="G361" s="135" t="s">
        <v>345</v>
      </c>
      <c r="H361" s="88">
        <v>33</v>
      </c>
      <c r="I361" s="144" t="s">
        <v>345</v>
      </c>
      <c r="J361" s="88">
        <v>396</v>
      </c>
      <c r="K361" s="131">
        <v>228</v>
      </c>
      <c r="L361" s="131">
        <v>1476</v>
      </c>
      <c r="M361" s="135" t="s">
        <v>345</v>
      </c>
      <c r="N361" s="88">
        <v>456</v>
      </c>
      <c r="O361" s="132" t="s">
        <v>345</v>
      </c>
      <c r="P361" s="132" t="s">
        <v>345</v>
      </c>
    </row>
    <row r="362" spans="1:16" ht="15.75" customHeight="1">
      <c r="A362" s="134" t="s">
        <v>110</v>
      </c>
      <c r="B362" s="52">
        <f t="shared" si="17"/>
        <v>1307</v>
      </c>
      <c r="C362" s="200">
        <v>56</v>
      </c>
      <c r="D362" s="140" t="s">
        <v>345</v>
      </c>
      <c r="E362" s="135" t="s">
        <v>345</v>
      </c>
      <c r="F362" s="135" t="s">
        <v>345</v>
      </c>
      <c r="G362" s="135" t="s">
        <v>345</v>
      </c>
      <c r="H362" s="88">
        <v>10</v>
      </c>
      <c r="I362" s="144" t="s">
        <v>345</v>
      </c>
      <c r="J362" s="88">
        <v>157</v>
      </c>
      <c r="K362" s="131">
        <v>73</v>
      </c>
      <c r="L362" s="131">
        <v>803</v>
      </c>
      <c r="M362" s="135" t="s">
        <v>345</v>
      </c>
      <c r="N362" s="88">
        <v>208</v>
      </c>
      <c r="O362" s="132" t="s">
        <v>345</v>
      </c>
      <c r="P362" s="132" t="s">
        <v>345</v>
      </c>
    </row>
    <row r="363" spans="1:16" ht="15.75" customHeight="1">
      <c r="A363" s="134" t="s">
        <v>111</v>
      </c>
      <c r="B363" s="52">
        <f t="shared" si="17"/>
        <v>1416</v>
      </c>
      <c r="C363" s="200">
        <v>1192</v>
      </c>
      <c r="D363" s="140" t="s">
        <v>345</v>
      </c>
      <c r="E363" s="135" t="s">
        <v>345</v>
      </c>
      <c r="F363" s="135" t="s">
        <v>345</v>
      </c>
      <c r="G363" s="135" t="s">
        <v>345</v>
      </c>
      <c r="H363" s="88">
        <v>148</v>
      </c>
      <c r="I363" s="144" t="s">
        <v>345</v>
      </c>
      <c r="J363" s="88">
        <v>76</v>
      </c>
      <c r="K363" s="139" t="s">
        <v>345</v>
      </c>
      <c r="L363" s="213" t="s">
        <v>345</v>
      </c>
      <c r="M363" s="135" t="s">
        <v>345</v>
      </c>
      <c r="N363" s="135" t="s">
        <v>345</v>
      </c>
      <c r="O363" s="132" t="s">
        <v>345</v>
      </c>
      <c r="P363" s="132" t="s">
        <v>345</v>
      </c>
    </row>
    <row r="364" spans="1:16" ht="15.75" customHeight="1">
      <c r="A364" s="134" t="s">
        <v>112</v>
      </c>
      <c r="B364" s="52">
        <f t="shared" si="17"/>
        <v>3015</v>
      </c>
      <c r="C364" s="200">
        <v>154</v>
      </c>
      <c r="D364" s="140" t="s">
        <v>345</v>
      </c>
      <c r="E364" s="135" t="s">
        <v>345</v>
      </c>
      <c r="F364" s="135" t="s">
        <v>345</v>
      </c>
      <c r="G364" s="135" t="s">
        <v>345</v>
      </c>
      <c r="H364" s="88">
        <v>97</v>
      </c>
      <c r="I364" s="144" t="s">
        <v>345</v>
      </c>
      <c r="J364" s="88">
        <v>226</v>
      </c>
      <c r="K364" s="131">
        <v>250</v>
      </c>
      <c r="L364" s="131">
        <v>1654</v>
      </c>
      <c r="M364" s="135" t="s">
        <v>345</v>
      </c>
      <c r="N364" s="88">
        <v>634</v>
      </c>
      <c r="O364" s="132" t="s">
        <v>345</v>
      </c>
      <c r="P364" s="132" t="s">
        <v>345</v>
      </c>
    </row>
    <row r="365" spans="1:16" ht="15.75" customHeight="1">
      <c r="A365" s="134" t="s">
        <v>113</v>
      </c>
      <c r="B365" s="52">
        <f t="shared" si="17"/>
        <v>1150</v>
      </c>
      <c r="C365" s="200">
        <v>252</v>
      </c>
      <c r="D365" s="140" t="s">
        <v>345</v>
      </c>
      <c r="E365" s="135" t="s">
        <v>345</v>
      </c>
      <c r="F365" s="135" t="s">
        <v>345</v>
      </c>
      <c r="G365" s="135" t="s">
        <v>345</v>
      </c>
      <c r="H365" s="88">
        <v>49</v>
      </c>
      <c r="I365" s="144" t="s">
        <v>345</v>
      </c>
      <c r="J365" s="88">
        <v>90</v>
      </c>
      <c r="K365" s="131">
        <v>77</v>
      </c>
      <c r="L365" s="131">
        <v>512</v>
      </c>
      <c r="M365" s="135" t="s">
        <v>345</v>
      </c>
      <c r="N365" s="88">
        <v>170</v>
      </c>
      <c r="O365" s="132" t="s">
        <v>345</v>
      </c>
      <c r="P365" s="132" t="s">
        <v>345</v>
      </c>
    </row>
    <row r="366" spans="1:16" ht="15.75" customHeight="1">
      <c r="A366" s="134" t="s">
        <v>114</v>
      </c>
      <c r="B366" s="52">
        <f t="shared" si="17"/>
        <v>915</v>
      </c>
      <c r="C366" s="200">
        <v>34</v>
      </c>
      <c r="D366" s="140" t="s">
        <v>345</v>
      </c>
      <c r="E366" s="135" t="s">
        <v>345</v>
      </c>
      <c r="F366" s="135" t="s">
        <v>345</v>
      </c>
      <c r="G366" s="135" t="s">
        <v>345</v>
      </c>
      <c r="H366" s="88">
        <v>50</v>
      </c>
      <c r="I366" s="144" t="s">
        <v>345</v>
      </c>
      <c r="J366" s="88">
        <v>105</v>
      </c>
      <c r="K366" s="131">
        <v>28</v>
      </c>
      <c r="L366" s="131">
        <v>520</v>
      </c>
      <c r="M366" s="135" t="s">
        <v>345</v>
      </c>
      <c r="N366" s="88">
        <v>178</v>
      </c>
      <c r="O366" s="132" t="s">
        <v>345</v>
      </c>
      <c r="P366" s="132" t="s">
        <v>345</v>
      </c>
    </row>
    <row r="367" spans="1:16" ht="15.75" customHeight="1">
      <c r="A367" s="134" t="s">
        <v>115</v>
      </c>
      <c r="B367" s="52">
        <f t="shared" si="17"/>
        <v>2863</v>
      </c>
      <c r="C367" s="200">
        <v>1208</v>
      </c>
      <c r="D367" s="140" t="s">
        <v>345</v>
      </c>
      <c r="E367" s="135" t="s">
        <v>345</v>
      </c>
      <c r="F367" s="135" t="s">
        <v>345</v>
      </c>
      <c r="G367" s="135" t="s">
        <v>345</v>
      </c>
      <c r="H367" s="88">
        <v>82</v>
      </c>
      <c r="I367" s="144" t="s">
        <v>345</v>
      </c>
      <c r="J367" s="88">
        <v>99</v>
      </c>
      <c r="K367" s="131">
        <v>70</v>
      </c>
      <c r="L367" s="131">
        <v>1404</v>
      </c>
      <c r="M367" s="135" t="s">
        <v>345</v>
      </c>
      <c r="N367" s="137" t="s">
        <v>345</v>
      </c>
      <c r="O367" s="132" t="s">
        <v>345</v>
      </c>
      <c r="P367" s="132" t="s">
        <v>345</v>
      </c>
    </row>
    <row r="368" spans="1:16" ht="15.75" customHeight="1">
      <c r="A368" s="134" t="s">
        <v>86</v>
      </c>
      <c r="B368" s="52">
        <f t="shared" si="17"/>
        <v>1006</v>
      </c>
      <c r="C368" s="200">
        <v>40</v>
      </c>
      <c r="D368" s="140" t="s">
        <v>345</v>
      </c>
      <c r="E368" s="135" t="s">
        <v>345</v>
      </c>
      <c r="F368" s="135" t="s">
        <v>345</v>
      </c>
      <c r="G368" s="135" t="s">
        <v>345</v>
      </c>
      <c r="H368" s="88">
        <v>25</v>
      </c>
      <c r="I368" s="144" t="s">
        <v>345</v>
      </c>
      <c r="J368" s="88">
        <v>60</v>
      </c>
      <c r="K368" s="131">
        <v>14</v>
      </c>
      <c r="L368" s="131">
        <v>744</v>
      </c>
      <c r="M368" s="135" t="s">
        <v>345</v>
      </c>
      <c r="N368" s="88">
        <v>123</v>
      </c>
      <c r="O368" s="132" t="s">
        <v>345</v>
      </c>
      <c r="P368" s="132" t="s">
        <v>345</v>
      </c>
    </row>
    <row r="369" spans="1:16" ht="15.75" customHeight="1">
      <c r="A369" s="134" t="s">
        <v>87</v>
      </c>
      <c r="B369" s="52">
        <f t="shared" si="17"/>
        <v>1325</v>
      </c>
      <c r="C369" s="200">
        <v>272</v>
      </c>
      <c r="D369" s="140" t="s">
        <v>345</v>
      </c>
      <c r="E369" s="135" t="s">
        <v>345</v>
      </c>
      <c r="F369" s="135" t="s">
        <v>345</v>
      </c>
      <c r="G369" s="135" t="s">
        <v>345</v>
      </c>
      <c r="H369" s="88">
        <v>68</v>
      </c>
      <c r="I369" s="144" t="s">
        <v>345</v>
      </c>
      <c r="J369" s="88">
        <v>100</v>
      </c>
      <c r="K369" s="131">
        <v>158</v>
      </c>
      <c r="L369" s="131">
        <v>548</v>
      </c>
      <c r="M369" s="135" t="s">
        <v>345</v>
      </c>
      <c r="N369" s="88">
        <v>179</v>
      </c>
      <c r="O369" s="132" t="s">
        <v>345</v>
      </c>
      <c r="P369" s="132" t="s">
        <v>345</v>
      </c>
    </row>
    <row r="370" spans="1:16" ht="15.75" customHeight="1">
      <c r="A370" s="134" t="s">
        <v>88</v>
      </c>
      <c r="B370" s="52">
        <f t="shared" si="17"/>
        <v>627</v>
      </c>
      <c r="C370" s="200">
        <v>142</v>
      </c>
      <c r="D370" s="140" t="s">
        <v>345</v>
      </c>
      <c r="E370" s="135" t="s">
        <v>345</v>
      </c>
      <c r="F370" s="135" t="s">
        <v>345</v>
      </c>
      <c r="G370" s="135" t="s">
        <v>345</v>
      </c>
      <c r="H370" s="88">
        <v>25</v>
      </c>
      <c r="I370" s="144" t="s">
        <v>345</v>
      </c>
      <c r="J370" s="88">
        <v>38</v>
      </c>
      <c r="K370" s="131">
        <v>10</v>
      </c>
      <c r="L370" s="131">
        <v>359</v>
      </c>
      <c r="M370" s="135" t="s">
        <v>345</v>
      </c>
      <c r="N370" s="88">
        <v>53</v>
      </c>
      <c r="O370" s="132" t="s">
        <v>345</v>
      </c>
      <c r="P370" s="132" t="s">
        <v>345</v>
      </c>
    </row>
    <row r="371" spans="1:16" ht="15.75" customHeight="1">
      <c r="A371" s="134" t="s">
        <v>89</v>
      </c>
      <c r="B371" s="52">
        <f t="shared" si="17"/>
        <v>2542</v>
      </c>
      <c r="C371" s="200">
        <v>297</v>
      </c>
      <c r="D371" s="140" t="s">
        <v>345</v>
      </c>
      <c r="E371" s="135" t="s">
        <v>345</v>
      </c>
      <c r="F371" s="135" t="s">
        <v>345</v>
      </c>
      <c r="G371" s="135" t="s">
        <v>345</v>
      </c>
      <c r="H371" s="88">
        <v>306</v>
      </c>
      <c r="I371" s="144" t="s">
        <v>345</v>
      </c>
      <c r="J371" s="88">
        <v>258</v>
      </c>
      <c r="K371" s="131">
        <v>162</v>
      </c>
      <c r="L371" s="131">
        <v>1007</v>
      </c>
      <c r="M371" s="135" t="s">
        <v>345</v>
      </c>
      <c r="N371" s="88">
        <v>512</v>
      </c>
      <c r="O371" s="132" t="s">
        <v>345</v>
      </c>
      <c r="P371" s="132" t="s">
        <v>345</v>
      </c>
    </row>
    <row r="372" spans="1:16" ht="15.75" customHeight="1">
      <c r="A372" s="134" t="s">
        <v>90</v>
      </c>
      <c r="B372" s="52">
        <f t="shared" si="17"/>
        <v>226</v>
      </c>
      <c r="C372" s="200">
        <v>45</v>
      </c>
      <c r="D372" s="140" t="s">
        <v>345</v>
      </c>
      <c r="E372" s="135" t="s">
        <v>345</v>
      </c>
      <c r="F372" s="135" t="s">
        <v>345</v>
      </c>
      <c r="G372" s="135" t="s">
        <v>345</v>
      </c>
      <c r="H372" s="88">
        <v>3</v>
      </c>
      <c r="I372" s="144" t="s">
        <v>345</v>
      </c>
      <c r="J372" s="88">
        <v>9</v>
      </c>
      <c r="K372" s="131">
        <v>6</v>
      </c>
      <c r="L372" s="131">
        <v>129</v>
      </c>
      <c r="M372" s="135"/>
      <c r="N372" s="88">
        <v>34</v>
      </c>
      <c r="O372" s="132" t="s">
        <v>345</v>
      </c>
      <c r="P372" s="132" t="s">
        <v>345</v>
      </c>
    </row>
    <row r="373" spans="1:16" ht="15.75" customHeight="1">
      <c r="A373" s="134" t="s">
        <v>91</v>
      </c>
      <c r="B373" s="52">
        <f t="shared" si="17"/>
        <v>1430</v>
      </c>
      <c r="C373" s="200">
        <v>104</v>
      </c>
      <c r="D373" s="140" t="s">
        <v>345</v>
      </c>
      <c r="E373" s="135" t="s">
        <v>345</v>
      </c>
      <c r="F373" s="135" t="s">
        <v>345</v>
      </c>
      <c r="G373" s="135" t="s">
        <v>345</v>
      </c>
      <c r="H373" s="88">
        <v>13</v>
      </c>
      <c r="I373" s="144" t="s">
        <v>345</v>
      </c>
      <c r="J373" s="88">
        <v>82</v>
      </c>
      <c r="K373" s="61" t="s">
        <v>345</v>
      </c>
      <c r="L373" s="131">
        <v>954</v>
      </c>
      <c r="M373" s="135" t="s">
        <v>345</v>
      </c>
      <c r="N373" s="88">
        <v>277</v>
      </c>
      <c r="O373" s="132" t="s">
        <v>345</v>
      </c>
      <c r="P373" s="132" t="s">
        <v>345</v>
      </c>
    </row>
    <row r="374" spans="1:16" ht="15.75" customHeight="1">
      <c r="A374" s="134" t="s">
        <v>92</v>
      </c>
      <c r="B374" s="52">
        <f t="shared" si="17"/>
        <v>1014</v>
      </c>
      <c r="C374" s="200">
        <v>94</v>
      </c>
      <c r="D374" s="140" t="s">
        <v>345</v>
      </c>
      <c r="E374" s="135" t="s">
        <v>345</v>
      </c>
      <c r="F374" s="135" t="s">
        <v>345</v>
      </c>
      <c r="G374" s="135" t="s">
        <v>345</v>
      </c>
      <c r="H374" s="88">
        <v>52</v>
      </c>
      <c r="I374" s="144" t="s">
        <v>345</v>
      </c>
      <c r="J374" s="88">
        <v>99</v>
      </c>
      <c r="K374" s="61" t="s">
        <v>345</v>
      </c>
      <c r="L374" s="131">
        <v>604</v>
      </c>
      <c r="M374" s="135" t="s">
        <v>345</v>
      </c>
      <c r="N374" s="88">
        <v>165</v>
      </c>
      <c r="O374" s="132" t="s">
        <v>345</v>
      </c>
      <c r="P374" s="132" t="s">
        <v>345</v>
      </c>
    </row>
    <row r="375" spans="1:16" ht="15.75" customHeight="1">
      <c r="A375" s="134" t="s">
        <v>93</v>
      </c>
      <c r="B375" s="52">
        <f t="shared" si="17"/>
        <v>1347</v>
      </c>
      <c r="C375" s="200">
        <v>117</v>
      </c>
      <c r="D375" s="140" t="s">
        <v>345</v>
      </c>
      <c r="E375" s="135" t="s">
        <v>345</v>
      </c>
      <c r="F375" s="135" t="s">
        <v>345</v>
      </c>
      <c r="G375" s="135" t="s">
        <v>345</v>
      </c>
      <c r="H375" s="88">
        <v>94</v>
      </c>
      <c r="I375" s="144" t="s">
        <v>345</v>
      </c>
      <c r="J375" s="88">
        <v>210</v>
      </c>
      <c r="K375" s="131">
        <v>223</v>
      </c>
      <c r="L375" s="131">
        <v>485</v>
      </c>
      <c r="M375" s="135" t="s">
        <v>345</v>
      </c>
      <c r="N375" s="88">
        <v>218</v>
      </c>
      <c r="O375" s="132" t="s">
        <v>345</v>
      </c>
      <c r="P375" s="132" t="s">
        <v>345</v>
      </c>
    </row>
    <row r="376" spans="1:16" ht="15.75" customHeight="1">
      <c r="A376" s="134" t="s">
        <v>94</v>
      </c>
      <c r="B376" s="52">
        <f t="shared" si="17"/>
        <v>678</v>
      </c>
      <c r="C376" s="200">
        <v>94</v>
      </c>
      <c r="D376" s="140" t="s">
        <v>345</v>
      </c>
      <c r="E376" s="135" t="s">
        <v>345</v>
      </c>
      <c r="F376" s="135" t="s">
        <v>345</v>
      </c>
      <c r="G376" s="135" t="s">
        <v>345</v>
      </c>
      <c r="H376" s="88">
        <v>14</v>
      </c>
      <c r="I376" s="144" t="s">
        <v>345</v>
      </c>
      <c r="J376" s="88">
        <v>27</v>
      </c>
      <c r="K376" s="131">
        <v>10</v>
      </c>
      <c r="L376" s="131">
        <v>403</v>
      </c>
      <c r="M376" s="135" t="s">
        <v>345</v>
      </c>
      <c r="N376" s="88">
        <v>130</v>
      </c>
      <c r="O376" s="132" t="s">
        <v>345</v>
      </c>
      <c r="P376" s="132" t="s">
        <v>345</v>
      </c>
    </row>
    <row r="377" spans="1:16" ht="15.75" customHeight="1">
      <c r="A377" s="134" t="s">
        <v>95</v>
      </c>
      <c r="B377" s="52">
        <f t="shared" si="17"/>
        <v>763</v>
      </c>
      <c r="C377" s="200">
        <v>36</v>
      </c>
      <c r="D377" s="140" t="s">
        <v>345</v>
      </c>
      <c r="E377" s="135" t="s">
        <v>345</v>
      </c>
      <c r="F377" s="135" t="s">
        <v>345</v>
      </c>
      <c r="G377" s="135" t="s">
        <v>345</v>
      </c>
      <c r="H377" s="88">
        <v>63</v>
      </c>
      <c r="I377" s="144" t="s">
        <v>345</v>
      </c>
      <c r="J377" s="88">
        <v>71</v>
      </c>
      <c r="K377" s="131">
        <v>53</v>
      </c>
      <c r="L377" s="131">
        <v>418</v>
      </c>
      <c r="M377" s="135" t="s">
        <v>345</v>
      </c>
      <c r="N377" s="88">
        <v>122</v>
      </c>
      <c r="O377" s="132" t="s">
        <v>345</v>
      </c>
      <c r="P377" s="132" t="s">
        <v>345</v>
      </c>
    </row>
    <row r="378" spans="1:16" ht="15.75" customHeight="1">
      <c r="A378" s="134" t="s">
        <v>96</v>
      </c>
      <c r="B378" s="52">
        <f t="shared" si="17"/>
        <v>2924</v>
      </c>
      <c r="C378" s="200">
        <v>453</v>
      </c>
      <c r="D378" s="140" t="s">
        <v>345</v>
      </c>
      <c r="E378" s="135" t="s">
        <v>345</v>
      </c>
      <c r="F378" s="135" t="s">
        <v>345</v>
      </c>
      <c r="G378" s="135" t="s">
        <v>345</v>
      </c>
      <c r="H378" s="88">
        <v>448</v>
      </c>
      <c r="I378" s="144" t="s">
        <v>345</v>
      </c>
      <c r="J378" s="88">
        <v>564</v>
      </c>
      <c r="K378" s="131">
        <v>286</v>
      </c>
      <c r="L378" s="131">
        <v>1173</v>
      </c>
      <c r="M378" s="135" t="s">
        <v>345</v>
      </c>
      <c r="N378" s="137" t="s">
        <v>345</v>
      </c>
      <c r="O378" s="132" t="s">
        <v>345</v>
      </c>
      <c r="P378" s="132" t="s">
        <v>345</v>
      </c>
    </row>
    <row r="379" spans="1:16" ht="15.75" customHeight="1">
      <c r="A379" s="134" t="s">
        <v>97</v>
      </c>
      <c r="B379" s="52">
        <f t="shared" si="17"/>
        <v>2507</v>
      </c>
      <c r="C379" s="200">
        <v>124</v>
      </c>
      <c r="D379" s="140">
        <v>580</v>
      </c>
      <c r="E379" s="135" t="s">
        <v>345</v>
      </c>
      <c r="F379" s="135" t="s">
        <v>345</v>
      </c>
      <c r="G379" s="135" t="s">
        <v>345</v>
      </c>
      <c r="H379" s="88">
        <v>168</v>
      </c>
      <c r="I379" s="144" t="s">
        <v>345</v>
      </c>
      <c r="J379" s="88">
        <v>259</v>
      </c>
      <c r="K379" s="131">
        <v>104</v>
      </c>
      <c r="L379" s="131">
        <v>1272</v>
      </c>
      <c r="M379" s="135" t="s">
        <v>345</v>
      </c>
      <c r="N379" s="137" t="s">
        <v>345</v>
      </c>
      <c r="O379" s="132" t="s">
        <v>345</v>
      </c>
      <c r="P379" s="132" t="s">
        <v>345</v>
      </c>
    </row>
    <row r="380" spans="1:16" ht="15.75" customHeight="1">
      <c r="A380" s="134" t="s">
        <v>98</v>
      </c>
      <c r="B380" s="52">
        <f t="shared" si="17"/>
        <v>1250</v>
      </c>
      <c r="C380" s="200">
        <v>265</v>
      </c>
      <c r="D380" s="140" t="s">
        <v>345</v>
      </c>
      <c r="E380" s="135" t="s">
        <v>345</v>
      </c>
      <c r="F380" s="135" t="s">
        <v>345</v>
      </c>
      <c r="G380" s="135" t="s">
        <v>345</v>
      </c>
      <c r="H380" s="88">
        <v>98</v>
      </c>
      <c r="I380" s="144" t="s">
        <v>345</v>
      </c>
      <c r="J380" s="88">
        <v>103</v>
      </c>
      <c r="K380" s="131">
        <v>50</v>
      </c>
      <c r="L380" s="131">
        <v>734</v>
      </c>
      <c r="M380" s="135" t="s">
        <v>345</v>
      </c>
      <c r="N380" s="137" t="s">
        <v>345</v>
      </c>
      <c r="O380" s="132" t="s">
        <v>345</v>
      </c>
      <c r="P380" s="132" t="s">
        <v>345</v>
      </c>
    </row>
    <row r="381" spans="1:16" ht="15.75" customHeight="1">
      <c r="A381" s="134" t="s">
        <v>221</v>
      </c>
      <c r="B381" s="52">
        <f t="shared" si="17"/>
        <v>3113</v>
      </c>
      <c r="C381" s="200">
        <v>419</v>
      </c>
      <c r="D381" s="140" t="s">
        <v>345</v>
      </c>
      <c r="E381" s="135" t="s">
        <v>345</v>
      </c>
      <c r="F381" s="135" t="s">
        <v>345</v>
      </c>
      <c r="G381" s="135" t="s">
        <v>345</v>
      </c>
      <c r="H381" s="88">
        <v>262</v>
      </c>
      <c r="I381" s="144" t="s">
        <v>345</v>
      </c>
      <c r="J381" s="88">
        <v>447</v>
      </c>
      <c r="K381" s="131">
        <v>332</v>
      </c>
      <c r="L381" s="131">
        <v>1653</v>
      </c>
      <c r="M381" s="135" t="s">
        <v>345</v>
      </c>
      <c r="N381" s="137" t="s">
        <v>345</v>
      </c>
      <c r="O381" s="132" t="s">
        <v>345</v>
      </c>
      <c r="P381" s="132" t="s">
        <v>345</v>
      </c>
    </row>
    <row r="382" spans="1:16" ht="15.75" customHeight="1">
      <c r="A382" s="134" t="s">
        <v>99</v>
      </c>
      <c r="B382" s="52">
        <f t="shared" si="17"/>
        <v>1392</v>
      </c>
      <c r="C382" s="200">
        <v>159</v>
      </c>
      <c r="D382" s="140" t="s">
        <v>345</v>
      </c>
      <c r="E382" s="135" t="s">
        <v>345</v>
      </c>
      <c r="F382" s="135" t="s">
        <v>345</v>
      </c>
      <c r="G382" s="135" t="s">
        <v>345</v>
      </c>
      <c r="H382" s="88">
        <v>60</v>
      </c>
      <c r="I382" s="144" t="s">
        <v>345</v>
      </c>
      <c r="J382" s="88">
        <v>108</v>
      </c>
      <c r="K382" s="131">
        <v>24</v>
      </c>
      <c r="L382" s="131">
        <v>1041</v>
      </c>
      <c r="M382" s="135" t="s">
        <v>345</v>
      </c>
      <c r="N382" s="137" t="s">
        <v>345</v>
      </c>
      <c r="O382" s="132" t="s">
        <v>345</v>
      </c>
      <c r="P382" s="132" t="s">
        <v>345</v>
      </c>
    </row>
    <row r="383" spans="1:16" ht="15.75" customHeight="1">
      <c r="A383" s="134" t="s">
        <v>100</v>
      </c>
      <c r="B383" s="52">
        <f t="shared" si="17"/>
        <v>1139</v>
      </c>
      <c r="C383" s="200">
        <v>54</v>
      </c>
      <c r="D383" s="140" t="s">
        <v>345</v>
      </c>
      <c r="E383" s="135" t="s">
        <v>345</v>
      </c>
      <c r="F383" s="135" t="s">
        <v>345</v>
      </c>
      <c r="G383" s="135" t="s">
        <v>345</v>
      </c>
      <c r="H383" s="88">
        <v>42</v>
      </c>
      <c r="I383" s="144" t="s">
        <v>345</v>
      </c>
      <c r="J383" s="88">
        <v>181</v>
      </c>
      <c r="K383" s="131">
        <v>44</v>
      </c>
      <c r="L383" s="131">
        <v>574</v>
      </c>
      <c r="M383" s="135" t="s">
        <v>345</v>
      </c>
      <c r="N383" s="88">
        <v>244</v>
      </c>
      <c r="O383" s="132" t="s">
        <v>345</v>
      </c>
      <c r="P383" s="132" t="s">
        <v>345</v>
      </c>
    </row>
    <row r="384" spans="1:16" s="17" customFormat="1" ht="15.75" customHeight="1">
      <c r="A384" s="134" t="s">
        <v>66</v>
      </c>
      <c r="B384" s="52">
        <f t="shared" si="17"/>
        <v>1457</v>
      </c>
      <c r="C384" s="200">
        <v>9</v>
      </c>
      <c r="D384" s="140" t="s">
        <v>345</v>
      </c>
      <c r="E384" s="135" t="s">
        <v>345</v>
      </c>
      <c r="F384" s="135" t="s">
        <v>345</v>
      </c>
      <c r="G384" s="135" t="s">
        <v>345</v>
      </c>
      <c r="H384" s="88">
        <v>63</v>
      </c>
      <c r="I384" s="144" t="s">
        <v>345</v>
      </c>
      <c r="J384" s="88">
        <v>162</v>
      </c>
      <c r="K384" s="136">
        <v>74</v>
      </c>
      <c r="L384" s="131">
        <v>709</v>
      </c>
      <c r="M384" s="135" t="s">
        <v>345</v>
      </c>
      <c r="N384" s="88">
        <v>440</v>
      </c>
      <c r="O384" s="132" t="s">
        <v>345</v>
      </c>
      <c r="P384" s="132" t="s">
        <v>345</v>
      </c>
    </row>
    <row r="385" spans="1:16" ht="15.75" customHeight="1">
      <c r="A385" s="134" t="s">
        <v>67</v>
      </c>
      <c r="B385" s="52">
        <f t="shared" si="17"/>
        <v>2519</v>
      </c>
      <c r="C385" s="200">
        <v>106</v>
      </c>
      <c r="D385" s="140" t="s">
        <v>345</v>
      </c>
      <c r="E385" s="135" t="s">
        <v>345</v>
      </c>
      <c r="F385" s="135" t="s">
        <v>345</v>
      </c>
      <c r="G385" s="135" t="s">
        <v>345</v>
      </c>
      <c r="H385" s="88">
        <v>125</v>
      </c>
      <c r="I385" s="144" t="s">
        <v>345</v>
      </c>
      <c r="J385" s="88">
        <v>362</v>
      </c>
      <c r="K385" s="144" t="s">
        <v>345</v>
      </c>
      <c r="L385" s="131">
        <v>1375</v>
      </c>
      <c r="M385" s="135"/>
      <c r="N385" s="88">
        <v>551</v>
      </c>
      <c r="O385" s="132" t="s">
        <v>345</v>
      </c>
      <c r="P385" s="132" t="s">
        <v>345</v>
      </c>
    </row>
    <row r="386" spans="1:16" ht="15.75" customHeight="1">
      <c r="A386" s="134" t="s">
        <v>68</v>
      </c>
      <c r="B386" s="52">
        <f t="shared" si="17"/>
        <v>2143</v>
      </c>
      <c r="C386" s="200">
        <v>217</v>
      </c>
      <c r="D386" s="140" t="s">
        <v>345</v>
      </c>
      <c r="E386" s="135" t="s">
        <v>345</v>
      </c>
      <c r="F386" s="135" t="s">
        <v>345</v>
      </c>
      <c r="G386" s="135" t="s">
        <v>345</v>
      </c>
      <c r="H386" s="88">
        <v>142</v>
      </c>
      <c r="I386" s="144" t="s">
        <v>345</v>
      </c>
      <c r="J386" s="88">
        <v>209</v>
      </c>
      <c r="K386" s="144" t="s">
        <v>345</v>
      </c>
      <c r="L386" s="131">
        <v>1185</v>
      </c>
      <c r="M386" s="135" t="s">
        <v>345</v>
      </c>
      <c r="N386" s="88">
        <v>390</v>
      </c>
      <c r="O386" s="132" t="s">
        <v>345</v>
      </c>
      <c r="P386" s="132" t="s">
        <v>345</v>
      </c>
    </row>
    <row r="387" spans="1:16" ht="15.75" customHeight="1">
      <c r="A387" s="134" t="s">
        <v>208</v>
      </c>
      <c r="B387" s="52">
        <f t="shared" si="17"/>
        <v>698</v>
      </c>
      <c r="C387" s="200">
        <v>268</v>
      </c>
      <c r="D387" s="140" t="s">
        <v>345</v>
      </c>
      <c r="E387" s="135" t="s">
        <v>345</v>
      </c>
      <c r="F387" s="135" t="s">
        <v>345</v>
      </c>
      <c r="G387" s="135" t="s">
        <v>345</v>
      </c>
      <c r="H387" s="88">
        <v>177</v>
      </c>
      <c r="I387" s="144" t="s">
        <v>345</v>
      </c>
      <c r="J387" s="88">
        <v>253</v>
      </c>
      <c r="K387" s="144" t="s">
        <v>345</v>
      </c>
      <c r="L387" s="213" t="s">
        <v>345</v>
      </c>
      <c r="M387" s="135" t="s">
        <v>345</v>
      </c>
      <c r="N387" s="135" t="s">
        <v>345</v>
      </c>
      <c r="O387" s="132" t="s">
        <v>345</v>
      </c>
      <c r="P387" s="132" t="s">
        <v>345</v>
      </c>
    </row>
    <row r="388" spans="1:16" ht="15.75" customHeight="1">
      <c r="A388" s="134"/>
      <c r="B388" s="139"/>
      <c r="C388" s="136"/>
      <c r="D388" s="142"/>
      <c r="E388" s="135"/>
      <c r="F388" s="135"/>
      <c r="G388" s="135"/>
      <c r="H388" s="178"/>
      <c r="I388" s="144"/>
      <c r="J388" s="142"/>
      <c r="K388" s="135"/>
      <c r="L388" s="213"/>
      <c r="M388" s="135"/>
      <c r="N388" s="178"/>
      <c r="O388" s="132"/>
      <c r="P388" s="132"/>
    </row>
    <row r="389" spans="1:16" ht="15.75" customHeight="1">
      <c r="A389" s="119" t="s">
        <v>69</v>
      </c>
      <c r="B389" s="146">
        <f>SUM(B391:B393)</f>
        <v>11201</v>
      </c>
      <c r="C389" s="146">
        <f>SUM(C391:C393)</f>
        <v>842</v>
      </c>
      <c r="D389" s="146">
        <f>SUM(D391:D393)</f>
        <v>9328</v>
      </c>
      <c r="E389" s="146" t="str">
        <f>+E392</f>
        <v>-</v>
      </c>
      <c r="F389" s="146" t="str">
        <f>+F392</f>
        <v>-</v>
      </c>
      <c r="G389" s="146" t="str">
        <f>+G392</f>
        <v>-</v>
      </c>
      <c r="H389" s="185">
        <f>SUM(H391:H393)</f>
        <v>516</v>
      </c>
      <c r="I389" s="215" t="str">
        <f>+I392</f>
        <v>-</v>
      </c>
      <c r="J389" s="146" t="str">
        <f>+J392</f>
        <v>-</v>
      </c>
      <c r="K389" s="146">
        <f>SUM(K391:K393)</f>
        <v>515</v>
      </c>
      <c r="L389" s="146" t="str">
        <f>+L392</f>
        <v>-</v>
      </c>
      <c r="M389" s="146" t="str">
        <f>+M392</f>
        <v>-</v>
      </c>
      <c r="N389" s="146" t="str">
        <f>+N392</f>
        <v>-</v>
      </c>
      <c r="O389" s="185" t="str">
        <f>+O392</f>
        <v>-</v>
      </c>
      <c r="P389" s="185" t="str">
        <f>+P392</f>
        <v>-</v>
      </c>
    </row>
    <row r="390" spans="1:16" ht="15.75" customHeight="1">
      <c r="A390" s="134"/>
      <c r="B390" s="139"/>
      <c r="C390" s="136"/>
      <c r="D390" s="142"/>
      <c r="E390" s="135"/>
      <c r="F390" s="135"/>
      <c r="G390" s="135"/>
      <c r="H390" s="142"/>
      <c r="I390" s="135"/>
      <c r="J390" s="142"/>
      <c r="K390" s="135"/>
      <c r="L390" s="135"/>
      <c r="M390" s="135"/>
      <c r="N390" s="178"/>
      <c r="O390" s="132"/>
      <c r="P390" s="88"/>
    </row>
    <row r="391" spans="1:16" ht="15.75" customHeight="1">
      <c r="A391" s="134" t="s">
        <v>70</v>
      </c>
      <c r="B391" s="52">
        <f>SUM(C391:P391)</f>
        <v>6058</v>
      </c>
      <c r="C391" s="136">
        <v>390</v>
      </c>
      <c r="D391" s="142">
        <v>5034</v>
      </c>
      <c r="E391" s="135" t="s">
        <v>345</v>
      </c>
      <c r="F391" s="135" t="s">
        <v>345</v>
      </c>
      <c r="G391" s="135" t="s">
        <v>345</v>
      </c>
      <c r="H391" s="135">
        <v>366</v>
      </c>
      <c r="I391" s="135" t="s">
        <v>345</v>
      </c>
      <c r="J391" s="135" t="s">
        <v>345</v>
      </c>
      <c r="K391" s="53">
        <v>268</v>
      </c>
      <c r="L391" s="135" t="s">
        <v>345</v>
      </c>
      <c r="M391" s="135" t="s">
        <v>345</v>
      </c>
      <c r="N391" s="135" t="s">
        <v>345</v>
      </c>
      <c r="O391" s="137" t="s">
        <v>345</v>
      </c>
      <c r="P391" s="85" t="s">
        <v>345</v>
      </c>
    </row>
    <row r="392" spans="1:16" ht="15.75" customHeight="1">
      <c r="A392" s="134" t="s">
        <v>71</v>
      </c>
      <c r="B392" s="52">
        <f>SUM(C392:P392)</f>
        <v>692</v>
      </c>
      <c r="C392" s="136">
        <v>452</v>
      </c>
      <c r="D392" s="142" t="s">
        <v>345</v>
      </c>
      <c r="E392" s="135" t="s">
        <v>345</v>
      </c>
      <c r="F392" s="135" t="s">
        <v>345</v>
      </c>
      <c r="G392" s="135" t="s">
        <v>345</v>
      </c>
      <c r="H392" s="136">
        <v>150</v>
      </c>
      <c r="I392" s="135" t="s">
        <v>345</v>
      </c>
      <c r="J392" s="135" t="s">
        <v>345</v>
      </c>
      <c r="K392" s="135">
        <v>90</v>
      </c>
      <c r="L392" s="135" t="s">
        <v>345</v>
      </c>
      <c r="M392" s="135" t="s">
        <v>345</v>
      </c>
      <c r="N392" s="135" t="s">
        <v>345</v>
      </c>
      <c r="O392" s="132" t="s">
        <v>345</v>
      </c>
      <c r="P392" s="88" t="s">
        <v>345</v>
      </c>
    </row>
    <row r="393" spans="1:16" ht="15.75" customHeight="1">
      <c r="A393" s="134" t="s">
        <v>194</v>
      </c>
      <c r="B393" s="52">
        <f>SUM(C393:P393)</f>
        <v>4451</v>
      </c>
      <c r="C393" s="51">
        <v>0</v>
      </c>
      <c r="D393" s="187">
        <v>4294</v>
      </c>
      <c r="E393" s="139" t="s">
        <v>345</v>
      </c>
      <c r="F393" s="135" t="s">
        <v>345</v>
      </c>
      <c r="G393" s="135" t="s">
        <v>345</v>
      </c>
      <c r="H393" s="135" t="s">
        <v>345</v>
      </c>
      <c r="I393" s="135" t="s">
        <v>345</v>
      </c>
      <c r="J393" s="135" t="s">
        <v>345</v>
      </c>
      <c r="K393" s="48">
        <v>157</v>
      </c>
      <c r="L393" s="139" t="s">
        <v>345</v>
      </c>
      <c r="M393" s="135" t="s">
        <v>345</v>
      </c>
      <c r="N393" s="135" t="s">
        <v>345</v>
      </c>
      <c r="O393" s="137" t="s">
        <v>345</v>
      </c>
      <c r="P393" s="85" t="s">
        <v>345</v>
      </c>
    </row>
    <row r="394" spans="1:16" ht="15.75" customHeight="1">
      <c r="A394" s="130"/>
      <c r="B394" s="52"/>
      <c r="C394" s="52"/>
      <c r="D394" s="53"/>
      <c r="E394" s="135"/>
      <c r="F394" s="53"/>
      <c r="G394" s="135"/>
      <c r="H394" s="53"/>
      <c r="I394" s="135"/>
      <c r="J394" s="53"/>
      <c r="K394" s="53"/>
      <c r="L394" s="135"/>
      <c r="M394" s="53"/>
      <c r="O394" s="132"/>
      <c r="P394" s="88"/>
    </row>
    <row r="395" spans="1:16" ht="15.75" customHeight="1">
      <c r="A395" s="119" t="s">
        <v>72</v>
      </c>
      <c r="B395" s="127">
        <f>SUM(B397:B461)</f>
        <v>66435</v>
      </c>
      <c r="C395" s="110" t="s">
        <v>345</v>
      </c>
      <c r="D395" s="110" t="s">
        <v>345</v>
      </c>
      <c r="E395" s="110" t="s">
        <v>345</v>
      </c>
      <c r="F395" s="110" t="s">
        <v>345</v>
      </c>
      <c r="G395" s="110" t="s">
        <v>345</v>
      </c>
      <c r="H395" s="110" t="s">
        <v>345</v>
      </c>
      <c r="I395" s="127">
        <f>SUM(I397:I461)</f>
        <v>64602</v>
      </c>
      <c r="J395" s="110" t="s">
        <v>345</v>
      </c>
      <c r="K395" s="110" t="s">
        <v>345</v>
      </c>
      <c r="L395" s="110" t="s">
        <v>345</v>
      </c>
      <c r="M395" s="127">
        <f>SUM(M397:M461)</f>
        <v>1833</v>
      </c>
      <c r="N395" s="111" t="s">
        <v>345</v>
      </c>
      <c r="O395" s="128" t="s">
        <v>345</v>
      </c>
      <c r="P395" s="128" t="s">
        <v>345</v>
      </c>
    </row>
    <row r="396" spans="1:16" ht="15.75" customHeight="1">
      <c r="A396" s="134"/>
      <c r="B396" s="139"/>
      <c r="C396" s="135"/>
      <c r="D396" s="135"/>
      <c r="E396" s="135"/>
      <c r="F396" s="135"/>
      <c r="G396" s="135"/>
      <c r="H396" s="135"/>
      <c r="I396" s="91"/>
      <c r="J396" s="135"/>
      <c r="K396" s="135"/>
      <c r="L396" s="135"/>
      <c r="M396" s="135"/>
      <c r="N396" s="137"/>
      <c r="O396" s="132"/>
      <c r="P396" s="132"/>
    </row>
    <row r="397" spans="1:16" ht="15.75" customHeight="1">
      <c r="A397" s="134" t="s">
        <v>73</v>
      </c>
      <c r="B397" s="52">
        <f aca="true" t="shared" si="18" ref="B397:B461">SUM(C397:P397)</f>
        <v>1744</v>
      </c>
      <c r="C397" s="135" t="s">
        <v>345</v>
      </c>
      <c r="D397" s="135" t="s">
        <v>345</v>
      </c>
      <c r="E397" s="135" t="s">
        <v>345</v>
      </c>
      <c r="F397" s="135" t="s">
        <v>345</v>
      </c>
      <c r="G397" s="135" t="s">
        <v>345</v>
      </c>
      <c r="H397" s="135" t="s">
        <v>345</v>
      </c>
      <c r="I397" s="136">
        <v>1744</v>
      </c>
      <c r="J397" s="135" t="s">
        <v>345</v>
      </c>
      <c r="K397" s="135" t="s">
        <v>345</v>
      </c>
      <c r="L397" s="135" t="s">
        <v>345</v>
      </c>
      <c r="M397" s="135" t="s">
        <v>345</v>
      </c>
      <c r="N397" s="137" t="s">
        <v>345</v>
      </c>
      <c r="O397" s="132" t="s">
        <v>345</v>
      </c>
      <c r="P397" s="132" t="s">
        <v>345</v>
      </c>
    </row>
    <row r="398" spans="1:16" ht="15.75" customHeight="1">
      <c r="A398" s="134" t="s">
        <v>74</v>
      </c>
      <c r="B398" s="52">
        <f t="shared" si="18"/>
        <v>317</v>
      </c>
      <c r="C398" s="135" t="s">
        <v>345</v>
      </c>
      <c r="D398" s="135" t="s">
        <v>345</v>
      </c>
      <c r="E398" s="135" t="s">
        <v>345</v>
      </c>
      <c r="F398" s="135" t="s">
        <v>345</v>
      </c>
      <c r="G398" s="135" t="s">
        <v>345</v>
      </c>
      <c r="H398" s="135" t="s">
        <v>345</v>
      </c>
      <c r="I398" s="136">
        <v>317</v>
      </c>
      <c r="J398" s="135" t="s">
        <v>345</v>
      </c>
      <c r="K398" s="135" t="s">
        <v>345</v>
      </c>
      <c r="L398" s="135" t="s">
        <v>345</v>
      </c>
      <c r="M398" s="135" t="s">
        <v>345</v>
      </c>
      <c r="N398" s="137" t="s">
        <v>345</v>
      </c>
      <c r="O398" s="132" t="s">
        <v>345</v>
      </c>
      <c r="P398" s="132" t="s">
        <v>345</v>
      </c>
    </row>
    <row r="399" spans="1:16" ht="15.75" customHeight="1">
      <c r="A399" s="134" t="s">
        <v>75</v>
      </c>
      <c r="B399" s="52">
        <f t="shared" si="18"/>
        <v>929</v>
      </c>
      <c r="C399" s="135" t="s">
        <v>345</v>
      </c>
      <c r="D399" s="135" t="s">
        <v>345</v>
      </c>
      <c r="E399" s="135" t="s">
        <v>345</v>
      </c>
      <c r="F399" s="135" t="s">
        <v>345</v>
      </c>
      <c r="G399" s="135" t="s">
        <v>345</v>
      </c>
      <c r="H399" s="135" t="s">
        <v>345</v>
      </c>
      <c r="I399" s="136">
        <v>929</v>
      </c>
      <c r="J399" s="135" t="s">
        <v>345</v>
      </c>
      <c r="K399" s="135" t="s">
        <v>345</v>
      </c>
      <c r="L399" s="135" t="s">
        <v>345</v>
      </c>
      <c r="M399" s="135" t="s">
        <v>345</v>
      </c>
      <c r="N399" s="137" t="s">
        <v>345</v>
      </c>
      <c r="O399" s="132" t="s">
        <v>345</v>
      </c>
      <c r="P399" s="132" t="s">
        <v>345</v>
      </c>
    </row>
    <row r="400" spans="1:16" ht="15.75" customHeight="1">
      <c r="A400" s="134" t="s">
        <v>76</v>
      </c>
      <c r="B400" s="52">
        <f t="shared" si="18"/>
        <v>2244</v>
      </c>
      <c r="C400" s="135" t="s">
        <v>345</v>
      </c>
      <c r="D400" s="135" t="s">
        <v>345</v>
      </c>
      <c r="E400" s="135" t="s">
        <v>345</v>
      </c>
      <c r="F400" s="135" t="s">
        <v>345</v>
      </c>
      <c r="G400" s="135" t="s">
        <v>345</v>
      </c>
      <c r="H400" s="135" t="s">
        <v>345</v>
      </c>
      <c r="I400" s="136">
        <v>2244</v>
      </c>
      <c r="J400" s="135" t="s">
        <v>345</v>
      </c>
      <c r="K400" s="135" t="s">
        <v>345</v>
      </c>
      <c r="L400" s="135" t="s">
        <v>345</v>
      </c>
      <c r="M400" s="135" t="s">
        <v>345</v>
      </c>
      <c r="N400" s="137" t="s">
        <v>345</v>
      </c>
      <c r="O400" s="132" t="s">
        <v>345</v>
      </c>
      <c r="P400" s="132" t="s">
        <v>345</v>
      </c>
    </row>
    <row r="401" spans="1:16" ht="15.75" customHeight="1">
      <c r="A401" s="134" t="s">
        <v>77</v>
      </c>
      <c r="B401" s="52">
        <f t="shared" si="18"/>
        <v>391</v>
      </c>
      <c r="C401" s="135" t="s">
        <v>345</v>
      </c>
      <c r="D401" s="135" t="s">
        <v>345</v>
      </c>
      <c r="E401" s="135" t="s">
        <v>345</v>
      </c>
      <c r="F401" s="135" t="s">
        <v>345</v>
      </c>
      <c r="G401" s="135" t="s">
        <v>345</v>
      </c>
      <c r="H401" s="135" t="s">
        <v>345</v>
      </c>
      <c r="I401" s="136">
        <v>391</v>
      </c>
      <c r="J401" s="135" t="s">
        <v>345</v>
      </c>
      <c r="K401" s="135" t="s">
        <v>345</v>
      </c>
      <c r="L401" s="135" t="s">
        <v>345</v>
      </c>
      <c r="M401" s="135" t="s">
        <v>345</v>
      </c>
      <c r="N401" s="137" t="s">
        <v>345</v>
      </c>
      <c r="O401" s="132" t="s">
        <v>345</v>
      </c>
      <c r="P401" s="132" t="s">
        <v>345</v>
      </c>
    </row>
    <row r="402" spans="1:16" ht="15.75" customHeight="1">
      <c r="A402" s="134" t="s">
        <v>78</v>
      </c>
      <c r="B402" s="52">
        <f t="shared" si="18"/>
        <v>601</v>
      </c>
      <c r="C402" s="135" t="s">
        <v>345</v>
      </c>
      <c r="D402" s="135" t="s">
        <v>345</v>
      </c>
      <c r="E402" s="135" t="s">
        <v>345</v>
      </c>
      <c r="F402" s="135" t="s">
        <v>345</v>
      </c>
      <c r="G402" s="135" t="s">
        <v>345</v>
      </c>
      <c r="H402" s="135" t="s">
        <v>345</v>
      </c>
      <c r="I402" s="136">
        <v>601</v>
      </c>
      <c r="J402" s="135" t="s">
        <v>345</v>
      </c>
      <c r="K402" s="135" t="s">
        <v>345</v>
      </c>
      <c r="L402" s="135" t="s">
        <v>345</v>
      </c>
      <c r="M402" s="135" t="s">
        <v>345</v>
      </c>
      <c r="N402" s="137" t="s">
        <v>345</v>
      </c>
      <c r="O402" s="132" t="s">
        <v>345</v>
      </c>
      <c r="P402" s="132" t="s">
        <v>345</v>
      </c>
    </row>
    <row r="403" spans="1:16" ht="15.75" customHeight="1">
      <c r="A403" s="134" t="s">
        <v>79</v>
      </c>
      <c r="B403" s="52">
        <f t="shared" si="18"/>
        <v>76</v>
      </c>
      <c r="C403" s="135" t="s">
        <v>345</v>
      </c>
      <c r="D403" s="135" t="s">
        <v>345</v>
      </c>
      <c r="E403" s="135" t="s">
        <v>345</v>
      </c>
      <c r="F403" s="135" t="s">
        <v>345</v>
      </c>
      <c r="G403" s="135" t="s">
        <v>345</v>
      </c>
      <c r="H403" s="135" t="s">
        <v>345</v>
      </c>
      <c r="I403" s="136">
        <v>76</v>
      </c>
      <c r="J403" s="135" t="s">
        <v>345</v>
      </c>
      <c r="K403" s="135" t="s">
        <v>345</v>
      </c>
      <c r="L403" s="135" t="s">
        <v>345</v>
      </c>
      <c r="M403" s="135" t="s">
        <v>345</v>
      </c>
      <c r="N403" s="137" t="s">
        <v>345</v>
      </c>
      <c r="O403" s="132" t="s">
        <v>345</v>
      </c>
      <c r="P403" s="132" t="s">
        <v>345</v>
      </c>
    </row>
    <row r="404" spans="1:16" ht="15.75" customHeight="1">
      <c r="A404" s="134" t="s">
        <v>80</v>
      </c>
      <c r="B404" s="52">
        <f t="shared" si="18"/>
        <v>1463</v>
      </c>
      <c r="C404" s="135" t="s">
        <v>345</v>
      </c>
      <c r="D404" s="135" t="s">
        <v>345</v>
      </c>
      <c r="E404" s="135" t="s">
        <v>345</v>
      </c>
      <c r="F404" s="135" t="s">
        <v>345</v>
      </c>
      <c r="G404" s="135" t="s">
        <v>345</v>
      </c>
      <c r="H404" s="135" t="s">
        <v>345</v>
      </c>
      <c r="I404" s="136">
        <v>1463</v>
      </c>
      <c r="J404" s="135" t="s">
        <v>345</v>
      </c>
      <c r="K404" s="135" t="s">
        <v>345</v>
      </c>
      <c r="L404" s="135" t="s">
        <v>345</v>
      </c>
      <c r="M404" s="135" t="s">
        <v>345</v>
      </c>
      <c r="N404" s="137" t="s">
        <v>345</v>
      </c>
      <c r="O404" s="132" t="s">
        <v>345</v>
      </c>
      <c r="P404" s="132" t="s">
        <v>345</v>
      </c>
    </row>
    <row r="405" spans="1:16" ht="14.25" customHeight="1">
      <c r="A405" s="188" t="s">
        <v>466</v>
      </c>
      <c r="B405" s="52">
        <f t="shared" si="18"/>
        <v>6</v>
      </c>
      <c r="C405" s="135" t="s">
        <v>345</v>
      </c>
      <c r="D405" s="135" t="s">
        <v>345</v>
      </c>
      <c r="E405" s="135" t="s">
        <v>345</v>
      </c>
      <c r="F405" s="135" t="s">
        <v>345</v>
      </c>
      <c r="G405" s="135" t="s">
        <v>345</v>
      </c>
      <c r="H405" s="135" t="s">
        <v>345</v>
      </c>
      <c r="I405" s="136">
        <v>6</v>
      </c>
      <c r="J405" s="135" t="s">
        <v>345</v>
      </c>
      <c r="K405" s="135" t="s">
        <v>345</v>
      </c>
      <c r="L405" s="135" t="s">
        <v>345</v>
      </c>
      <c r="M405" s="135" t="s">
        <v>345</v>
      </c>
      <c r="N405" s="137" t="s">
        <v>345</v>
      </c>
      <c r="O405" s="132" t="s">
        <v>345</v>
      </c>
      <c r="P405" s="132" t="s">
        <v>345</v>
      </c>
    </row>
    <row r="406" spans="1:16" ht="15.75" customHeight="1">
      <c r="A406" s="134" t="s">
        <v>82</v>
      </c>
      <c r="B406" s="52">
        <f t="shared" si="18"/>
        <v>4604</v>
      </c>
      <c r="C406" s="135" t="s">
        <v>345</v>
      </c>
      <c r="D406" s="135" t="s">
        <v>345</v>
      </c>
      <c r="E406" s="135" t="s">
        <v>345</v>
      </c>
      <c r="F406" s="135" t="s">
        <v>345</v>
      </c>
      <c r="G406" s="135" t="s">
        <v>345</v>
      </c>
      <c r="H406" s="135" t="s">
        <v>345</v>
      </c>
      <c r="I406" s="136">
        <v>4604</v>
      </c>
      <c r="J406" s="135" t="s">
        <v>345</v>
      </c>
      <c r="K406" s="135" t="s">
        <v>345</v>
      </c>
      <c r="L406" s="135" t="s">
        <v>345</v>
      </c>
      <c r="M406" s="135" t="s">
        <v>345</v>
      </c>
      <c r="N406" s="137" t="s">
        <v>345</v>
      </c>
      <c r="O406" s="132" t="s">
        <v>345</v>
      </c>
      <c r="P406" s="132" t="s">
        <v>345</v>
      </c>
    </row>
    <row r="407" spans="1:16" ht="15.75" customHeight="1">
      <c r="A407" s="134" t="s">
        <v>83</v>
      </c>
      <c r="B407" s="52">
        <f t="shared" si="18"/>
        <v>5</v>
      </c>
      <c r="C407" s="135" t="s">
        <v>345</v>
      </c>
      <c r="D407" s="135" t="s">
        <v>345</v>
      </c>
      <c r="E407" s="135" t="s">
        <v>345</v>
      </c>
      <c r="F407" s="135" t="s">
        <v>345</v>
      </c>
      <c r="G407" s="135" t="s">
        <v>345</v>
      </c>
      <c r="H407" s="135" t="s">
        <v>345</v>
      </c>
      <c r="I407" s="136">
        <v>5</v>
      </c>
      <c r="J407" s="135" t="s">
        <v>345</v>
      </c>
      <c r="K407" s="135" t="s">
        <v>345</v>
      </c>
      <c r="L407" s="135" t="s">
        <v>345</v>
      </c>
      <c r="M407" s="135" t="s">
        <v>345</v>
      </c>
      <c r="N407" s="137" t="s">
        <v>345</v>
      </c>
      <c r="O407" s="132" t="s">
        <v>345</v>
      </c>
      <c r="P407" s="132" t="s">
        <v>345</v>
      </c>
    </row>
    <row r="408" spans="1:16" ht="15.75" customHeight="1">
      <c r="A408" s="134" t="s">
        <v>84</v>
      </c>
      <c r="B408" s="52">
        <f t="shared" si="18"/>
        <v>1272</v>
      </c>
      <c r="C408" s="135" t="s">
        <v>345</v>
      </c>
      <c r="D408" s="135" t="s">
        <v>345</v>
      </c>
      <c r="E408" s="135" t="s">
        <v>345</v>
      </c>
      <c r="F408" s="135" t="s">
        <v>345</v>
      </c>
      <c r="G408" s="135" t="s">
        <v>345</v>
      </c>
      <c r="H408" s="135" t="s">
        <v>345</v>
      </c>
      <c r="I408" s="136">
        <v>1272</v>
      </c>
      <c r="J408" s="135" t="s">
        <v>345</v>
      </c>
      <c r="K408" s="135" t="s">
        <v>345</v>
      </c>
      <c r="L408" s="135" t="s">
        <v>345</v>
      </c>
      <c r="M408" s="135" t="s">
        <v>345</v>
      </c>
      <c r="N408" s="137" t="s">
        <v>345</v>
      </c>
      <c r="O408" s="132" t="s">
        <v>345</v>
      </c>
      <c r="P408" s="132" t="s">
        <v>345</v>
      </c>
    </row>
    <row r="409" spans="1:16" ht="15.75" customHeight="1">
      <c r="A409" s="134" t="s">
        <v>263</v>
      </c>
      <c r="B409" s="52">
        <f t="shared" si="18"/>
        <v>1641</v>
      </c>
      <c r="C409" s="135" t="s">
        <v>345</v>
      </c>
      <c r="D409" s="135" t="s">
        <v>345</v>
      </c>
      <c r="E409" s="135" t="s">
        <v>345</v>
      </c>
      <c r="F409" s="135" t="s">
        <v>345</v>
      </c>
      <c r="G409" s="135" t="s">
        <v>345</v>
      </c>
      <c r="H409" s="135" t="s">
        <v>345</v>
      </c>
      <c r="I409" s="136">
        <v>1641</v>
      </c>
      <c r="J409" s="135" t="s">
        <v>345</v>
      </c>
      <c r="K409" s="135" t="s">
        <v>345</v>
      </c>
      <c r="L409" s="135" t="s">
        <v>345</v>
      </c>
      <c r="M409" s="135" t="s">
        <v>345</v>
      </c>
      <c r="N409" s="137" t="s">
        <v>345</v>
      </c>
      <c r="O409" s="132" t="s">
        <v>345</v>
      </c>
      <c r="P409" s="132" t="s">
        <v>345</v>
      </c>
    </row>
    <row r="410" spans="1:16" ht="15.75" customHeight="1">
      <c r="A410" s="134" t="s">
        <v>85</v>
      </c>
      <c r="B410" s="52">
        <f t="shared" si="18"/>
        <v>2610</v>
      </c>
      <c r="C410" s="135" t="s">
        <v>345</v>
      </c>
      <c r="D410" s="135" t="s">
        <v>345</v>
      </c>
      <c r="E410" s="135" t="s">
        <v>345</v>
      </c>
      <c r="F410" s="135" t="s">
        <v>345</v>
      </c>
      <c r="G410" s="135" t="s">
        <v>345</v>
      </c>
      <c r="H410" s="135" t="s">
        <v>345</v>
      </c>
      <c r="I410" s="136">
        <v>2610</v>
      </c>
      <c r="J410" s="135" t="s">
        <v>345</v>
      </c>
      <c r="K410" s="135" t="s">
        <v>345</v>
      </c>
      <c r="L410" s="135" t="s">
        <v>345</v>
      </c>
      <c r="M410" s="135" t="s">
        <v>345</v>
      </c>
      <c r="N410" s="137" t="s">
        <v>345</v>
      </c>
      <c r="O410" s="132" t="s">
        <v>345</v>
      </c>
      <c r="P410" s="132" t="s">
        <v>345</v>
      </c>
    </row>
    <row r="411" spans="1:16" ht="15.75" customHeight="1">
      <c r="A411" s="134" t="s">
        <v>46</v>
      </c>
      <c r="B411" s="52">
        <f t="shared" si="18"/>
        <v>257</v>
      </c>
      <c r="C411" s="135" t="s">
        <v>345</v>
      </c>
      <c r="D411" s="135" t="s">
        <v>345</v>
      </c>
      <c r="E411" s="135" t="s">
        <v>345</v>
      </c>
      <c r="F411" s="135" t="s">
        <v>345</v>
      </c>
      <c r="G411" s="135" t="s">
        <v>345</v>
      </c>
      <c r="H411" s="135" t="s">
        <v>345</v>
      </c>
      <c r="I411" s="136">
        <v>257</v>
      </c>
      <c r="J411" s="135" t="s">
        <v>345</v>
      </c>
      <c r="K411" s="135" t="s">
        <v>345</v>
      </c>
      <c r="L411" s="135" t="s">
        <v>345</v>
      </c>
      <c r="M411" s="139" t="s">
        <v>345</v>
      </c>
      <c r="N411" s="137" t="s">
        <v>345</v>
      </c>
      <c r="O411" s="132" t="s">
        <v>345</v>
      </c>
      <c r="P411" s="132" t="s">
        <v>345</v>
      </c>
    </row>
    <row r="412" spans="1:16" ht="15.75" customHeight="1">
      <c r="A412" s="134" t="s">
        <v>47</v>
      </c>
      <c r="B412" s="52">
        <f t="shared" si="18"/>
        <v>595</v>
      </c>
      <c r="C412" s="135" t="s">
        <v>345</v>
      </c>
      <c r="D412" s="135" t="s">
        <v>345</v>
      </c>
      <c r="E412" s="135" t="s">
        <v>345</v>
      </c>
      <c r="F412" s="135" t="s">
        <v>345</v>
      </c>
      <c r="G412" s="135" t="s">
        <v>345</v>
      </c>
      <c r="H412" s="135" t="s">
        <v>345</v>
      </c>
      <c r="I412" s="136">
        <v>585</v>
      </c>
      <c r="J412" s="135" t="s">
        <v>345</v>
      </c>
      <c r="K412" s="135" t="s">
        <v>345</v>
      </c>
      <c r="L412" s="135" t="s">
        <v>345</v>
      </c>
      <c r="M412" s="135">
        <v>10</v>
      </c>
      <c r="N412" s="137" t="s">
        <v>345</v>
      </c>
      <c r="O412" s="132" t="s">
        <v>345</v>
      </c>
      <c r="P412" s="132" t="s">
        <v>345</v>
      </c>
    </row>
    <row r="413" spans="1:16" ht="15.75" customHeight="1">
      <c r="A413" s="134" t="s">
        <v>48</v>
      </c>
      <c r="B413" s="52">
        <f t="shared" si="18"/>
        <v>423</v>
      </c>
      <c r="C413" s="135" t="s">
        <v>345</v>
      </c>
      <c r="D413" s="135" t="s">
        <v>345</v>
      </c>
      <c r="E413" s="135" t="s">
        <v>345</v>
      </c>
      <c r="F413" s="135" t="s">
        <v>345</v>
      </c>
      <c r="G413" s="135" t="s">
        <v>345</v>
      </c>
      <c r="H413" s="135" t="s">
        <v>345</v>
      </c>
      <c r="I413" s="136">
        <v>423</v>
      </c>
      <c r="J413" s="135" t="s">
        <v>345</v>
      </c>
      <c r="K413" s="135" t="s">
        <v>345</v>
      </c>
      <c r="L413" s="135" t="s">
        <v>345</v>
      </c>
      <c r="M413" s="135" t="s">
        <v>345</v>
      </c>
      <c r="N413" s="137" t="s">
        <v>345</v>
      </c>
      <c r="O413" s="132" t="s">
        <v>345</v>
      </c>
      <c r="P413" s="132" t="s">
        <v>345</v>
      </c>
    </row>
    <row r="414" spans="1:16" ht="15.75" customHeight="1">
      <c r="A414" s="134" t="s">
        <v>49</v>
      </c>
      <c r="B414" s="52">
        <f t="shared" si="18"/>
        <v>312</v>
      </c>
      <c r="C414" s="135" t="s">
        <v>345</v>
      </c>
      <c r="D414" s="135" t="s">
        <v>345</v>
      </c>
      <c r="E414" s="135" t="s">
        <v>345</v>
      </c>
      <c r="F414" s="135" t="s">
        <v>345</v>
      </c>
      <c r="G414" s="135" t="s">
        <v>345</v>
      </c>
      <c r="H414" s="135" t="s">
        <v>345</v>
      </c>
      <c r="I414" s="136">
        <v>312</v>
      </c>
      <c r="J414" s="135" t="s">
        <v>345</v>
      </c>
      <c r="K414" s="135" t="s">
        <v>345</v>
      </c>
      <c r="L414" s="135" t="s">
        <v>345</v>
      </c>
      <c r="M414" s="135" t="s">
        <v>345</v>
      </c>
      <c r="N414" s="137" t="s">
        <v>345</v>
      </c>
      <c r="O414" s="132" t="s">
        <v>345</v>
      </c>
      <c r="P414" s="132" t="s">
        <v>345</v>
      </c>
    </row>
    <row r="415" spans="1:16" ht="15.75" customHeight="1">
      <c r="A415" s="138" t="s">
        <v>50</v>
      </c>
      <c r="B415" s="52">
        <f t="shared" si="18"/>
        <v>0</v>
      </c>
      <c r="C415" s="135" t="s">
        <v>345</v>
      </c>
      <c r="D415" s="135" t="s">
        <v>345</v>
      </c>
      <c r="E415" s="135" t="s">
        <v>345</v>
      </c>
      <c r="F415" s="135" t="s">
        <v>345</v>
      </c>
      <c r="G415" s="135" t="s">
        <v>345</v>
      </c>
      <c r="H415" s="135" t="s">
        <v>345</v>
      </c>
      <c r="I415" s="136">
        <v>0</v>
      </c>
      <c r="J415" s="135" t="s">
        <v>345</v>
      </c>
      <c r="K415" s="135" t="s">
        <v>345</v>
      </c>
      <c r="L415" s="135" t="s">
        <v>345</v>
      </c>
      <c r="M415" s="135" t="s">
        <v>345</v>
      </c>
      <c r="N415" s="137" t="s">
        <v>345</v>
      </c>
      <c r="O415" s="132" t="s">
        <v>345</v>
      </c>
      <c r="P415" s="132" t="s">
        <v>345</v>
      </c>
    </row>
    <row r="416" spans="1:16" ht="15.75" customHeight="1">
      <c r="A416" s="138" t="s">
        <v>51</v>
      </c>
      <c r="B416" s="52">
        <f t="shared" si="18"/>
        <v>97</v>
      </c>
      <c r="C416" s="135" t="s">
        <v>345</v>
      </c>
      <c r="D416" s="135" t="s">
        <v>345</v>
      </c>
      <c r="E416" s="135" t="s">
        <v>345</v>
      </c>
      <c r="F416" s="135" t="s">
        <v>345</v>
      </c>
      <c r="G416" s="135" t="s">
        <v>345</v>
      </c>
      <c r="H416" s="135" t="s">
        <v>345</v>
      </c>
      <c r="I416" s="52">
        <v>97</v>
      </c>
      <c r="J416" s="135" t="s">
        <v>345</v>
      </c>
      <c r="K416" s="135" t="s">
        <v>345</v>
      </c>
      <c r="L416" s="135" t="s">
        <v>345</v>
      </c>
      <c r="M416" s="139" t="s">
        <v>345</v>
      </c>
      <c r="N416" s="137" t="s">
        <v>345</v>
      </c>
      <c r="O416" s="132" t="s">
        <v>345</v>
      </c>
      <c r="P416" s="132" t="s">
        <v>345</v>
      </c>
    </row>
    <row r="417" spans="1:16" ht="15.75" customHeight="1">
      <c r="A417" s="138" t="s">
        <v>52</v>
      </c>
      <c r="B417" s="52">
        <f t="shared" si="18"/>
        <v>470</v>
      </c>
      <c r="C417" s="135" t="s">
        <v>345</v>
      </c>
      <c r="D417" s="135" t="s">
        <v>345</v>
      </c>
      <c r="E417" s="135" t="s">
        <v>345</v>
      </c>
      <c r="F417" s="135" t="s">
        <v>345</v>
      </c>
      <c r="G417" s="135" t="s">
        <v>345</v>
      </c>
      <c r="H417" s="135" t="s">
        <v>345</v>
      </c>
      <c r="I417" s="136" t="s">
        <v>345</v>
      </c>
      <c r="J417" s="135" t="s">
        <v>345</v>
      </c>
      <c r="K417" s="135" t="s">
        <v>345</v>
      </c>
      <c r="L417" s="135" t="s">
        <v>345</v>
      </c>
      <c r="M417" s="139">
        <v>470</v>
      </c>
      <c r="N417" s="137" t="s">
        <v>345</v>
      </c>
      <c r="O417" s="132" t="s">
        <v>345</v>
      </c>
      <c r="P417" s="132" t="s">
        <v>345</v>
      </c>
    </row>
    <row r="418" spans="1:16" ht="15.75" customHeight="1">
      <c r="A418" s="138" t="s">
        <v>53</v>
      </c>
      <c r="B418" s="52">
        <f t="shared" si="18"/>
        <v>2709</v>
      </c>
      <c r="C418" s="135" t="s">
        <v>345</v>
      </c>
      <c r="D418" s="135" t="s">
        <v>345</v>
      </c>
      <c r="E418" s="135" t="s">
        <v>345</v>
      </c>
      <c r="F418" s="135" t="s">
        <v>345</v>
      </c>
      <c r="G418" s="135" t="s">
        <v>345</v>
      </c>
      <c r="H418" s="135" t="s">
        <v>345</v>
      </c>
      <c r="I418" s="136">
        <v>2641</v>
      </c>
      <c r="J418" s="135" t="s">
        <v>345</v>
      </c>
      <c r="K418" s="135" t="s">
        <v>345</v>
      </c>
      <c r="L418" s="135" t="s">
        <v>345</v>
      </c>
      <c r="M418" s="135">
        <v>68</v>
      </c>
      <c r="N418" s="137" t="s">
        <v>345</v>
      </c>
      <c r="O418" s="132" t="s">
        <v>345</v>
      </c>
      <c r="P418" s="132" t="s">
        <v>345</v>
      </c>
    </row>
    <row r="419" spans="1:16" ht="15.75" customHeight="1">
      <c r="A419" s="138" t="s">
        <v>118</v>
      </c>
      <c r="B419" s="52">
        <f t="shared" si="18"/>
        <v>171</v>
      </c>
      <c r="C419" s="135" t="s">
        <v>345</v>
      </c>
      <c r="D419" s="135" t="s">
        <v>345</v>
      </c>
      <c r="E419" s="135" t="s">
        <v>345</v>
      </c>
      <c r="F419" s="135" t="s">
        <v>345</v>
      </c>
      <c r="G419" s="135" t="s">
        <v>345</v>
      </c>
      <c r="H419" s="135" t="s">
        <v>345</v>
      </c>
      <c r="I419" s="136">
        <v>171</v>
      </c>
      <c r="J419" s="135" t="s">
        <v>345</v>
      </c>
      <c r="K419" s="135" t="s">
        <v>345</v>
      </c>
      <c r="L419" s="135" t="s">
        <v>345</v>
      </c>
      <c r="M419" s="139" t="s">
        <v>345</v>
      </c>
      <c r="N419" s="137" t="s">
        <v>345</v>
      </c>
      <c r="O419" s="132" t="s">
        <v>345</v>
      </c>
      <c r="P419" s="132" t="s">
        <v>345</v>
      </c>
    </row>
    <row r="420" spans="1:16" ht="15.75" customHeight="1">
      <c r="A420" s="138" t="s">
        <v>54</v>
      </c>
      <c r="B420" s="52">
        <f t="shared" si="18"/>
        <v>2958</v>
      </c>
      <c r="C420" s="135" t="s">
        <v>345</v>
      </c>
      <c r="D420" s="135" t="s">
        <v>345</v>
      </c>
      <c r="E420" s="135"/>
      <c r="F420" s="135"/>
      <c r="G420" s="135"/>
      <c r="H420" s="135"/>
      <c r="I420" s="136">
        <v>2873</v>
      </c>
      <c r="J420" s="135" t="s">
        <v>345</v>
      </c>
      <c r="K420" s="135" t="s">
        <v>345</v>
      </c>
      <c r="L420" s="135" t="s">
        <v>345</v>
      </c>
      <c r="M420" s="135">
        <v>85</v>
      </c>
      <c r="N420" s="137"/>
      <c r="O420" s="132"/>
      <c r="P420" s="132"/>
    </row>
    <row r="421" spans="1:16" ht="15.75" customHeight="1">
      <c r="A421" s="134" t="s">
        <v>55</v>
      </c>
      <c r="B421" s="52">
        <f t="shared" si="18"/>
        <v>2</v>
      </c>
      <c r="C421" s="135" t="s">
        <v>345</v>
      </c>
      <c r="D421" s="135" t="s">
        <v>345</v>
      </c>
      <c r="E421" s="135" t="s">
        <v>345</v>
      </c>
      <c r="F421" s="135" t="s">
        <v>345</v>
      </c>
      <c r="G421" s="135" t="s">
        <v>345</v>
      </c>
      <c r="H421" s="135" t="s">
        <v>345</v>
      </c>
      <c r="I421" s="136">
        <v>2</v>
      </c>
      <c r="J421" s="135" t="s">
        <v>345</v>
      </c>
      <c r="K421" s="135" t="s">
        <v>345</v>
      </c>
      <c r="L421" s="135" t="s">
        <v>345</v>
      </c>
      <c r="M421" s="139" t="s">
        <v>345</v>
      </c>
      <c r="N421" s="137" t="s">
        <v>345</v>
      </c>
      <c r="O421" s="132" t="s">
        <v>345</v>
      </c>
      <c r="P421" s="132" t="s">
        <v>345</v>
      </c>
    </row>
    <row r="422" spans="1:16" ht="15.75" customHeight="1">
      <c r="A422" s="134" t="s">
        <v>222</v>
      </c>
      <c r="B422" s="52">
        <f t="shared" si="18"/>
        <v>1224</v>
      </c>
      <c r="C422" s="135" t="s">
        <v>345</v>
      </c>
      <c r="D422" s="135" t="s">
        <v>345</v>
      </c>
      <c r="E422" s="135" t="s">
        <v>345</v>
      </c>
      <c r="F422" s="135" t="s">
        <v>345</v>
      </c>
      <c r="G422" s="135" t="s">
        <v>345</v>
      </c>
      <c r="H422" s="135" t="s">
        <v>345</v>
      </c>
      <c r="I422" s="136">
        <v>1191</v>
      </c>
      <c r="J422" s="135" t="s">
        <v>345</v>
      </c>
      <c r="K422" s="135" t="s">
        <v>345</v>
      </c>
      <c r="L422" s="135" t="s">
        <v>345</v>
      </c>
      <c r="M422" s="139">
        <v>33</v>
      </c>
      <c r="N422" s="137" t="s">
        <v>345</v>
      </c>
      <c r="O422" s="132" t="s">
        <v>345</v>
      </c>
      <c r="P422" s="132" t="s">
        <v>345</v>
      </c>
    </row>
    <row r="423" spans="1:16" ht="15.75" customHeight="1">
      <c r="A423" s="134" t="s">
        <v>191</v>
      </c>
      <c r="B423" s="52">
        <f t="shared" si="18"/>
        <v>971</v>
      </c>
      <c r="C423" s="135" t="s">
        <v>345</v>
      </c>
      <c r="D423" s="135" t="s">
        <v>345</v>
      </c>
      <c r="E423" s="135" t="s">
        <v>345</v>
      </c>
      <c r="F423" s="135" t="s">
        <v>345</v>
      </c>
      <c r="G423" s="135" t="s">
        <v>345</v>
      </c>
      <c r="H423" s="135" t="s">
        <v>345</v>
      </c>
      <c r="I423" s="136">
        <v>949</v>
      </c>
      <c r="J423" s="135" t="s">
        <v>345</v>
      </c>
      <c r="K423" s="135" t="s">
        <v>345</v>
      </c>
      <c r="L423" s="135" t="s">
        <v>345</v>
      </c>
      <c r="M423" s="135">
        <v>22</v>
      </c>
      <c r="N423" s="137" t="s">
        <v>345</v>
      </c>
      <c r="O423" s="132" t="s">
        <v>345</v>
      </c>
      <c r="P423" s="132" t="s">
        <v>345</v>
      </c>
    </row>
    <row r="424" spans="1:16" ht="15.75" customHeight="1">
      <c r="A424" s="134" t="s">
        <v>125</v>
      </c>
      <c r="B424" s="52">
        <f t="shared" si="18"/>
        <v>300</v>
      </c>
      <c r="C424" s="135" t="s">
        <v>345</v>
      </c>
      <c r="D424" s="135" t="s">
        <v>345</v>
      </c>
      <c r="E424" s="135" t="s">
        <v>345</v>
      </c>
      <c r="F424" s="135" t="s">
        <v>345</v>
      </c>
      <c r="G424" s="135" t="s">
        <v>345</v>
      </c>
      <c r="H424" s="135" t="s">
        <v>345</v>
      </c>
      <c r="I424" s="136">
        <v>300</v>
      </c>
      <c r="J424" s="135" t="s">
        <v>345</v>
      </c>
      <c r="K424" s="135" t="s">
        <v>345</v>
      </c>
      <c r="L424" s="135" t="s">
        <v>345</v>
      </c>
      <c r="M424" s="139" t="s">
        <v>345</v>
      </c>
      <c r="N424" s="137" t="s">
        <v>345</v>
      </c>
      <c r="O424" s="132" t="s">
        <v>345</v>
      </c>
      <c r="P424" s="132" t="s">
        <v>345</v>
      </c>
    </row>
    <row r="425" spans="1:16" ht="15.75" customHeight="1">
      <c r="A425" s="134" t="s">
        <v>56</v>
      </c>
      <c r="B425" s="52">
        <f t="shared" si="18"/>
        <v>1159</v>
      </c>
      <c r="C425" s="135" t="s">
        <v>345</v>
      </c>
      <c r="D425" s="135" t="s">
        <v>345</v>
      </c>
      <c r="E425" s="135" t="s">
        <v>345</v>
      </c>
      <c r="F425" s="135" t="s">
        <v>345</v>
      </c>
      <c r="G425" s="135" t="s">
        <v>345</v>
      </c>
      <c r="H425" s="135" t="s">
        <v>345</v>
      </c>
      <c r="I425" s="136">
        <v>1045</v>
      </c>
      <c r="J425" s="135" t="s">
        <v>345</v>
      </c>
      <c r="K425" s="135" t="s">
        <v>345</v>
      </c>
      <c r="L425" s="135" t="s">
        <v>345</v>
      </c>
      <c r="M425" s="135">
        <v>114</v>
      </c>
      <c r="N425" s="137" t="s">
        <v>345</v>
      </c>
      <c r="O425" s="132" t="s">
        <v>345</v>
      </c>
      <c r="P425" s="132" t="s">
        <v>345</v>
      </c>
    </row>
    <row r="426" spans="1:16" ht="15.75" customHeight="1">
      <c r="A426" s="134" t="s">
        <v>57</v>
      </c>
      <c r="B426" s="52">
        <f t="shared" si="18"/>
        <v>0</v>
      </c>
      <c r="C426" s="135" t="s">
        <v>345</v>
      </c>
      <c r="D426" s="135" t="s">
        <v>345</v>
      </c>
      <c r="E426" s="135" t="s">
        <v>345</v>
      </c>
      <c r="F426" s="135" t="s">
        <v>345</v>
      </c>
      <c r="G426" s="135" t="s">
        <v>345</v>
      </c>
      <c r="H426" s="135" t="s">
        <v>345</v>
      </c>
      <c r="I426" s="136">
        <v>0</v>
      </c>
      <c r="J426" s="135" t="s">
        <v>345</v>
      </c>
      <c r="K426" s="135" t="s">
        <v>345</v>
      </c>
      <c r="L426" s="135" t="s">
        <v>345</v>
      </c>
      <c r="M426" s="135" t="s">
        <v>345</v>
      </c>
      <c r="N426" s="137"/>
      <c r="O426" s="132"/>
      <c r="P426" s="132"/>
    </row>
    <row r="427" spans="1:16" ht="15.75" customHeight="1">
      <c r="A427" s="134" t="s">
        <v>128</v>
      </c>
      <c r="B427" s="52">
        <f t="shared" si="18"/>
        <v>522</v>
      </c>
      <c r="C427" s="135" t="s">
        <v>345</v>
      </c>
      <c r="D427" s="135" t="s">
        <v>345</v>
      </c>
      <c r="E427" s="135" t="s">
        <v>345</v>
      </c>
      <c r="F427" s="135" t="s">
        <v>345</v>
      </c>
      <c r="G427" s="135" t="s">
        <v>345</v>
      </c>
      <c r="H427" s="135" t="s">
        <v>345</v>
      </c>
      <c r="I427" s="136">
        <v>522</v>
      </c>
      <c r="J427" s="135" t="s">
        <v>345</v>
      </c>
      <c r="K427" s="135" t="s">
        <v>345</v>
      </c>
      <c r="L427" s="135" t="s">
        <v>345</v>
      </c>
      <c r="M427" s="135" t="s">
        <v>345</v>
      </c>
      <c r="N427" s="137" t="s">
        <v>345</v>
      </c>
      <c r="O427" s="132" t="s">
        <v>345</v>
      </c>
      <c r="P427" s="132" t="s">
        <v>345</v>
      </c>
    </row>
    <row r="428" spans="1:16" ht="15.75" customHeight="1">
      <c r="A428" s="134" t="s">
        <v>129</v>
      </c>
      <c r="B428" s="52">
        <f t="shared" si="18"/>
        <v>239</v>
      </c>
      <c r="C428" s="135" t="s">
        <v>345</v>
      </c>
      <c r="D428" s="135" t="s">
        <v>345</v>
      </c>
      <c r="E428" s="135" t="s">
        <v>345</v>
      </c>
      <c r="F428" s="135" t="s">
        <v>345</v>
      </c>
      <c r="G428" s="135" t="s">
        <v>345</v>
      </c>
      <c r="H428" s="135" t="s">
        <v>345</v>
      </c>
      <c r="I428" s="136">
        <v>239</v>
      </c>
      <c r="J428" s="135" t="s">
        <v>345</v>
      </c>
      <c r="K428" s="135" t="s">
        <v>345</v>
      </c>
      <c r="L428" s="135" t="s">
        <v>345</v>
      </c>
      <c r="M428" s="135" t="s">
        <v>345</v>
      </c>
      <c r="N428" s="137" t="s">
        <v>345</v>
      </c>
      <c r="O428" s="132" t="s">
        <v>345</v>
      </c>
      <c r="P428" s="132" t="s">
        <v>345</v>
      </c>
    </row>
    <row r="429" spans="1:16" ht="15.75" customHeight="1">
      <c r="A429" s="134" t="s">
        <v>58</v>
      </c>
      <c r="B429" s="52">
        <f t="shared" si="18"/>
        <v>181</v>
      </c>
      <c r="C429" s="135" t="s">
        <v>345</v>
      </c>
      <c r="D429" s="135" t="s">
        <v>345</v>
      </c>
      <c r="E429" s="135" t="s">
        <v>345</v>
      </c>
      <c r="F429" s="135" t="s">
        <v>345</v>
      </c>
      <c r="G429" s="135" t="s">
        <v>345</v>
      </c>
      <c r="H429" s="135" t="s">
        <v>345</v>
      </c>
      <c r="I429" s="136">
        <v>181</v>
      </c>
      <c r="J429" s="135" t="s">
        <v>345</v>
      </c>
      <c r="K429" s="135" t="s">
        <v>345</v>
      </c>
      <c r="L429" s="135" t="s">
        <v>345</v>
      </c>
      <c r="M429" s="139" t="s">
        <v>345</v>
      </c>
      <c r="N429" s="137" t="s">
        <v>345</v>
      </c>
      <c r="O429" s="132" t="s">
        <v>345</v>
      </c>
      <c r="P429" s="132" t="s">
        <v>345</v>
      </c>
    </row>
    <row r="430" spans="1:16" ht="15.75" customHeight="1">
      <c r="A430" s="134" t="s">
        <v>276</v>
      </c>
      <c r="B430" s="52">
        <f t="shared" si="18"/>
        <v>2533</v>
      </c>
      <c r="C430" s="135" t="s">
        <v>345</v>
      </c>
      <c r="D430" s="135" t="s">
        <v>345</v>
      </c>
      <c r="E430" s="135" t="s">
        <v>345</v>
      </c>
      <c r="F430" s="135" t="s">
        <v>345</v>
      </c>
      <c r="G430" s="135" t="s">
        <v>345</v>
      </c>
      <c r="H430" s="135" t="s">
        <v>345</v>
      </c>
      <c r="I430" s="136">
        <v>2195</v>
      </c>
      <c r="J430" s="135" t="s">
        <v>345</v>
      </c>
      <c r="K430" s="135" t="s">
        <v>345</v>
      </c>
      <c r="L430" s="135" t="s">
        <v>345</v>
      </c>
      <c r="M430" s="135">
        <v>338</v>
      </c>
      <c r="N430" s="137"/>
      <c r="O430" s="132"/>
      <c r="P430" s="132"/>
    </row>
    <row r="431" spans="1:16" ht="15.75" customHeight="1">
      <c r="A431" s="134" t="s">
        <v>59</v>
      </c>
      <c r="B431" s="52">
        <f t="shared" si="18"/>
        <v>6</v>
      </c>
      <c r="C431" s="135" t="s">
        <v>345</v>
      </c>
      <c r="D431" s="135" t="s">
        <v>345</v>
      </c>
      <c r="E431" s="135" t="s">
        <v>345</v>
      </c>
      <c r="F431" s="135" t="s">
        <v>345</v>
      </c>
      <c r="G431" s="135" t="s">
        <v>345</v>
      </c>
      <c r="H431" s="135" t="s">
        <v>345</v>
      </c>
      <c r="I431" s="136">
        <v>6</v>
      </c>
      <c r="J431" s="135" t="s">
        <v>345</v>
      </c>
      <c r="K431" s="135" t="s">
        <v>345</v>
      </c>
      <c r="L431" s="135" t="s">
        <v>345</v>
      </c>
      <c r="M431" s="135" t="s">
        <v>345</v>
      </c>
      <c r="N431" s="137" t="s">
        <v>345</v>
      </c>
      <c r="O431" s="132" t="s">
        <v>345</v>
      </c>
      <c r="P431" s="132" t="s">
        <v>345</v>
      </c>
    </row>
    <row r="432" spans="1:16" ht="15.75" customHeight="1">
      <c r="A432" s="134" t="s">
        <v>103</v>
      </c>
      <c r="B432" s="52">
        <f t="shared" si="18"/>
        <v>828</v>
      </c>
      <c r="C432" s="135" t="s">
        <v>345</v>
      </c>
      <c r="D432" s="135" t="s">
        <v>345</v>
      </c>
      <c r="E432" s="135" t="s">
        <v>345</v>
      </c>
      <c r="F432" s="135" t="s">
        <v>345</v>
      </c>
      <c r="G432" s="135" t="s">
        <v>345</v>
      </c>
      <c r="H432" s="135" t="s">
        <v>345</v>
      </c>
      <c r="I432" s="136">
        <v>828</v>
      </c>
      <c r="J432" s="135" t="s">
        <v>345</v>
      </c>
      <c r="K432" s="135" t="s">
        <v>345</v>
      </c>
      <c r="L432" s="135" t="s">
        <v>345</v>
      </c>
      <c r="M432" s="139" t="s">
        <v>345</v>
      </c>
      <c r="N432" s="137" t="s">
        <v>345</v>
      </c>
      <c r="O432" s="132" t="s">
        <v>345</v>
      </c>
      <c r="P432" s="132" t="s">
        <v>345</v>
      </c>
    </row>
    <row r="433" spans="1:16" ht="15.75" customHeight="1">
      <c r="A433" s="134" t="s">
        <v>227</v>
      </c>
      <c r="B433" s="52">
        <f t="shared" si="18"/>
        <v>1197</v>
      </c>
      <c r="C433" s="135" t="s">
        <v>345</v>
      </c>
      <c r="D433" s="135" t="s">
        <v>345</v>
      </c>
      <c r="E433" s="135" t="s">
        <v>345</v>
      </c>
      <c r="F433" s="135" t="s">
        <v>345</v>
      </c>
      <c r="G433" s="135" t="s">
        <v>345</v>
      </c>
      <c r="H433" s="135" t="s">
        <v>345</v>
      </c>
      <c r="I433" s="136">
        <v>1184</v>
      </c>
      <c r="J433" s="135" t="s">
        <v>345</v>
      </c>
      <c r="K433" s="135" t="s">
        <v>345</v>
      </c>
      <c r="L433" s="135" t="s">
        <v>345</v>
      </c>
      <c r="M433" s="139">
        <v>13</v>
      </c>
      <c r="N433" s="137" t="s">
        <v>345</v>
      </c>
      <c r="O433" s="132" t="s">
        <v>345</v>
      </c>
      <c r="P433" s="132" t="s">
        <v>345</v>
      </c>
    </row>
    <row r="434" spans="1:16" ht="15.75" customHeight="1">
      <c r="A434" s="134" t="s">
        <v>259</v>
      </c>
      <c r="B434" s="52">
        <f t="shared" si="18"/>
        <v>3681</v>
      </c>
      <c r="C434" s="135" t="s">
        <v>345</v>
      </c>
      <c r="D434" s="135" t="s">
        <v>345</v>
      </c>
      <c r="E434" s="135" t="s">
        <v>345</v>
      </c>
      <c r="F434" s="135" t="s">
        <v>345</v>
      </c>
      <c r="G434" s="135" t="s">
        <v>345</v>
      </c>
      <c r="H434" s="135" t="s">
        <v>345</v>
      </c>
      <c r="I434" s="136">
        <v>3473</v>
      </c>
      <c r="J434" s="135" t="s">
        <v>345</v>
      </c>
      <c r="K434" s="135" t="s">
        <v>345</v>
      </c>
      <c r="L434" s="135" t="s">
        <v>345</v>
      </c>
      <c r="M434" s="135">
        <v>208</v>
      </c>
      <c r="N434" s="137"/>
      <c r="O434" s="132"/>
      <c r="P434" s="132"/>
    </row>
    <row r="435" spans="1:16" ht="15.75" customHeight="1">
      <c r="A435" s="134" t="s">
        <v>60</v>
      </c>
      <c r="B435" s="52">
        <f t="shared" si="18"/>
        <v>0</v>
      </c>
      <c r="C435" s="135" t="s">
        <v>345</v>
      </c>
      <c r="D435" s="135" t="s">
        <v>345</v>
      </c>
      <c r="E435" s="135" t="s">
        <v>345</v>
      </c>
      <c r="F435" s="135" t="s">
        <v>345</v>
      </c>
      <c r="G435" s="135" t="s">
        <v>345</v>
      </c>
      <c r="H435" s="135" t="s">
        <v>345</v>
      </c>
      <c r="I435" s="136">
        <v>0</v>
      </c>
      <c r="J435" s="135" t="s">
        <v>345</v>
      </c>
      <c r="K435" s="135" t="s">
        <v>345</v>
      </c>
      <c r="L435" s="135" t="s">
        <v>345</v>
      </c>
      <c r="M435" s="135" t="s">
        <v>345</v>
      </c>
      <c r="N435" s="137" t="s">
        <v>345</v>
      </c>
      <c r="O435" s="132" t="s">
        <v>345</v>
      </c>
      <c r="P435" s="132" t="s">
        <v>345</v>
      </c>
    </row>
    <row r="436" spans="1:16" ht="15.75" customHeight="1">
      <c r="A436" s="134" t="s">
        <v>61</v>
      </c>
      <c r="B436" s="52">
        <f t="shared" si="18"/>
        <v>676</v>
      </c>
      <c r="C436" s="135" t="s">
        <v>345</v>
      </c>
      <c r="D436" s="135" t="s">
        <v>345</v>
      </c>
      <c r="E436" s="135" t="s">
        <v>345</v>
      </c>
      <c r="F436" s="135" t="s">
        <v>345</v>
      </c>
      <c r="G436" s="135" t="s">
        <v>345</v>
      </c>
      <c r="H436" s="135" t="s">
        <v>345</v>
      </c>
      <c r="I436" s="136">
        <v>676</v>
      </c>
      <c r="J436" s="135" t="s">
        <v>345</v>
      </c>
      <c r="K436" s="135" t="s">
        <v>345</v>
      </c>
      <c r="L436" s="135" t="s">
        <v>345</v>
      </c>
      <c r="M436" s="135" t="s">
        <v>345</v>
      </c>
      <c r="N436" s="137" t="s">
        <v>345</v>
      </c>
      <c r="O436" s="132" t="s">
        <v>345</v>
      </c>
      <c r="P436" s="132" t="s">
        <v>345</v>
      </c>
    </row>
    <row r="437" spans="1:16" ht="15.75" customHeight="1">
      <c r="A437" s="134" t="s">
        <v>112</v>
      </c>
      <c r="B437" s="52">
        <f t="shared" si="18"/>
        <v>903</v>
      </c>
      <c r="C437" s="135" t="s">
        <v>345</v>
      </c>
      <c r="D437" s="135" t="s">
        <v>345</v>
      </c>
      <c r="E437" s="135" t="s">
        <v>345</v>
      </c>
      <c r="F437" s="135" t="s">
        <v>345</v>
      </c>
      <c r="G437" s="135" t="s">
        <v>345</v>
      </c>
      <c r="H437" s="135" t="s">
        <v>345</v>
      </c>
      <c r="I437" s="136">
        <v>903</v>
      </c>
      <c r="J437" s="135" t="s">
        <v>345</v>
      </c>
      <c r="K437" s="135" t="s">
        <v>345</v>
      </c>
      <c r="L437" s="135" t="s">
        <v>345</v>
      </c>
      <c r="M437" s="139" t="s">
        <v>345</v>
      </c>
      <c r="N437" s="137" t="s">
        <v>345</v>
      </c>
      <c r="O437" s="132" t="s">
        <v>345</v>
      </c>
      <c r="P437" s="132" t="s">
        <v>345</v>
      </c>
    </row>
    <row r="438" spans="1:16" ht="15.75" customHeight="1">
      <c r="A438" s="134" t="s">
        <v>231</v>
      </c>
      <c r="B438" s="52">
        <f t="shared" si="18"/>
        <v>3036</v>
      </c>
      <c r="C438" s="135" t="s">
        <v>345</v>
      </c>
      <c r="D438" s="135" t="s">
        <v>345</v>
      </c>
      <c r="E438" s="135" t="s">
        <v>345</v>
      </c>
      <c r="F438" s="135" t="s">
        <v>345</v>
      </c>
      <c r="G438" s="135" t="s">
        <v>345</v>
      </c>
      <c r="H438" s="135" t="s">
        <v>345</v>
      </c>
      <c r="I438" s="136">
        <v>3009</v>
      </c>
      <c r="J438" s="135" t="s">
        <v>345</v>
      </c>
      <c r="K438" s="135" t="s">
        <v>345</v>
      </c>
      <c r="L438" s="135" t="s">
        <v>345</v>
      </c>
      <c r="M438" s="139">
        <v>27</v>
      </c>
      <c r="N438" s="137" t="s">
        <v>345</v>
      </c>
      <c r="O438" s="132" t="s">
        <v>345</v>
      </c>
      <c r="P438" s="132" t="s">
        <v>345</v>
      </c>
    </row>
    <row r="439" spans="1:16" ht="15.75" customHeight="1">
      <c r="A439" s="134" t="s">
        <v>62</v>
      </c>
      <c r="B439" s="52">
        <f t="shared" si="18"/>
        <v>3</v>
      </c>
      <c r="C439" s="135" t="s">
        <v>345</v>
      </c>
      <c r="D439" s="135" t="s">
        <v>345</v>
      </c>
      <c r="E439" s="135" t="s">
        <v>345</v>
      </c>
      <c r="F439" s="135" t="s">
        <v>345</v>
      </c>
      <c r="G439" s="135" t="s">
        <v>345</v>
      </c>
      <c r="H439" s="135" t="s">
        <v>345</v>
      </c>
      <c r="I439" s="136">
        <v>3</v>
      </c>
      <c r="J439" s="135" t="s">
        <v>345</v>
      </c>
      <c r="K439" s="135" t="s">
        <v>345</v>
      </c>
      <c r="L439" s="135" t="s">
        <v>345</v>
      </c>
      <c r="M439" s="139" t="s">
        <v>345</v>
      </c>
      <c r="N439" s="137" t="s">
        <v>345</v>
      </c>
      <c r="O439" s="132" t="s">
        <v>345</v>
      </c>
      <c r="P439" s="132" t="s">
        <v>345</v>
      </c>
    </row>
    <row r="440" spans="1:16" ht="15.75" customHeight="1">
      <c r="A440" s="134" t="s">
        <v>115</v>
      </c>
      <c r="B440" s="52">
        <f t="shared" si="18"/>
        <v>2015</v>
      </c>
      <c r="C440" s="135" t="s">
        <v>345</v>
      </c>
      <c r="D440" s="135" t="s">
        <v>345</v>
      </c>
      <c r="E440" s="135" t="s">
        <v>345</v>
      </c>
      <c r="F440" s="135" t="s">
        <v>345</v>
      </c>
      <c r="G440" s="135" t="s">
        <v>345</v>
      </c>
      <c r="H440" s="135" t="s">
        <v>345</v>
      </c>
      <c r="I440" s="136">
        <v>1989</v>
      </c>
      <c r="J440" s="135" t="s">
        <v>345</v>
      </c>
      <c r="K440" s="135" t="s">
        <v>345</v>
      </c>
      <c r="L440" s="135" t="s">
        <v>345</v>
      </c>
      <c r="M440" s="139">
        <v>26</v>
      </c>
      <c r="N440" s="137" t="s">
        <v>345</v>
      </c>
      <c r="O440" s="132" t="s">
        <v>345</v>
      </c>
      <c r="P440" s="132" t="s">
        <v>345</v>
      </c>
    </row>
    <row r="441" spans="1:16" ht="15.75" customHeight="1">
      <c r="A441" s="134" t="s">
        <v>63</v>
      </c>
      <c r="B441" s="52">
        <f t="shared" si="18"/>
        <v>2296</v>
      </c>
      <c r="C441" s="135" t="s">
        <v>345</v>
      </c>
      <c r="D441" s="135" t="s">
        <v>345</v>
      </c>
      <c r="E441" s="135" t="s">
        <v>345</v>
      </c>
      <c r="F441" s="135" t="s">
        <v>345</v>
      </c>
      <c r="G441" s="135" t="s">
        <v>345</v>
      </c>
      <c r="H441" s="135" t="s">
        <v>345</v>
      </c>
      <c r="I441" s="136">
        <v>2277</v>
      </c>
      <c r="J441" s="135" t="s">
        <v>345</v>
      </c>
      <c r="K441" s="135" t="s">
        <v>345</v>
      </c>
      <c r="L441" s="135" t="s">
        <v>345</v>
      </c>
      <c r="M441" s="139">
        <v>19</v>
      </c>
      <c r="N441" s="137" t="s">
        <v>345</v>
      </c>
      <c r="O441" s="132" t="s">
        <v>345</v>
      </c>
      <c r="P441" s="132" t="s">
        <v>345</v>
      </c>
    </row>
    <row r="442" spans="1:16" ht="15.75" customHeight="1">
      <c r="A442" s="134" t="s">
        <v>194</v>
      </c>
      <c r="B442" s="52">
        <f t="shared" si="18"/>
        <v>1376</v>
      </c>
      <c r="C442" s="135" t="s">
        <v>345</v>
      </c>
      <c r="D442" s="135" t="s">
        <v>345</v>
      </c>
      <c r="E442" s="135" t="s">
        <v>345</v>
      </c>
      <c r="F442" s="135" t="s">
        <v>345</v>
      </c>
      <c r="G442" s="135" t="s">
        <v>345</v>
      </c>
      <c r="H442" s="135" t="s">
        <v>345</v>
      </c>
      <c r="I442" s="136">
        <v>1362</v>
      </c>
      <c r="J442" s="135" t="s">
        <v>345</v>
      </c>
      <c r="K442" s="135" t="s">
        <v>345</v>
      </c>
      <c r="L442" s="135" t="s">
        <v>345</v>
      </c>
      <c r="M442" s="139">
        <v>14</v>
      </c>
      <c r="N442" s="137" t="s">
        <v>345</v>
      </c>
      <c r="O442" s="132" t="s">
        <v>345</v>
      </c>
      <c r="P442" s="132" t="s">
        <v>345</v>
      </c>
    </row>
    <row r="443" spans="1:16" ht="15.75" customHeight="1">
      <c r="A443" s="134" t="s">
        <v>64</v>
      </c>
      <c r="B443" s="52">
        <f t="shared" si="18"/>
        <v>1</v>
      </c>
      <c r="C443" s="135" t="s">
        <v>345</v>
      </c>
      <c r="D443" s="135" t="s">
        <v>345</v>
      </c>
      <c r="E443" s="135" t="s">
        <v>345</v>
      </c>
      <c r="F443" s="135" t="s">
        <v>345</v>
      </c>
      <c r="G443" s="135" t="s">
        <v>345</v>
      </c>
      <c r="H443" s="135" t="s">
        <v>345</v>
      </c>
      <c r="I443" s="136">
        <v>1</v>
      </c>
      <c r="J443" s="135" t="s">
        <v>345</v>
      </c>
      <c r="K443" s="135" t="s">
        <v>345</v>
      </c>
      <c r="L443" s="135" t="s">
        <v>345</v>
      </c>
      <c r="M443" s="135" t="s">
        <v>345</v>
      </c>
      <c r="N443" s="137" t="s">
        <v>345</v>
      </c>
      <c r="O443" s="132" t="s">
        <v>345</v>
      </c>
      <c r="P443" s="132" t="s">
        <v>345</v>
      </c>
    </row>
    <row r="444" spans="1:16" ht="15.75" customHeight="1">
      <c r="A444" s="134" t="s">
        <v>159</v>
      </c>
      <c r="B444" s="52">
        <f t="shared" si="18"/>
        <v>1747</v>
      </c>
      <c r="C444" s="135" t="s">
        <v>345</v>
      </c>
      <c r="D444" s="135" t="s">
        <v>345</v>
      </c>
      <c r="E444" s="135" t="s">
        <v>345</v>
      </c>
      <c r="F444" s="135" t="s">
        <v>345</v>
      </c>
      <c r="G444" s="135" t="s">
        <v>345</v>
      </c>
      <c r="H444" s="135" t="s">
        <v>345</v>
      </c>
      <c r="I444" s="136">
        <v>1693</v>
      </c>
      <c r="J444" s="135" t="s">
        <v>345</v>
      </c>
      <c r="K444" s="135" t="s">
        <v>345</v>
      </c>
      <c r="L444" s="135" t="s">
        <v>345</v>
      </c>
      <c r="M444" s="135">
        <v>54</v>
      </c>
      <c r="N444" s="137" t="s">
        <v>345</v>
      </c>
      <c r="O444" s="132" t="s">
        <v>345</v>
      </c>
      <c r="P444" s="132" t="s">
        <v>345</v>
      </c>
    </row>
    <row r="445" spans="1:16" ht="15.75" customHeight="1">
      <c r="A445" s="134" t="s">
        <v>65</v>
      </c>
      <c r="B445" s="52">
        <f t="shared" si="18"/>
        <v>0</v>
      </c>
      <c r="C445" s="135" t="s">
        <v>345</v>
      </c>
      <c r="D445" s="135" t="s">
        <v>345</v>
      </c>
      <c r="E445" s="135" t="s">
        <v>345</v>
      </c>
      <c r="F445" s="135" t="s">
        <v>345</v>
      </c>
      <c r="G445" s="135" t="s">
        <v>345</v>
      </c>
      <c r="H445" s="135" t="s">
        <v>345</v>
      </c>
      <c r="I445" s="136">
        <v>0</v>
      </c>
      <c r="J445" s="135" t="s">
        <v>345</v>
      </c>
      <c r="K445" s="135" t="s">
        <v>345</v>
      </c>
      <c r="L445" s="135" t="s">
        <v>345</v>
      </c>
      <c r="M445" s="139" t="s">
        <v>345</v>
      </c>
      <c r="N445" s="137" t="s">
        <v>345</v>
      </c>
      <c r="O445" s="132" t="s">
        <v>345</v>
      </c>
      <c r="P445" s="132" t="s">
        <v>345</v>
      </c>
    </row>
    <row r="446" spans="1:16" ht="15.75" customHeight="1">
      <c r="A446" s="134" t="s">
        <v>29</v>
      </c>
      <c r="B446" s="52">
        <f t="shared" si="18"/>
        <v>793</v>
      </c>
      <c r="C446" s="135" t="s">
        <v>345</v>
      </c>
      <c r="D446" s="135" t="s">
        <v>345</v>
      </c>
      <c r="E446" s="135" t="s">
        <v>345</v>
      </c>
      <c r="F446" s="135" t="s">
        <v>345</v>
      </c>
      <c r="G446" s="135" t="s">
        <v>345</v>
      </c>
      <c r="H446" s="135" t="s">
        <v>345</v>
      </c>
      <c r="I446" s="136">
        <v>793</v>
      </c>
      <c r="J446" s="135" t="s">
        <v>345</v>
      </c>
      <c r="K446" s="135" t="s">
        <v>345</v>
      </c>
      <c r="L446" s="135" t="s">
        <v>345</v>
      </c>
      <c r="M446" s="139" t="s">
        <v>345</v>
      </c>
      <c r="N446" s="137" t="s">
        <v>345</v>
      </c>
      <c r="O446" s="132" t="s">
        <v>345</v>
      </c>
      <c r="P446" s="132" t="s">
        <v>345</v>
      </c>
    </row>
    <row r="447" spans="1:16" ht="15.75" customHeight="1">
      <c r="A447" s="134" t="s">
        <v>95</v>
      </c>
      <c r="B447" s="52">
        <f t="shared" si="18"/>
        <v>155</v>
      </c>
      <c r="C447" s="135" t="s">
        <v>345</v>
      </c>
      <c r="D447" s="135" t="s">
        <v>345</v>
      </c>
      <c r="E447" s="135" t="s">
        <v>345</v>
      </c>
      <c r="F447" s="135" t="s">
        <v>345</v>
      </c>
      <c r="G447" s="135" t="s">
        <v>345</v>
      </c>
      <c r="H447" s="135" t="s">
        <v>345</v>
      </c>
      <c r="I447" s="136">
        <v>155</v>
      </c>
      <c r="J447" s="135" t="s">
        <v>345</v>
      </c>
      <c r="K447" s="135" t="s">
        <v>345</v>
      </c>
      <c r="L447" s="135" t="s">
        <v>345</v>
      </c>
      <c r="M447" s="139" t="s">
        <v>345</v>
      </c>
      <c r="N447" s="137" t="s">
        <v>345</v>
      </c>
      <c r="O447" s="132" t="s">
        <v>345</v>
      </c>
      <c r="P447" s="132" t="s">
        <v>345</v>
      </c>
    </row>
    <row r="448" spans="1:16" ht="15.75" customHeight="1">
      <c r="A448" s="134" t="s">
        <v>30</v>
      </c>
      <c r="B448" s="52">
        <f t="shared" si="18"/>
        <v>1679</v>
      </c>
      <c r="C448" s="135" t="s">
        <v>345</v>
      </c>
      <c r="D448" s="135" t="s">
        <v>345</v>
      </c>
      <c r="E448" s="135" t="s">
        <v>345</v>
      </c>
      <c r="F448" s="135" t="s">
        <v>345</v>
      </c>
      <c r="G448" s="135" t="s">
        <v>345</v>
      </c>
      <c r="H448" s="135" t="s">
        <v>345</v>
      </c>
      <c r="I448" s="136">
        <v>1661</v>
      </c>
      <c r="J448" s="135" t="s">
        <v>345</v>
      </c>
      <c r="K448" s="135" t="s">
        <v>345</v>
      </c>
      <c r="L448" s="135" t="s">
        <v>345</v>
      </c>
      <c r="M448" s="139">
        <v>18</v>
      </c>
      <c r="N448" s="137" t="s">
        <v>345</v>
      </c>
      <c r="O448" s="132" t="s">
        <v>345</v>
      </c>
      <c r="P448" s="132" t="s">
        <v>345</v>
      </c>
    </row>
    <row r="449" spans="1:16" ht="15.75" customHeight="1">
      <c r="A449" s="134" t="s">
        <v>97</v>
      </c>
      <c r="B449" s="52">
        <f t="shared" si="18"/>
        <v>947</v>
      </c>
      <c r="C449" s="135" t="s">
        <v>345</v>
      </c>
      <c r="D449" s="135" t="s">
        <v>345</v>
      </c>
      <c r="E449" s="135" t="s">
        <v>345</v>
      </c>
      <c r="F449" s="135" t="s">
        <v>345</v>
      </c>
      <c r="G449" s="135" t="s">
        <v>345</v>
      </c>
      <c r="H449" s="135" t="s">
        <v>345</v>
      </c>
      <c r="I449" s="136">
        <v>925</v>
      </c>
      <c r="J449" s="135" t="s">
        <v>345</v>
      </c>
      <c r="K449" s="135" t="s">
        <v>345</v>
      </c>
      <c r="L449" s="135" t="s">
        <v>345</v>
      </c>
      <c r="M449" s="139">
        <v>22</v>
      </c>
      <c r="N449" s="137" t="s">
        <v>345</v>
      </c>
      <c r="O449" s="132" t="s">
        <v>345</v>
      </c>
      <c r="P449" s="132" t="s">
        <v>345</v>
      </c>
    </row>
    <row r="450" spans="1:16" ht="15.75" customHeight="1">
      <c r="A450" s="134" t="s">
        <v>296</v>
      </c>
      <c r="B450" s="52">
        <f t="shared" si="18"/>
        <v>1069</v>
      </c>
      <c r="C450" s="135" t="s">
        <v>345</v>
      </c>
      <c r="D450" s="135" t="s">
        <v>345</v>
      </c>
      <c r="E450" s="135" t="s">
        <v>345</v>
      </c>
      <c r="F450" s="135" t="s">
        <v>345</v>
      </c>
      <c r="G450" s="135" t="s">
        <v>345</v>
      </c>
      <c r="H450" s="135" t="s">
        <v>345</v>
      </c>
      <c r="I450" s="136">
        <v>1054</v>
      </c>
      <c r="J450" s="135" t="s">
        <v>345</v>
      </c>
      <c r="K450" s="135" t="s">
        <v>345</v>
      </c>
      <c r="L450" s="135" t="s">
        <v>345</v>
      </c>
      <c r="M450" s="135">
        <v>15</v>
      </c>
      <c r="N450" s="137" t="s">
        <v>345</v>
      </c>
      <c r="O450" s="132" t="s">
        <v>345</v>
      </c>
      <c r="P450" s="132" t="s">
        <v>345</v>
      </c>
    </row>
    <row r="451" spans="1:16" ht="15.75" customHeight="1">
      <c r="A451" s="134" t="s">
        <v>31</v>
      </c>
      <c r="B451" s="52">
        <f t="shared" si="18"/>
        <v>212</v>
      </c>
      <c r="C451" s="135" t="s">
        <v>345</v>
      </c>
      <c r="D451" s="135" t="s">
        <v>345</v>
      </c>
      <c r="E451" s="135" t="s">
        <v>345</v>
      </c>
      <c r="F451" s="135" t="s">
        <v>345</v>
      </c>
      <c r="G451" s="135" t="s">
        <v>345</v>
      </c>
      <c r="H451" s="135" t="s">
        <v>345</v>
      </c>
      <c r="I451" s="136">
        <v>212</v>
      </c>
      <c r="J451" s="135" t="s">
        <v>345</v>
      </c>
      <c r="K451" s="135" t="s">
        <v>345</v>
      </c>
      <c r="L451" s="135" t="s">
        <v>345</v>
      </c>
      <c r="M451" s="135" t="s">
        <v>345</v>
      </c>
      <c r="N451" s="137" t="s">
        <v>345</v>
      </c>
      <c r="O451" s="132" t="s">
        <v>345</v>
      </c>
      <c r="P451" s="132" t="s">
        <v>345</v>
      </c>
    </row>
    <row r="452" spans="1:16" ht="15.75" customHeight="1">
      <c r="A452" s="134" t="s">
        <v>195</v>
      </c>
      <c r="B452" s="52">
        <f t="shared" si="18"/>
        <v>693</v>
      </c>
      <c r="C452" s="135" t="s">
        <v>345</v>
      </c>
      <c r="D452" s="135" t="s">
        <v>345</v>
      </c>
      <c r="E452" s="135" t="s">
        <v>345</v>
      </c>
      <c r="F452" s="135" t="s">
        <v>345</v>
      </c>
      <c r="G452" s="135" t="s">
        <v>345</v>
      </c>
      <c r="H452" s="135" t="s">
        <v>345</v>
      </c>
      <c r="I452" s="136">
        <v>675</v>
      </c>
      <c r="J452" s="135" t="s">
        <v>345</v>
      </c>
      <c r="K452" s="135" t="s">
        <v>345</v>
      </c>
      <c r="L452" s="135" t="s">
        <v>345</v>
      </c>
      <c r="M452" s="139">
        <v>18</v>
      </c>
      <c r="N452" s="137" t="s">
        <v>345</v>
      </c>
      <c r="O452" s="132" t="s">
        <v>345</v>
      </c>
      <c r="P452" s="132" t="s">
        <v>345</v>
      </c>
    </row>
    <row r="453" spans="1:16" ht="15.75" customHeight="1">
      <c r="A453" s="134" t="s">
        <v>32</v>
      </c>
      <c r="B453" s="52">
        <f t="shared" si="18"/>
        <v>0</v>
      </c>
      <c r="C453" s="135" t="s">
        <v>345</v>
      </c>
      <c r="D453" s="135" t="s">
        <v>345</v>
      </c>
      <c r="E453" s="135" t="s">
        <v>345</v>
      </c>
      <c r="F453" s="135" t="s">
        <v>345</v>
      </c>
      <c r="G453" s="135" t="s">
        <v>345</v>
      </c>
      <c r="H453" s="135" t="s">
        <v>345</v>
      </c>
      <c r="I453" s="136">
        <v>0</v>
      </c>
      <c r="J453" s="135" t="s">
        <v>345</v>
      </c>
      <c r="K453" s="135" t="s">
        <v>345</v>
      </c>
      <c r="L453" s="135" t="s">
        <v>345</v>
      </c>
      <c r="M453" s="139" t="s">
        <v>345</v>
      </c>
      <c r="N453" s="137" t="s">
        <v>345</v>
      </c>
      <c r="O453" s="132" t="s">
        <v>345</v>
      </c>
      <c r="P453" s="132" t="s">
        <v>345</v>
      </c>
    </row>
    <row r="454" spans="1:16" ht="15.75" customHeight="1">
      <c r="A454" s="134" t="s">
        <v>33</v>
      </c>
      <c r="B454" s="52">
        <f t="shared" si="18"/>
        <v>341</v>
      </c>
      <c r="C454" s="135" t="s">
        <v>345</v>
      </c>
      <c r="D454" s="135" t="s">
        <v>345</v>
      </c>
      <c r="E454" s="135" t="s">
        <v>345</v>
      </c>
      <c r="F454" s="135" t="s">
        <v>345</v>
      </c>
      <c r="G454" s="135" t="s">
        <v>345</v>
      </c>
      <c r="H454" s="135" t="s">
        <v>345</v>
      </c>
      <c r="I454" s="136">
        <v>341</v>
      </c>
      <c r="J454" s="135" t="s">
        <v>345</v>
      </c>
      <c r="K454" s="135" t="s">
        <v>345</v>
      </c>
      <c r="L454" s="207" t="s">
        <v>345</v>
      </c>
      <c r="M454" s="61" t="s">
        <v>345</v>
      </c>
      <c r="N454" s="137" t="s">
        <v>345</v>
      </c>
      <c r="O454" s="132" t="s">
        <v>345</v>
      </c>
      <c r="P454" s="132" t="s">
        <v>345</v>
      </c>
    </row>
    <row r="455" spans="1:16" ht="15.75" customHeight="1">
      <c r="A455" s="134" t="s">
        <v>34</v>
      </c>
      <c r="B455" s="52">
        <f t="shared" si="18"/>
        <v>509</v>
      </c>
      <c r="C455" s="135" t="s">
        <v>345</v>
      </c>
      <c r="D455" s="135" t="s">
        <v>345</v>
      </c>
      <c r="E455" s="135" t="s">
        <v>345</v>
      </c>
      <c r="F455" s="135" t="s">
        <v>345</v>
      </c>
      <c r="G455" s="135" t="s">
        <v>345</v>
      </c>
      <c r="H455" s="135" t="s">
        <v>345</v>
      </c>
      <c r="I455" s="136">
        <v>509</v>
      </c>
      <c r="J455" s="135" t="s">
        <v>345</v>
      </c>
      <c r="K455" s="135" t="s">
        <v>345</v>
      </c>
      <c r="L455" s="207" t="s">
        <v>345</v>
      </c>
      <c r="M455" s="61" t="s">
        <v>345</v>
      </c>
      <c r="N455" s="137" t="s">
        <v>345</v>
      </c>
      <c r="O455" s="132" t="s">
        <v>345</v>
      </c>
      <c r="P455" s="132" t="s">
        <v>345</v>
      </c>
    </row>
    <row r="456" spans="1:16" ht="15.75" customHeight="1">
      <c r="A456" s="134" t="s">
        <v>205</v>
      </c>
      <c r="B456" s="52">
        <f t="shared" si="18"/>
        <v>3333</v>
      </c>
      <c r="C456" s="137" t="s">
        <v>345</v>
      </c>
      <c r="D456" s="85" t="s">
        <v>345</v>
      </c>
      <c r="E456" s="144" t="s">
        <v>345</v>
      </c>
      <c r="F456" s="135" t="s">
        <v>345</v>
      </c>
      <c r="G456" s="135" t="s">
        <v>345</v>
      </c>
      <c r="H456" s="135" t="s">
        <v>345</v>
      </c>
      <c r="I456" s="136">
        <v>3205</v>
      </c>
      <c r="J456" s="135" t="s">
        <v>345</v>
      </c>
      <c r="K456" s="135" t="s">
        <v>345</v>
      </c>
      <c r="L456" s="207" t="s">
        <v>345</v>
      </c>
      <c r="M456" s="61">
        <v>128</v>
      </c>
      <c r="N456" s="137" t="s">
        <v>345</v>
      </c>
      <c r="O456" s="132" t="s">
        <v>345</v>
      </c>
      <c r="P456" s="132" t="s">
        <v>345</v>
      </c>
    </row>
    <row r="457" spans="1:16" ht="15.75" customHeight="1">
      <c r="A457" s="134" t="s">
        <v>35</v>
      </c>
      <c r="B457" s="52">
        <f>SUM(C457:P457)</f>
        <v>0</v>
      </c>
      <c r="C457" s="135" t="s">
        <v>345</v>
      </c>
      <c r="D457" s="135" t="s">
        <v>345</v>
      </c>
      <c r="E457" s="135" t="s">
        <v>345</v>
      </c>
      <c r="F457" s="135" t="s">
        <v>345</v>
      </c>
      <c r="G457" s="135" t="s">
        <v>345</v>
      </c>
      <c r="H457" s="135" t="s">
        <v>345</v>
      </c>
      <c r="I457" s="211">
        <v>0</v>
      </c>
      <c r="J457" s="135" t="s">
        <v>345</v>
      </c>
      <c r="K457" s="135" t="s">
        <v>345</v>
      </c>
      <c r="L457" s="207" t="s">
        <v>345</v>
      </c>
      <c r="M457" s="61" t="s">
        <v>345</v>
      </c>
      <c r="N457" s="137" t="s">
        <v>345</v>
      </c>
      <c r="O457" s="132" t="s">
        <v>345</v>
      </c>
      <c r="P457" s="132" t="s">
        <v>345</v>
      </c>
    </row>
    <row r="458" spans="1:16" ht="15.75" customHeight="1">
      <c r="A458" s="134" t="s">
        <v>36</v>
      </c>
      <c r="B458" s="52">
        <f t="shared" si="18"/>
        <v>801</v>
      </c>
      <c r="C458" s="137" t="s">
        <v>345</v>
      </c>
      <c r="D458" s="85" t="s">
        <v>345</v>
      </c>
      <c r="E458" s="144" t="s">
        <v>345</v>
      </c>
      <c r="F458" s="135" t="s">
        <v>345</v>
      </c>
      <c r="G458" s="135" t="s">
        <v>345</v>
      </c>
      <c r="H458" s="135" t="s">
        <v>345</v>
      </c>
      <c r="I458" s="211">
        <v>801</v>
      </c>
      <c r="J458" s="135" t="s">
        <v>345</v>
      </c>
      <c r="K458" s="135" t="s">
        <v>345</v>
      </c>
      <c r="L458" s="207" t="s">
        <v>345</v>
      </c>
      <c r="M458" s="61" t="s">
        <v>345</v>
      </c>
      <c r="N458" s="137" t="s">
        <v>345</v>
      </c>
      <c r="O458" s="132" t="s">
        <v>345</v>
      </c>
      <c r="P458" s="132" t="s">
        <v>345</v>
      </c>
    </row>
    <row r="459" spans="1:16" ht="15.75" customHeight="1">
      <c r="A459" s="134" t="s">
        <v>206</v>
      </c>
      <c r="B459" s="52">
        <f t="shared" si="18"/>
        <v>3686</v>
      </c>
      <c r="C459" s="135" t="s">
        <v>345</v>
      </c>
      <c r="D459" s="135" t="s">
        <v>345</v>
      </c>
      <c r="E459" s="135" t="s">
        <v>345</v>
      </c>
      <c r="F459" s="135" t="s">
        <v>345</v>
      </c>
      <c r="G459" s="135" t="s">
        <v>345</v>
      </c>
      <c r="H459" s="135" t="s">
        <v>345</v>
      </c>
      <c r="I459" s="211">
        <v>3555</v>
      </c>
      <c r="J459" s="135" t="s">
        <v>345</v>
      </c>
      <c r="K459" s="135" t="s">
        <v>345</v>
      </c>
      <c r="L459" s="207" t="s">
        <v>345</v>
      </c>
      <c r="M459" s="61">
        <v>131</v>
      </c>
      <c r="N459" s="137" t="s">
        <v>345</v>
      </c>
      <c r="O459" s="132" t="s">
        <v>345</v>
      </c>
      <c r="P459" s="132" t="s">
        <v>345</v>
      </c>
    </row>
    <row r="460" spans="1:16" ht="15.75" customHeight="1">
      <c r="A460" s="134" t="s">
        <v>37</v>
      </c>
      <c r="B460" s="52">
        <f t="shared" si="18"/>
        <v>1</v>
      </c>
      <c r="C460" s="137" t="s">
        <v>345</v>
      </c>
      <c r="D460" s="85" t="s">
        <v>345</v>
      </c>
      <c r="E460" s="144" t="s">
        <v>345</v>
      </c>
      <c r="F460" s="135" t="s">
        <v>345</v>
      </c>
      <c r="G460" s="135" t="s">
        <v>345</v>
      </c>
      <c r="H460" s="135" t="s">
        <v>345</v>
      </c>
      <c r="I460" s="211">
        <v>1</v>
      </c>
      <c r="J460" s="135" t="s">
        <v>345</v>
      </c>
      <c r="K460" s="135" t="s">
        <v>345</v>
      </c>
      <c r="L460" s="207" t="s">
        <v>345</v>
      </c>
      <c r="M460" s="61" t="s">
        <v>345</v>
      </c>
      <c r="N460" s="137" t="s">
        <v>345</v>
      </c>
      <c r="O460" s="132" t="s">
        <v>345</v>
      </c>
      <c r="P460" s="132" t="s">
        <v>345</v>
      </c>
    </row>
    <row r="461" spans="1:16" ht="15.75" customHeight="1">
      <c r="A461" s="134" t="s">
        <v>208</v>
      </c>
      <c r="B461" s="52">
        <f t="shared" si="18"/>
        <v>1425</v>
      </c>
      <c r="C461" s="135" t="s">
        <v>345</v>
      </c>
      <c r="D461" s="135" t="s">
        <v>345</v>
      </c>
      <c r="E461" s="135" t="s">
        <v>345</v>
      </c>
      <c r="F461" s="135" t="s">
        <v>345</v>
      </c>
      <c r="G461" s="135" t="s">
        <v>345</v>
      </c>
      <c r="H461" s="135" t="s">
        <v>345</v>
      </c>
      <c r="I461" s="211">
        <v>1425</v>
      </c>
      <c r="J461" s="135" t="s">
        <v>345</v>
      </c>
      <c r="K461" s="135" t="s">
        <v>345</v>
      </c>
      <c r="L461" s="207" t="s">
        <v>345</v>
      </c>
      <c r="M461" s="61" t="s">
        <v>345</v>
      </c>
      <c r="N461" s="137" t="s">
        <v>345</v>
      </c>
      <c r="O461" s="132" t="s">
        <v>345</v>
      </c>
      <c r="P461" s="132" t="s">
        <v>345</v>
      </c>
    </row>
    <row r="462" spans="1:16" ht="15.75" customHeight="1">
      <c r="A462" s="189"/>
      <c r="B462" s="190"/>
      <c r="C462" s="190"/>
      <c r="D462" s="190"/>
      <c r="E462" s="216"/>
      <c r="F462" s="190"/>
      <c r="G462" s="190"/>
      <c r="H462" s="190"/>
      <c r="I462" s="190"/>
      <c r="J462" s="190"/>
      <c r="K462" s="190"/>
      <c r="L462" s="217"/>
      <c r="M462" s="218"/>
      <c r="N462" s="219"/>
      <c r="O462" s="191"/>
      <c r="P462" s="191"/>
    </row>
    <row r="463" ht="15.75" customHeight="1">
      <c r="A463" s="204" t="s">
        <v>467</v>
      </c>
    </row>
    <row r="464" ht="15.75" customHeight="1">
      <c r="A464" s="204" t="s">
        <v>395</v>
      </c>
    </row>
    <row r="465" ht="15.75" customHeight="1">
      <c r="A465" s="205" t="s">
        <v>40</v>
      </c>
    </row>
  </sheetData>
  <printOptions horizontalCentered="1" verticalCentered="1"/>
  <pageMargins left="0" right="0" top="0" bottom="0" header="0" footer="0"/>
  <pageSetup firstPageNumber="686" useFirstPageNumber="1" horizontalDpi="300" verticalDpi="300" orientation="portrait" scale="37"/>
  <rowBreaks count="3" manualBreakCount="3">
    <brk id="125" max="255" man="1"/>
    <brk id="238" max="14" man="1"/>
    <brk id="3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minor canales</cp:lastModifiedBy>
  <cp:lastPrinted>2013-08-23T17:23:17Z</cp:lastPrinted>
  <dcterms:created xsi:type="dcterms:W3CDTF">2004-08-30T12:35:01Z</dcterms:created>
  <dcterms:modified xsi:type="dcterms:W3CDTF">2013-11-15T14:55:06Z</dcterms:modified>
  <cp:category/>
  <cp:version/>
  <cp:contentType/>
  <cp:contentStatus/>
  <cp:revision>52</cp:revision>
</cp:coreProperties>
</file>