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80" windowHeight="13500" tabRatio="601" activeTab="5"/>
  </bookViews>
  <sheets>
    <sheet name="c239" sheetId="1" r:id="rId1"/>
    <sheet name="c240" sheetId="2" r:id="rId2"/>
    <sheet name="c241" sheetId="3" r:id="rId3"/>
    <sheet name="c242" sheetId="4" r:id="rId4"/>
    <sheet name="c243" sheetId="5" r:id="rId5"/>
    <sheet name="c244" sheetId="6" r:id="rId6"/>
  </sheets>
  <definedNames>
    <definedName name="_xlnm.Print_Area" localSheetId="0">'c239'!$A$1:$F$16</definedName>
    <definedName name="_xlnm.Print_Area" localSheetId="3">'c242'!$A$1:$F$32</definedName>
    <definedName name="Excel_BuiltIn_Print_Area_2">'c239'!#REF!</definedName>
    <definedName name="Excel_BuiltIn_Print_Area_3_1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<sst xmlns="http://schemas.openxmlformats.org/spreadsheetml/2006/main" count="166" uniqueCount="91">
  <si>
    <t>OTRAS LABORES EFECTUADAS EN EL JUZGADO DE EJECUCIÓN DE SANCIONES PENALES</t>
  </si>
  <si>
    <t>OTRAS LABORES</t>
  </si>
  <si>
    <t>Modificación órdenes de orientación y supervisión</t>
  </si>
  <si>
    <t>Plan de ejecución individual</t>
  </si>
  <si>
    <t>Reentrados</t>
  </si>
  <si>
    <t>Reactiva ejecución de la sanción</t>
  </si>
  <si>
    <t>JUVENILES DE SAN JOSÉ EN MATERIA PENAL, POR TRIMESTRE, DURANTE EL 2012</t>
  </si>
  <si>
    <t>POR TRIMESTRE DURANTE EL 2012</t>
  </si>
  <si>
    <t>DURANTE EL 2012</t>
  </si>
  <si>
    <t>Modificación de sanción socio-educativa</t>
  </si>
  <si>
    <t>Reubicación de ámbito o Centro Penal</t>
  </si>
  <si>
    <t>Arróguese</t>
  </si>
  <si>
    <t>CUADRO N°239</t>
  </si>
  <si>
    <t>CUADRO Nº 240</t>
  </si>
  <si>
    <t>CUADRO Nº 241</t>
  </si>
  <si>
    <t>CUADRO Nº 242</t>
  </si>
  <si>
    <t>CUADRO Nº 243</t>
  </si>
  <si>
    <t>CUADRO Nº 244</t>
  </si>
  <si>
    <r>
      <t>Elaborado por:</t>
    </r>
    <r>
      <rPr>
        <sz val="12"/>
        <rFont val="Times"/>
        <family val="0"/>
      </rPr>
      <t xml:space="preserve"> Sección de Estadística, Departamento de Planificación.</t>
    </r>
  </si>
  <si>
    <r>
      <t>Elaborado por:</t>
    </r>
    <r>
      <rPr>
        <sz val="12"/>
        <rFont val="Times New Roman"/>
        <family val="1"/>
      </rPr>
      <t>Sección de Estadística, Departamento de Planificación.</t>
    </r>
  </si>
  <si>
    <r>
      <t>Elaborado por</t>
    </r>
    <r>
      <rPr>
        <sz val="12"/>
        <rFont val="Times New Roman"/>
        <family val="1"/>
      </rPr>
      <t>: Sección de Estadística, Departamento de Planificación.</t>
    </r>
  </si>
  <si>
    <r>
      <t>Nota:</t>
    </r>
    <r>
      <rPr>
        <sz val="12"/>
        <rFont val="Times New Roman"/>
        <family val="1"/>
      </rPr>
      <t xml:space="preserve"> El total de resoluciones puede ser menor o igual al total de incidentes terminados, pues se puede dictar una resolución para varios incidentes.</t>
    </r>
  </si>
  <si>
    <r>
      <t xml:space="preserve">Elaborado por: </t>
    </r>
    <r>
      <rPr>
        <sz val="12"/>
        <rFont val="Times"/>
        <family val="0"/>
      </rPr>
      <t>Sección de Estadística, Departamento de Planificación.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</si>
  <si>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</si>
  <si>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t>Entrados</t>
  </si>
  <si>
    <t>Terminados</t>
  </si>
  <si>
    <t xml:space="preserve"> </t>
  </si>
  <si>
    <t>Total</t>
  </si>
  <si>
    <t>Activos al iniciar</t>
  </si>
  <si>
    <t xml:space="preserve">Activos al final </t>
  </si>
  <si>
    <t>%</t>
  </si>
  <si>
    <t>Modificación a libertad asistida</t>
  </si>
  <si>
    <t>Libertad condicional</t>
  </si>
  <si>
    <t>Se mantiene sanción</t>
  </si>
  <si>
    <t>Quejas</t>
  </si>
  <si>
    <t>Enfermedad</t>
  </si>
  <si>
    <t>Medida extraordinaria de seguridad</t>
  </si>
  <si>
    <t>Prescripción</t>
  </si>
  <si>
    <t>Ejecución diferida</t>
  </si>
  <si>
    <t>Suspender ejecución de sanción</t>
  </si>
  <si>
    <t>Unificación de penas</t>
  </si>
  <si>
    <t>Cese</t>
  </si>
  <si>
    <t>Permisos especiales</t>
  </si>
  <si>
    <t>Cómputo de penas</t>
  </si>
  <si>
    <t>Otro</t>
  </si>
  <si>
    <t>Solicitud de plan individual</t>
  </si>
  <si>
    <t xml:space="preserve">Solicitud de informes </t>
  </si>
  <si>
    <t>Poner en conocimiento</t>
  </si>
  <si>
    <t>Notificaciones</t>
  </si>
  <si>
    <t>Rebelde</t>
  </si>
  <si>
    <t>Capturas</t>
  </si>
  <si>
    <t>Medidas Correctivas</t>
  </si>
  <si>
    <t>Actividad procesal defectuosa</t>
  </si>
  <si>
    <t>Recurso de revocatoria</t>
  </si>
  <si>
    <t>Devueltos al Juzgado de origen</t>
  </si>
  <si>
    <t>Visitas a Centros Penales</t>
  </si>
  <si>
    <t xml:space="preserve">   Centro Formación Juvenil Zurquí</t>
  </si>
  <si>
    <t xml:space="preserve">   Centro  de Adulto Joven</t>
  </si>
  <si>
    <t xml:space="preserve">   Centro Buen Pastor</t>
  </si>
  <si>
    <t xml:space="preserve">   Otros Centros</t>
  </si>
  <si>
    <t>Reuniones de coordinación institucional</t>
  </si>
  <si>
    <t xml:space="preserve">   Programa sanciones alternativas</t>
  </si>
  <si>
    <t xml:space="preserve">   Redes de apoyo a programa de ejecución</t>
  </si>
  <si>
    <t xml:space="preserve">   Autoridades Centro Penitenciario</t>
  </si>
  <si>
    <t>INCIDENTES PRESENTADOS EN EL JUZGADO DE EJECUCIÓN DE SANCIONES</t>
  </si>
  <si>
    <t>PENALES JUVENILES DE SAN JOSÉ, POR TRIMESTRE</t>
  </si>
  <si>
    <t>BALANCE</t>
  </si>
  <si>
    <t>GENERAL</t>
  </si>
  <si>
    <t>TOTAL</t>
  </si>
  <si>
    <t>TRIMESTRE</t>
  </si>
  <si>
    <t>INCIDENTES ENTRADOS EN EL JUZGADO DE EJECUCIÓN DE SANCIONES PENALES JUVENILES DE SAN JOSÉ</t>
  </si>
  <si>
    <t>EN MATERIA PENAL, POR TRIMESTRE SEGÚN INCIDENTE PRESENTADO</t>
  </si>
  <si>
    <t>INCIDENTE</t>
  </si>
  <si>
    <t>PRESENTADO</t>
  </si>
  <si>
    <t>ENTRADOS</t>
  </si>
  <si>
    <t>I TRIM</t>
  </si>
  <si>
    <t>II TRIM</t>
  </si>
  <si>
    <t>III TRIM</t>
  </si>
  <si>
    <t>IV TRIM</t>
  </si>
  <si>
    <t>Modificación a internamiento en centro especializado</t>
  </si>
  <si>
    <t>TERMINADOS</t>
  </si>
  <si>
    <t>INCIDENTES TERMINADOS EN EL JUZGADO DE EJECUCIÓN DE SANCIONES PENALES JUVENILES DE SAN JOSÉ</t>
  </si>
  <si>
    <t xml:space="preserve">TIPO DE RESOLUCIÓN DICTADA SOBRE INCIDENTES PRESENTADOS EN EL JUZGADO DE </t>
  </si>
  <si>
    <t>EJECUCIÓN DE SANCIONES PENALES JUVENILES DE SAN JOSÉ,</t>
  </si>
  <si>
    <t>CON LUGAR</t>
  </si>
  <si>
    <t>SIN LUGAR</t>
  </si>
  <si>
    <t>CAMBIO DE INCIDENTE</t>
  </si>
  <si>
    <t>INCIDENTE PRESENTADO</t>
  </si>
  <si>
    <t>SANCIONES PENALES JUVENILES EN EL JUZGADO DE EJECUCIÓN</t>
  </si>
  <si>
    <t>DE SANCIONES PENALES JUVENILES DE SAN JOSÉ,</t>
  </si>
  <si>
    <t xml:space="preserve">BALANCE </t>
  </si>
</sst>
</file>

<file path=xl/styles.xml><?xml version="1.0" encoding="utf-8"?>
<styleSheet xmlns="http://schemas.openxmlformats.org/spreadsheetml/2006/main">
  <numFmts count="26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m\-yy"/>
    <numFmt numFmtId="181" formatCode="0.0%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"/>
      <family val="0"/>
    </font>
    <font>
      <sz val="12"/>
      <name val="Times"/>
      <family val="0"/>
    </font>
    <font>
      <b/>
      <i/>
      <sz val="12"/>
      <name val="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8" fillId="11" borderId="0" applyNumberFormat="0" applyBorder="0" applyAlignment="0" applyProtection="0"/>
    <xf numFmtId="0" fontId="5" fillId="2" borderId="1" applyNumberFormat="0" applyAlignment="0" applyProtection="0"/>
    <xf numFmtId="0" fontId="6" fillId="12" borderId="2" applyNumberFormat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12" fillId="3" borderId="1" applyNumberFormat="0" applyAlignment="0" applyProtection="0"/>
    <xf numFmtId="0" fontId="4" fillId="1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5" fillId="2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18" borderId="0" xfId="0" applyFont="1" applyFill="1" applyBorder="1" applyAlignment="1">
      <alignment horizontal="center"/>
    </xf>
    <xf numFmtId="0" fontId="20" fillId="18" borderId="0" xfId="0" applyFont="1" applyFill="1" applyAlignment="1">
      <alignment/>
    </xf>
    <xf numFmtId="0" fontId="19" fillId="18" borderId="16" xfId="0" applyFont="1" applyFill="1" applyBorder="1" applyAlignment="1">
      <alignment horizontal="center"/>
    </xf>
    <xf numFmtId="0" fontId="19" fillId="18" borderId="17" xfId="0" applyFont="1" applyFill="1" applyBorder="1" applyAlignment="1">
      <alignment horizontal="center"/>
    </xf>
    <xf numFmtId="0" fontId="19" fillId="18" borderId="18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/>
    </xf>
    <xf numFmtId="0" fontId="19" fillId="18" borderId="19" xfId="0" applyFont="1" applyFill="1" applyBorder="1" applyAlignment="1">
      <alignment horizontal="center"/>
    </xf>
    <xf numFmtId="0" fontId="19" fillId="18" borderId="14" xfId="0" applyFont="1" applyFill="1" applyBorder="1" applyAlignment="1">
      <alignment horizontal="center"/>
    </xf>
    <xf numFmtId="0" fontId="19" fillId="18" borderId="2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81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2" fillId="0" borderId="21" xfId="0" applyFont="1" applyBorder="1" applyAlignment="1">
      <alignment horizontal="center"/>
    </xf>
    <xf numFmtId="181" fontId="22" fillId="0" borderId="21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18" borderId="0" xfId="0" applyFont="1" applyFill="1" applyBorder="1" applyAlignment="1">
      <alignment horizontal="center"/>
    </xf>
    <xf numFmtId="0" fontId="23" fillId="18" borderId="0" xfId="0" applyFont="1" applyFill="1" applyAlignment="1">
      <alignment/>
    </xf>
    <xf numFmtId="0" fontId="22" fillId="18" borderId="16" xfId="0" applyFont="1" applyFill="1" applyBorder="1" applyAlignment="1">
      <alignment horizontal="center"/>
    </xf>
    <xf numFmtId="0" fontId="22" fillId="18" borderId="17" xfId="0" applyFont="1" applyFill="1" applyBorder="1" applyAlignment="1">
      <alignment horizontal="center"/>
    </xf>
    <xf numFmtId="0" fontId="22" fillId="18" borderId="22" xfId="0" applyFont="1" applyFill="1" applyBorder="1" applyAlignment="1">
      <alignment horizontal="center"/>
    </xf>
    <xf numFmtId="0" fontId="22" fillId="18" borderId="18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0" fontId="22" fillId="18" borderId="14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2" fillId="2" borderId="16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81" fontId="22" fillId="2" borderId="10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left"/>
    </xf>
    <xf numFmtId="181" fontId="23" fillId="2" borderId="10" xfId="0" applyNumberFormat="1" applyFont="1" applyFill="1" applyBorder="1" applyAlignment="1">
      <alignment horizontal="left"/>
    </xf>
    <xf numFmtId="0" fontId="23" fillId="2" borderId="1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" fontId="22" fillId="2" borderId="10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1" fontId="22" fillId="2" borderId="21" xfId="0" applyNumberFormat="1" applyFont="1" applyFill="1" applyBorder="1" applyAlignment="1">
      <alignment horizontal="center"/>
    </xf>
    <xf numFmtId="181" fontId="22" fillId="2" borderId="23" xfId="0" applyNumberFormat="1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left"/>
    </xf>
    <xf numFmtId="0" fontId="23" fillId="2" borderId="24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0" xfId="0" applyFont="1" applyFill="1" applyBorder="1" applyAlignment="1">
      <alignment horizontal="center"/>
    </xf>
    <xf numFmtId="0" fontId="22" fillId="18" borderId="25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2" fillId="18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95" zoomScaleNormal="95" zoomScaleSheetLayoutView="100" zoomScalePageLayoutView="0" workbookViewId="0" topLeftCell="A1">
      <selection activeCell="A3" sqref="A3:F8"/>
    </sheetView>
  </sheetViews>
  <sheetFormatPr defaultColWidth="11.57421875" defaultRowHeight="12.75"/>
  <cols>
    <col min="1" max="1" width="35.28125" style="2" customWidth="1"/>
    <col min="2" max="6" width="15.7109375" style="2" customWidth="1"/>
    <col min="7" max="16384" width="11.421875" style="2" customWidth="1"/>
  </cols>
  <sheetData>
    <row r="1" spans="1:2" ht="12.75">
      <c r="A1" s="1" t="s">
        <v>12</v>
      </c>
      <c r="B1" s="1"/>
    </row>
    <row r="2" ht="12.75">
      <c r="H2" s="2" t="s">
        <v>26</v>
      </c>
    </row>
    <row r="3" spans="1:6" ht="12.75">
      <c r="A3" s="16" t="s">
        <v>64</v>
      </c>
      <c r="B3" s="16"/>
      <c r="C3" s="16"/>
      <c r="D3" s="16"/>
      <c r="E3" s="16"/>
      <c r="F3" s="16"/>
    </row>
    <row r="4" spans="1:6" ht="12.75">
      <c r="A4" s="16" t="s">
        <v>65</v>
      </c>
      <c r="B4" s="16"/>
      <c r="C4" s="16"/>
      <c r="D4" s="16"/>
      <c r="E4" s="16"/>
      <c r="F4" s="16"/>
    </row>
    <row r="5" spans="1:6" ht="12.75">
      <c r="A5" s="16" t="s">
        <v>8</v>
      </c>
      <c r="B5" s="16"/>
      <c r="C5" s="16"/>
      <c r="D5" s="16"/>
      <c r="E5" s="16"/>
      <c r="F5" s="16"/>
    </row>
    <row r="6" spans="1:6" ht="12.75">
      <c r="A6" s="17"/>
      <c r="B6" s="17"/>
      <c r="C6" s="17"/>
      <c r="D6" s="17"/>
      <c r="E6" s="17"/>
      <c r="F6" s="17"/>
    </row>
    <row r="7" spans="1:6" ht="12.75">
      <c r="A7" s="18" t="s">
        <v>66</v>
      </c>
      <c r="B7" s="19"/>
      <c r="C7" s="20" t="s">
        <v>69</v>
      </c>
      <c r="D7" s="20"/>
      <c r="E7" s="20"/>
      <c r="F7" s="20"/>
    </row>
    <row r="8" spans="1:6" ht="12.75">
      <c r="A8" s="21" t="s">
        <v>67</v>
      </c>
      <c r="B8" s="22" t="s">
        <v>68</v>
      </c>
      <c r="C8" s="23" t="s">
        <v>75</v>
      </c>
      <c r="D8" s="23" t="s">
        <v>76</v>
      </c>
      <c r="E8" s="23" t="s">
        <v>77</v>
      </c>
      <c r="F8" s="24" t="s">
        <v>78</v>
      </c>
    </row>
    <row r="9" spans="1:6" ht="12.75">
      <c r="A9" s="3"/>
      <c r="B9" s="3"/>
      <c r="C9" s="4"/>
      <c r="D9" s="4"/>
      <c r="E9" s="4"/>
      <c r="F9" s="5"/>
    </row>
    <row r="10" spans="1:6" ht="12.75">
      <c r="A10" s="6" t="s">
        <v>28</v>
      </c>
      <c r="B10" s="7">
        <v>332</v>
      </c>
      <c r="C10" s="4">
        <v>332</v>
      </c>
      <c r="D10" s="4">
        <f>C14</f>
        <v>333</v>
      </c>
      <c r="E10" s="4">
        <f>D14</f>
        <v>359</v>
      </c>
      <c r="F10" s="8">
        <f>E14</f>
        <v>397</v>
      </c>
    </row>
    <row r="11" spans="1:6" ht="12.75">
      <c r="A11" s="6" t="s">
        <v>24</v>
      </c>
      <c r="B11" s="7">
        <f>SUM(C11:F11)</f>
        <v>2115</v>
      </c>
      <c r="C11" s="9">
        <v>432</v>
      </c>
      <c r="D11" s="4">
        <v>585</v>
      </c>
      <c r="E11" s="4">
        <v>584</v>
      </c>
      <c r="F11" s="5">
        <v>514</v>
      </c>
    </row>
    <row r="12" spans="1:6" ht="12.75">
      <c r="A12" s="6" t="s">
        <v>4</v>
      </c>
      <c r="B12" s="7">
        <f>SUM(C12:F12)</f>
        <v>9</v>
      </c>
      <c r="C12" s="9">
        <v>1</v>
      </c>
      <c r="D12" s="4">
        <v>1</v>
      </c>
      <c r="E12" s="4">
        <v>1</v>
      </c>
      <c r="F12" s="5">
        <v>6</v>
      </c>
    </row>
    <row r="13" spans="1:6" ht="12.75">
      <c r="A13" s="6" t="s">
        <v>25</v>
      </c>
      <c r="B13" s="7">
        <f>SUM(C13:F13)</f>
        <v>2011</v>
      </c>
      <c r="C13" s="9">
        <v>432</v>
      </c>
      <c r="D13" s="4">
        <v>560</v>
      </c>
      <c r="E13" s="4">
        <v>547</v>
      </c>
      <c r="F13" s="5">
        <v>472</v>
      </c>
    </row>
    <row r="14" spans="1:6" ht="12.75">
      <c r="A14" s="6" t="s">
        <v>29</v>
      </c>
      <c r="B14" s="7">
        <f>B10+B11+B12-B13</f>
        <v>445</v>
      </c>
      <c r="C14" s="10">
        <f>C10+C11+C12-C13</f>
        <v>333</v>
      </c>
      <c r="D14" s="10">
        <f>D10+D11+D12-D13</f>
        <v>359</v>
      </c>
      <c r="E14" s="10">
        <f>E10+E11+E12-E13</f>
        <v>397</v>
      </c>
      <c r="F14" s="5">
        <f>F10+F11+F12-F13</f>
        <v>445</v>
      </c>
    </row>
    <row r="15" spans="1:6" ht="12.75">
      <c r="A15" s="11"/>
      <c r="B15" s="11"/>
      <c r="C15" s="12"/>
      <c r="D15" s="12"/>
      <c r="E15" s="12"/>
      <c r="F15" s="13"/>
    </row>
    <row r="16" spans="1:2" ht="12.75">
      <c r="A16" s="14" t="s">
        <v>18</v>
      </c>
      <c r="B16" s="15"/>
    </row>
  </sheetData>
  <sheetProtection/>
  <mergeCells count="4">
    <mergeCell ref="A3:F3"/>
    <mergeCell ref="A4:F4"/>
    <mergeCell ref="A5:F5"/>
    <mergeCell ref="C7:F7"/>
  </mergeCells>
  <printOptions horizontalCentered="1" verticalCentered="1"/>
  <pageMargins left="0" right="0" top="0" bottom="0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zoomScaleSheetLayoutView="75" zoomScalePageLayoutView="0" workbookViewId="0" topLeftCell="A1">
      <selection activeCell="A3" sqref="A3:G8"/>
    </sheetView>
  </sheetViews>
  <sheetFormatPr defaultColWidth="11.57421875" defaultRowHeight="12.75"/>
  <cols>
    <col min="1" max="1" width="72.28125" style="26" customWidth="1"/>
    <col min="2" max="7" width="15.7109375" style="26" customWidth="1"/>
    <col min="8" max="16384" width="11.421875" style="26" customWidth="1"/>
  </cols>
  <sheetData>
    <row r="1" spans="1:3" ht="15">
      <c r="A1" s="25" t="s">
        <v>13</v>
      </c>
      <c r="B1" s="25"/>
      <c r="C1" s="25"/>
    </row>
    <row r="3" spans="1:7" ht="15">
      <c r="A3" s="46" t="s">
        <v>70</v>
      </c>
      <c r="B3" s="46"/>
      <c r="C3" s="46"/>
      <c r="D3" s="46"/>
      <c r="E3" s="46"/>
      <c r="F3" s="46"/>
      <c r="G3" s="46"/>
    </row>
    <row r="4" spans="1:7" ht="15">
      <c r="A4" s="46" t="s">
        <v>71</v>
      </c>
      <c r="B4" s="46"/>
      <c r="C4" s="46"/>
      <c r="D4" s="46"/>
      <c r="E4" s="46"/>
      <c r="F4" s="46"/>
      <c r="G4" s="46"/>
    </row>
    <row r="5" spans="1:7" ht="15">
      <c r="A5" s="46" t="s">
        <v>8</v>
      </c>
      <c r="B5" s="46"/>
      <c r="C5" s="46"/>
      <c r="D5" s="46"/>
      <c r="E5" s="46"/>
      <c r="F5" s="46"/>
      <c r="G5" s="46"/>
    </row>
    <row r="6" spans="1:7" ht="15">
      <c r="A6" s="47"/>
      <c r="B6" s="47"/>
      <c r="C6" s="47"/>
      <c r="D6" s="47"/>
      <c r="E6" s="47"/>
      <c r="F6" s="47"/>
      <c r="G6" s="47"/>
    </row>
    <row r="7" spans="1:7" ht="15">
      <c r="A7" s="48" t="s">
        <v>72</v>
      </c>
      <c r="B7" s="49"/>
      <c r="C7" s="50"/>
      <c r="D7" s="51" t="s">
        <v>74</v>
      </c>
      <c r="E7" s="51"/>
      <c r="F7" s="51"/>
      <c r="G7" s="51"/>
    </row>
    <row r="8" spans="1:7" ht="15">
      <c r="A8" s="52" t="s">
        <v>73</v>
      </c>
      <c r="B8" s="53" t="s">
        <v>68</v>
      </c>
      <c r="C8" s="54" t="s">
        <v>30</v>
      </c>
      <c r="D8" s="23" t="s">
        <v>75</v>
      </c>
      <c r="E8" s="23" t="s">
        <v>76</v>
      </c>
      <c r="F8" s="23" t="s">
        <v>77</v>
      </c>
      <c r="G8" s="24" t="s">
        <v>78</v>
      </c>
    </row>
    <row r="9" spans="1:7" ht="15">
      <c r="A9" s="27"/>
      <c r="B9" s="28"/>
      <c r="C9" s="27"/>
      <c r="D9" s="28"/>
      <c r="E9" s="28"/>
      <c r="F9" s="28"/>
      <c r="G9" s="29"/>
    </row>
    <row r="10" spans="1:7" ht="15">
      <c r="A10" s="30" t="s">
        <v>27</v>
      </c>
      <c r="B10" s="30">
        <f>SUM(D10:G10)</f>
        <v>2115</v>
      </c>
      <c r="C10" s="31">
        <f>B10/B10</f>
        <v>1</v>
      </c>
      <c r="D10" s="32">
        <f>SUM(D12:D31)</f>
        <v>432</v>
      </c>
      <c r="E10" s="32">
        <f>SUM(E12:E31)</f>
        <v>585</v>
      </c>
      <c r="F10" s="32">
        <f>SUM(F12:F31)</f>
        <v>584</v>
      </c>
      <c r="G10" s="33">
        <f>SUM(G12:G31)</f>
        <v>514</v>
      </c>
    </row>
    <row r="11" spans="1:7" ht="15">
      <c r="A11" s="30"/>
      <c r="B11" s="30"/>
      <c r="C11" s="31"/>
      <c r="D11" s="32"/>
      <c r="E11" s="32"/>
      <c r="F11" s="32"/>
      <c r="G11" s="34"/>
    </row>
    <row r="12" spans="1:7" ht="15">
      <c r="A12" s="35" t="s">
        <v>31</v>
      </c>
      <c r="B12" s="30">
        <f aca="true" t="shared" si="0" ref="B12:B30">SUM(D12:G12)</f>
        <v>51</v>
      </c>
      <c r="C12" s="31">
        <f>B12/$B$10</f>
        <v>0.024113475177304965</v>
      </c>
      <c r="D12" s="36">
        <v>15</v>
      </c>
      <c r="E12" s="36">
        <v>14</v>
      </c>
      <c r="F12" s="36">
        <v>19</v>
      </c>
      <c r="G12" s="37">
        <v>3</v>
      </c>
    </row>
    <row r="13" spans="1:7" ht="15">
      <c r="A13" s="35" t="s">
        <v>32</v>
      </c>
      <c r="B13" s="30">
        <f t="shared" si="0"/>
        <v>4</v>
      </c>
      <c r="C13" s="31">
        <f aca="true" t="shared" si="1" ref="C13:C30">B13/$B$10</f>
        <v>0.0018912529550827422</v>
      </c>
      <c r="D13" s="36">
        <v>0</v>
      </c>
      <c r="E13" s="36">
        <v>0</v>
      </c>
      <c r="F13" s="36">
        <v>4</v>
      </c>
      <c r="G13" s="37">
        <v>0</v>
      </c>
    </row>
    <row r="14" spans="1:7" ht="15">
      <c r="A14" s="35" t="s">
        <v>2</v>
      </c>
      <c r="B14" s="30">
        <f t="shared" si="0"/>
        <v>8</v>
      </c>
      <c r="C14" s="31">
        <f t="shared" si="1"/>
        <v>0.0037825059101654845</v>
      </c>
      <c r="D14" s="36">
        <v>0</v>
      </c>
      <c r="E14" s="36">
        <v>3</v>
      </c>
      <c r="F14" s="36">
        <v>2</v>
      </c>
      <c r="G14" s="37">
        <v>3</v>
      </c>
    </row>
    <row r="15" spans="1:7" ht="15">
      <c r="A15" s="35" t="s">
        <v>9</v>
      </c>
      <c r="B15" s="30">
        <f>SUM(D15:G15)</f>
        <v>5</v>
      </c>
      <c r="C15" s="31">
        <f t="shared" si="1"/>
        <v>0.002364066193853428</v>
      </c>
      <c r="D15" s="36">
        <v>1</v>
      </c>
      <c r="E15" s="36">
        <v>1</v>
      </c>
      <c r="F15" s="36">
        <v>0</v>
      </c>
      <c r="G15" s="37">
        <v>3</v>
      </c>
    </row>
    <row r="16" spans="1:7" ht="15">
      <c r="A16" s="35" t="s">
        <v>79</v>
      </c>
      <c r="B16" s="30">
        <f>SUM(D16:G16)</f>
        <v>210</v>
      </c>
      <c r="C16" s="31">
        <f t="shared" si="1"/>
        <v>0.09929078014184398</v>
      </c>
      <c r="D16" s="36">
        <v>41</v>
      </c>
      <c r="E16" s="36">
        <v>73</v>
      </c>
      <c r="F16" s="36">
        <v>54</v>
      </c>
      <c r="G16" s="37">
        <v>42</v>
      </c>
    </row>
    <row r="17" spans="1:7" ht="15">
      <c r="A17" s="35" t="s">
        <v>33</v>
      </c>
      <c r="B17" s="30">
        <f>SUM(D17:G17)</f>
        <v>1088</v>
      </c>
      <c r="C17" s="31">
        <f t="shared" si="1"/>
        <v>0.5144208037825059</v>
      </c>
      <c r="D17" s="36">
        <v>227</v>
      </c>
      <c r="E17" s="36">
        <v>282</v>
      </c>
      <c r="F17" s="36">
        <v>299</v>
      </c>
      <c r="G17" s="37">
        <v>280</v>
      </c>
    </row>
    <row r="18" spans="1:7" ht="15">
      <c r="A18" s="35" t="s">
        <v>34</v>
      </c>
      <c r="B18" s="30">
        <f>SUM(D18:G18)</f>
        <v>24</v>
      </c>
      <c r="C18" s="31">
        <f t="shared" si="1"/>
        <v>0.011347517730496455</v>
      </c>
      <c r="D18" s="36">
        <v>3</v>
      </c>
      <c r="E18" s="36">
        <v>6</v>
      </c>
      <c r="F18" s="36">
        <v>5</v>
      </c>
      <c r="G18" s="37">
        <v>10</v>
      </c>
    </row>
    <row r="19" spans="1:7" ht="15">
      <c r="A19" s="35" t="s">
        <v>35</v>
      </c>
      <c r="B19" s="30">
        <f t="shared" si="0"/>
        <v>1</v>
      </c>
      <c r="C19" s="31">
        <f t="shared" si="1"/>
        <v>0.00047281323877068556</v>
      </c>
      <c r="D19" s="36">
        <v>0</v>
      </c>
      <c r="E19" s="36">
        <v>0</v>
      </c>
      <c r="F19" s="36">
        <v>0</v>
      </c>
      <c r="G19" s="37">
        <v>1</v>
      </c>
    </row>
    <row r="20" spans="1:7" ht="15">
      <c r="A20" s="35" t="s">
        <v>36</v>
      </c>
      <c r="B20" s="30">
        <f t="shared" si="0"/>
        <v>61</v>
      </c>
      <c r="C20" s="31">
        <f t="shared" si="1"/>
        <v>0.02884160756501182</v>
      </c>
      <c r="D20" s="36">
        <v>6</v>
      </c>
      <c r="E20" s="36">
        <v>6</v>
      </c>
      <c r="F20" s="36">
        <v>36</v>
      </c>
      <c r="G20" s="37">
        <v>13</v>
      </c>
    </row>
    <row r="21" spans="1:7" ht="15">
      <c r="A21" s="38" t="s">
        <v>38</v>
      </c>
      <c r="B21" s="30">
        <f t="shared" si="0"/>
        <v>1</v>
      </c>
      <c r="C21" s="31">
        <f t="shared" si="1"/>
        <v>0.00047281323877068556</v>
      </c>
      <c r="D21" s="36">
        <v>0</v>
      </c>
      <c r="E21" s="36">
        <v>0</v>
      </c>
      <c r="F21" s="36">
        <v>0</v>
      </c>
      <c r="G21" s="37">
        <v>1</v>
      </c>
    </row>
    <row r="22" spans="1:7" ht="15">
      <c r="A22" s="38" t="s">
        <v>39</v>
      </c>
      <c r="B22" s="30">
        <f t="shared" si="0"/>
        <v>20</v>
      </c>
      <c r="C22" s="31">
        <f t="shared" si="1"/>
        <v>0.009456264775413711</v>
      </c>
      <c r="D22" s="36">
        <v>8</v>
      </c>
      <c r="E22" s="36">
        <v>6</v>
      </c>
      <c r="F22" s="36">
        <v>5</v>
      </c>
      <c r="G22" s="37">
        <v>1</v>
      </c>
    </row>
    <row r="23" spans="1:7" ht="15">
      <c r="A23" s="38" t="s">
        <v>40</v>
      </c>
      <c r="B23" s="30">
        <f t="shared" si="0"/>
        <v>27</v>
      </c>
      <c r="C23" s="31">
        <f t="shared" si="1"/>
        <v>0.01276595744680851</v>
      </c>
      <c r="D23" s="36">
        <v>7</v>
      </c>
      <c r="E23" s="36">
        <v>10</v>
      </c>
      <c r="F23" s="36">
        <v>8</v>
      </c>
      <c r="G23" s="37">
        <v>2</v>
      </c>
    </row>
    <row r="24" spans="1:7" ht="15">
      <c r="A24" s="38" t="s">
        <v>41</v>
      </c>
      <c r="B24" s="30">
        <f t="shared" si="0"/>
        <v>209</v>
      </c>
      <c r="C24" s="31">
        <f t="shared" si="1"/>
        <v>0.09881796690307329</v>
      </c>
      <c r="D24" s="36">
        <v>50</v>
      </c>
      <c r="E24" s="36">
        <v>67</v>
      </c>
      <c r="F24" s="36">
        <v>53</v>
      </c>
      <c r="G24" s="37">
        <v>39</v>
      </c>
    </row>
    <row r="25" spans="1:7" ht="15">
      <c r="A25" s="38" t="s">
        <v>42</v>
      </c>
      <c r="B25" s="30">
        <f t="shared" si="0"/>
        <v>75</v>
      </c>
      <c r="C25" s="31">
        <f t="shared" si="1"/>
        <v>0.03546099290780142</v>
      </c>
      <c r="D25" s="36">
        <v>16</v>
      </c>
      <c r="E25" s="36">
        <v>21</v>
      </c>
      <c r="F25" s="36">
        <v>8</v>
      </c>
      <c r="G25" s="37">
        <v>30</v>
      </c>
    </row>
    <row r="26" spans="1:7" ht="15">
      <c r="A26" s="38" t="s">
        <v>43</v>
      </c>
      <c r="B26" s="30">
        <f t="shared" si="0"/>
        <v>59</v>
      </c>
      <c r="C26" s="31">
        <f t="shared" si="1"/>
        <v>0.027895981087470448</v>
      </c>
      <c r="D26" s="36">
        <v>7</v>
      </c>
      <c r="E26" s="36">
        <v>17</v>
      </c>
      <c r="F26" s="36">
        <v>23</v>
      </c>
      <c r="G26" s="37">
        <v>12</v>
      </c>
    </row>
    <row r="27" spans="1:7" ht="15">
      <c r="A27" s="38" t="s">
        <v>10</v>
      </c>
      <c r="B27" s="30">
        <f t="shared" si="0"/>
        <v>42</v>
      </c>
      <c r="C27" s="31">
        <f t="shared" si="1"/>
        <v>0.019858156028368795</v>
      </c>
      <c r="D27" s="36">
        <v>3</v>
      </c>
      <c r="E27" s="36">
        <v>8</v>
      </c>
      <c r="F27" s="36">
        <v>16</v>
      </c>
      <c r="G27" s="37">
        <v>15</v>
      </c>
    </row>
    <row r="28" spans="1:7" ht="15">
      <c r="A28" s="38" t="s">
        <v>3</v>
      </c>
      <c r="B28" s="30">
        <f t="shared" si="0"/>
        <v>215</v>
      </c>
      <c r="C28" s="31">
        <f t="shared" si="1"/>
        <v>0.1016548463356974</v>
      </c>
      <c r="D28" s="36">
        <v>44</v>
      </c>
      <c r="E28" s="36">
        <v>69</v>
      </c>
      <c r="F28" s="36">
        <v>47</v>
      </c>
      <c r="G28" s="37">
        <v>55</v>
      </c>
    </row>
    <row r="29" spans="1:7" ht="15">
      <c r="A29" s="38" t="s">
        <v>5</v>
      </c>
      <c r="B29" s="30">
        <f t="shared" si="0"/>
        <v>2</v>
      </c>
      <c r="C29" s="31">
        <f t="shared" si="1"/>
        <v>0.0009456264775413711</v>
      </c>
      <c r="D29" s="36">
        <v>0</v>
      </c>
      <c r="E29" s="36">
        <v>0</v>
      </c>
      <c r="F29" s="36">
        <v>2</v>
      </c>
      <c r="G29" s="37">
        <v>0</v>
      </c>
    </row>
    <row r="30" spans="1:7" ht="15">
      <c r="A30" s="38" t="s">
        <v>44</v>
      </c>
      <c r="B30" s="30">
        <f t="shared" si="0"/>
        <v>13</v>
      </c>
      <c r="C30" s="31">
        <f t="shared" si="1"/>
        <v>0.006146572104018913</v>
      </c>
      <c r="D30" s="36">
        <v>4</v>
      </c>
      <c r="E30" s="36">
        <v>2</v>
      </c>
      <c r="F30" s="36">
        <v>3</v>
      </c>
      <c r="G30" s="37">
        <v>4</v>
      </c>
    </row>
    <row r="31" spans="1:7" ht="15">
      <c r="A31" s="39"/>
      <c r="B31" s="40"/>
      <c r="C31" s="41"/>
      <c r="D31" s="42"/>
      <c r="E31" s="42"/>
      <c r="F31" s="42"/>
      <c r="G31" s="43"/>
    </row>
    <row r="32" spans="1:3" ht="15">
      <c r="A32" s="44" t="s">
        <v>19</v>
      </c>
      <c r="B32" s="45"/>
      <c r="C32" s="45"/>
    </row>
  </sheetData>
  <sheetProtection/>
  <mergeCells count="4">
    <mergeCell ref="A3:G3"/>
    <mergeCell ref="A4:G4"/>
    <mergeCell ref="A5:G5"/>
    <mergeCell ref="D7:G7"/>
  </mergeCells>
  <printOptions horizontalCentered="1" verticalCentered="1"/>
  <pageMargins left="0" right="0" top="0" bottom="0" header="0.5118055555555556" footer="0.5118055555555556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SheetLayoutView="75" zoomScalePageLayoutView="0" workbookViewId="0" topLeftCell="A1">
      <selection activeCell="F32" sqref="F32"/>
    </sheetView>
  </sheetViews>
  <sheetFormatPr defaultColWidth="11.57421875" defaultRowHeight="12.75"/>
  <cols>
    <col min="1" max="1" width="72.28125" style="26" customWidth="1"/>
    <col min="2" max="7" width="15.7109375" style="26" customWidth="1"/>
    <col min="8" max="16384" width="11.421875" style="26" customWidth="1"/>
  </cols>
  <sheetData>
    <row r="1" spans="1:3" ht="15">
      <c r="A1" s="25" t="s">
        <v>14</v>
      </c>
      <c r="B1" s="25"/>
      <c r="C1" s="25"/>
    </row>
    <row r="3" spans="1:7" ht="15">
      <c r="A3" s="46" t="s">
        <v>81</v>
      </c>
      <c r="B3" s="46"/>
      <c r="C3" s="46"/>
      <c r="D3" s="46"/>
      <c r="E3" s="46"/>
      <c r="F3" s="46"/>
      <c r="G3" s="46"/>
    </row>
    <row r="4" spans="1:7" ht="15">
      <c r="A4" s="46" t="s">
        <v>71</v>
      </c>
      <c r="B4" s="46"/>
      <c r="C4" s="46"/>
      <c r="D4" s="46"/>
      <c r="E4" s="46"/>
      <c r="F4" s="46"/>
      <c r="G4" s="46"/>
    </row>
    <row r="5" spans="1:7" ht="15">
      <c r="A5" s="46" t="s">
        <v>8</v>
      </c>
      <c r="B5" s="46"/>
      <c r="C5" s="46"/>
      <c r="D5" s="46"/>
      <c r="E5" s="46"/>
      <c r="F5" s="46"/>
      <c r="G5" s="46"/>
    </row>
    <row r="6" spans="1:7" ht="15">
      <c r="A6" s="47"/>
      <c r="B6" s="47"/>
      <c r="C6" s="47"/>
      <c r="D6" s="47"/>
      <c r="E6" s="47"/>
      <c r="F6" s="47"/>
      <c r="G6" s="47"/>
    </row>
    <row r="7" spans="1:7" ht="15">
      <c r="A7" s="48" t="s">
        <v>72</v>
      </c>
      <c r="B7" s="49"/>
      <c r="C7" s="50"/>
      <c r="D7" s="51" t="s">
        <v>80</v>
      </c>
      <c r="E7" s="51"/>
      <c r="F7" s="51"/>
      <c r="G7" s="51"/>
    </row>
    <row r="8" spans="1:7" ht="15">
      <c r="A8" s="52" t="s">
        <v>73</v>
      </c>
      <c r="B8" s="53" t="s">
        <v>68</v>
      </c>
      <c r="C8" s="54" t="s">
        <v>30</v>
      </c>
      <c r="D8" s="23" t="s">
        <v>75</v>
      </c>
      <c r="E8" s="23" t="s">
        <v>76</v>
      </c>
      <c r="F8" s="23" t="s">
        <v>77</v>
      </c>
      <c r="G8" s="24" t="s">
        <v>78</v>
      </c>
    </row>
    <row r="9" spans="1:7" ht="15">
      <c r="A9" s="27"/>
      <c r="B9" s="28"/>
      <c r="C9" s="27"/>
      <c r="D9" s="55"/>
      <c r="E9" s="55"/>
      <c r="F9" s="55"/>
      <c r="G9" s="56"/>
    </row>
    <row r="10" spans="1:7" ht="15">
      <c r="A10" s="30" t="s">
        <v>27</v>
      </c>
      <c r="B10" s="30">
        <f>SUM(D10:G10)</f>
        <v>2011</v>
      </c>
      <c r="C10" s="31">
        <f>B10/B10</f>
        <v>1</v>
      </c>
      <c r="D10" s="32">
        <f>SUM(D12:D30)</f>
        <v>432</v>
      </c>
      <c r="E10" s="32">
        <f>SUM(E12:E30)</f>
        <v>560</v>
      </c>
      <c r="F10" s="32">
        <f>SUM(F12:F30)</f>
        <v>547</v>
      </c>
      <c r="G10" s="33">
        <f>SUM(G12:G30)</f>
        <v>472</v>
      </c>
    </row>
    <row r="11" spans="1:7" ht="15">
      <c r="A11" s="30"/>
      <c r="B11" s="30"/>
      <c r="C11" s="31"/>
      <c r="D11" s="32"/>
      <c r="E11" s="32"/>
      <c r="F11" s="32"/>
      <c r="G11" s="34"/>
    </row>
    <row r="12" spans="1:7" ht="15">
      <c r="A12" s="35" t="s">
        <v>31</v>
      </c>
      <c r="B12" s="30">
        <f aca="true" t="shared" si="0" ref="B12:B18">SUM(D12:G12)</f>
        <v>41</v>
      </c>
      <c r="C12" s="31">
        <f>B12/$B$10</f>
        <v>0.020387866732968673</v>
      </c>
      <c r="D12" s="36">
        <v>14</v>
      </c>
      <c r="E12" s="36">
        <v>4</v>
      </c>
      <c r="F12" s="36">
        <v>2</v>
      </c>
      <c r="G12" s="37">
        <v>21</v>
      </c>
    </row>
    <row r="13" spans="1:7" ht="15">
      <c r="A13" s="35" t="s">
        <v>32</v>
      </c>
      <c r="B13" s="30">
        <f t="shared" si="0"/>
        <v>4</v>
      </c>
      <c r="C13" s="31">
        <f aca="true" t="shared" si="1" ref="C13:C29">B13/$B$10</f>
        <v>0.001989060169070114</v>
      </c>
      <c r="D13" s="36">
        <v>1</v>
      </c>
      <c r="E13" s="36">
        <v>0</v>
      </c>
      <c r="F13" s="36">
        <v>0</v>
      </c>
      <c r="G13" s="37">
        <v>3</v>
      </c>
    </row>
    <row r="14" spans="1:7" ht="15">
      <c r="A14" s="35" t="s">
        <v>2</v>
      </c>
      <c r="B14" s="30">
        <f t="shared" si="0"/>
        <v>8</v>
      </c>
      <c r="C14" s="31">
        <f t="shared" si="1"/>
        <v>0.003978120338140228</v>
      </c>
      <c r="D14" s="36">
        <v>0</v>
      </c>
      <c r="E14" s="36">
        <v>2</v>
      </c>
      <c r="F14" s="36">
        <v>4</v>
      </c>
      <c r="G14" s="37">
        <v>2</v>
      </c>
    </row>
    <row r="15" spans="1:7" ht="15">
      <c r="A15" s="35" t="s">
        <v>9</v>
      </c>
      <c r="B15" s="30">
        <f t="shared" si="0"/>
        <v>1</v>
      </c>
      <c r="C15" s="31">
        <f t="shared" si="1"/>
        <v>0.0004972650422675286</v>
      </c>
      <c r="D15" s="36">
        <v>0</v>
      </c>
      <c r="E15" s="36">
        <v>0</v>
      </c>
      <c r="F15" s="36">
        <v>1</v>
      </c>
      <c r="G15" s="37">
        <v>0</v>
      </c>
    </row>
    <row r="16" spans="1:7" ht="15">
      <c r="A16" s="35" t="s">
        <v>79</v>
      </c>
      <c r="B16" s="30">
        <f t="shared" si="0"/>
        <v>192</v>
      </c>
      <c r="C16" s="31">
        <f t="shared" si="1"/>
        <v>0.09547488811536549</v>
      </c>
      <c r="D16" s="36">
        <v>36</v>
      </c>
      <c r="E16" s="36">
        <v>50</v>
      </c>
      <c r="F16" s="36">
        <v>46</v>
      </c>
      <c r="G16" s="37">
        <v>60</v>
      </c>
    </row>
    <row r="17" spans="1:7" ht="15">
      <c r="A17" s="35" t="s">
        <v>33</v>
      </c>
      <c r="B17" s="30">
        <f t="shared" si="0"/>
        <v>1036</v>
      </c>
      <c r="C17" s="31">
        <f t="shared" si="1"/>
        <v>0.5151665837891596</v>
      </c>
      <c r="D17" s="36">
        <v>248</v>
      </c>
      <c r="E17" s="36">
        <v>316</v>
      </c>
      <c r="F17" s="36">
        <v>273</v>
      </c>
      <c r="G17" s="37">
        <v>199</v>
      </c>
    </row>
    <row r="18" spans="1:7" ht="15">
      <c r="A18" s="35" t="s">
        <v>34</v>
      </c>
      <c r="B18" s="30">
        <f t="shared" si="0"/>
        <v>19</v>
      </c>
      <c r="C18" s="31">
        <f t="shared" si="1"/>
        <v>0.009448035803083043</v>
      </c>
      <c r="D18" s="36">
        <v>4</v>
      </c>
      <c r="E18" s="36">
        <v>4</v>
      </c>
      <c r="F18" s="36">
        <v>0</v>
      </c>
      <c r="G18" s="37">
        <v>11</v>
      </c>
    </row>
    <row r="19" spans="1:7" ht="15">
      <c r="A19" s="35" t="s">
        <v>36</v>
      </c>
      <c r="B19" s="30">
        <f aca="true" t="shared" si="2" ref="B19:B29">SUM(D19:G19)</f>
        <v>61</v>
      </c>
      <c r="C19" s="31">
        <f t="shared" si="1"/>
        <v>0.030333167578319244</v>
      </c>
      <c r="D19" s="36">
        <v>6</v>
      </c>
      <c r="E19" s="36">
        <v>6</v>
      </c>
      <c r="F19" s="36">
        <v>36</v>
      </c>
      <c r="G19" s="37">
        <v>13</v>
      </c>
    </row>
    <row r="20" spans="1:7" ht="15">
      <c r="A20" s="38" t="s">
        <v>38</v>
      </c>
      <c r="B20" s="30">
        <f t="shared" si="2"/>
        <v>1</v>
      </c>
      <c r="C20" s="31">
        <f t="shared" si="1"/>
        <v>0.0004972650422675286</v>
      </c>
      <c r="D20" s="36">
        <v>0</v>
      </c>
      <c r="E20" s="36">
        <v>0</v>
      </c>
      <c r="F20" s="36">
        <v>0</v>
      </c>
      <c r="G20" s="37">
        <v>1</v>
      </c>
    </row>
    <row r="21" spans="1:7" ht="15">
      <c r="A21" s="38" t="s">
        <v>39</v>
      </c>
      <c r="B21" s="30">
        <f t="shared" si="2"/>
        <v>24</v>
      </c>
      <c r="C21" s="31">
        <f t="shared" si="1"/>
        <v>0.011934361014420686</v>
      </c>
      <c r="D21" s="36">
        <v>3</v>
      </c>
      <c r="E21" s="36">
        <v>10</v>
      </c>
      <c r="F21" s="36">
        <v>4</v>
      </c>
      <c r="G21" s="37">
        <v>7</v>
      </c>
    </row>
    <row r="22" spans="1:7" ht="15">
      <c r="A22" s="38" t="s">
        <v>40</v>
      </c>
      <c r="B22" s="30">
        <f t="shared" si="2"/>
        <v>25</v>
      </c>
      <c r="C22" s="31">
        <f t="shared" si="1"/>
        <v>0.012431626056688214</v>
      </c>
      <c r="D22" s="36">
        <v>2</v>
      </c>
      <c r="E22" s="36">
        <v>11</v>
      </c>
      <c r="F22" s="36">
        <v>4</v>
      </c>
      <c r="G22" s="37">
        <v>8</v>
      </c>
    </row>
    <row r="23" spans="1:7" ht="15">
      <c r="A23" s="38" t="s">
        <v>41</v>
      </c>
      <c r="B23" s="30">
        <f t="shared" si="2"/>
        <v>199</v>
      </c>
      <c r="C23" s="31">
        <f t="shared" si="1"/>
        <v>0.0989557434112382</v>
      </c>
      <c r="D23" s="36">
        <v>46</v>
      </c>
      <c r="E23" s="36">
        <v>52</v>
      </c>
      <c r="F23" s="36">
        <v>58</v>
      </c>
      <c r="G23" s="37">
        <v>43</v>
      </c>
    </row>
    <row r="24" spans="1:7" ht="15">
      <c r="A24" s="38" t="s">
        <v>42</v>
      </c>
      <c r="B24" s="30">
        <f t="shared" si="2"/>
        <v>94</v>
      </c>
      <c r="C24" s="31">
        <f t="shared" si="1"/>
        <v>0.046742913973147684</v>
      </c>
      <c r="D24" s="36">
        <v>6</v>
      </c>
      <c r="E24" s="36">
        <v>31</v>
      </c>
      <c r="F24" s="36">
        <v>27</v>
      </c>
      <c r="G24" s="37">
        <v>30</v>
      </c>
    </row>
    <row r="25" spans="1:7" ht="15">
      <c r="A25" s="38" t="s">
        <v>43</v>
      </c>
      <c r="B25" s="30">
        <f t="shared" si="2"/>
        <v>53</v>
      </c>
      <c r="C25" s="31">
        <f t="shared" si="1"/>
        <v>0.026355047240179015</v>
      </c>
      <c r="D25" s="36">
        <v>10</v>
      </c>
      <c r="E25" s="36">
        <v>16</v>
      </c>
      <c r="F25" s="36">
        <v>17</v>
      </c>
      <c r="G25" s="37">
        <v>10</v>
      </c>
    </row>
    <row r="26" spans="1:7" ht="15">
      <c r="A26" s="38" t="s">
        <v>10</v>
      </c>
      <c r="B26" s="30">
        <f t="shared" si="2"/>
        <v>84</v>
      </c>
      <c r="C26" s="31">
        <f t="shared" si="1"/>
        <v>0.0417702635504724</v>
      </c>
      <c r="D26" s="36">
        <v>2</v>
      </c>
      <c r="E26" s="36">
        <v>4</v>
      </c>
      <c r="F26" s="36">
        <v>66</v>
      </c>
      <c r="G26" s="37">
        <v>12</v>
      </c>
    </row>
    <row r="27" spans="1:7" ht="15">
      <c r="A27" s="38" t="s">
        <v>3</v>
      </c>
      <c r="B27" s="30">
        <f t="shared" si="2"/>
        <v>150</v>
      </c>
      <c r="C27" s="31">
        <f t="shared" si="1"/>
        <v>0.07458975634012929</v>
      </c>
      <c r="D27" s="36">
        <v>52</v>
      </c>
      <c r="E27" s="36">
        <v>50</v>
      </c>
      <c r="F27" s="36">
        <v>0</v>
      </c>
      <c r="G27" s="37">
        <v>48</v>
      </c>
    </row>
    <row r="28" spans="1:7" ht="15">
      <c r="A28" s="38" t="s">
        <v>5</v>
      </c>
      <c r="B28" s="30">
        <f t="shared" si="2"/>
        <v>2</v>
      </c>
      <c r="C28" s="31">
        <f t="shared" si="1"/>
        <v>0.000994530084535057</v>
      </c>
      <c r="D28" s="36">
        <v>1</v>
      </c>
      <c r="E28" s="36">
        <v>0</v>
      </c>
      <c r="F28" s="36">
        <v>1</v>
      </c>
      <c r="G28" s="37">
        <v>0</v>
      </c>
    </row>
    <row r="29" spans="1:7" ht="15">
      <c r="A29" s="38" t="s">
        <v>44</v>
      </c>
      <c r="B29" s="30">
        <f t="shared" si="2"/>
        <v>17</v>
      </c>
      <c r="C29" s="31">
        <f t="shared" si="1"/>
        <v>0.008453505718547987</v>
      </c>
      <c r="D29" s="36">
        <v>1</v>
      </c>
      <c r="E29" s="36">
        <v>4</v>
      </c>
      <c r="F29" s="36">
        <v>8</v>
      </c>
      <c r="G29" s="37">
        <v>4</v>
      </c>
    </row>
    <row r="30" spans="1:7" ht="15">
      <c r="A30" s="39"/>
      <c r="B30" s="40"/>
      <c r="C30" s="41"/>
      <c r="D30" s="57"/>
      <c r="E30" s="57"/>
      <c r="F30" s="57"/>
      <c r="G30" s="43"/>
    </row>
    <row r="31" spans="1:3" ht="15">
      <c r="A31" s="58" t="s">
        <v>20</v>
      </c>
      <c r="B31" s="45"/>
      <c r="C31" s="45"/>
    </row>
  </sheetData>
  <sheetProtection/>
  <mergeCells count="4">
    <mergeCell ref="A3:G3"/>
    <mergeCell ref="A4:G4"/>
    <mergeCell ref="A5:G5"/>
    <mergeCell ref="D7:G7"/>
  </mergeCells>
  <printOptions horizontalCentered="1" verticalCentered="1"/>
  <pageMargins left="0" right="0" top="0" bottom="0" header="0.5118110236220472" footer="0.5118110236220472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zoomScaleSheetLayoutView="75" zoomScalePageLayoutView="0" workbookViewId="0" topLeftCell="A1">
      <selection activeCell="A3" sqref="A3:F8"/>
    </sheetView>
  </sheetViews>
  <sheetFormatPr defaultColWidth="11.57421875" defaultRowHeight="12.75"/>
  <cols>
    <col min="1" max="1" width="72.28125" style="26" customWidth="1"/>
    <col min="2" max="2" width="14.00390625" style="26" customWidth="1"/>
    <col min="3" max="3" width="14.7109375" style="26" customWidth="1"/>
    <col min="4" max="4" width="19.7109375" style="26" bestFit="1" customWidth="1"/>
    <col min="5" max="5" width="17.8515625" style="26" bestFit="1" customWidth="1"/>
    <col min="6" max="6" width="36.7109375" style="26" bestFit="1" customWidth="1"/>
    <col min="7" max="16384" width="11.421875" style="26" customWidth="1"/>
  </cols>
  <sheetData>
    <row r="1" spans="1:6" ht="15">
      <c r="A1" s="59" t="s">
        <v>15</v>
      </c>
      <c r="B1" s="59"/>
      <c r="C1" s="59"/>
      <c r="D1" s="60"/>
      <c r="E1" s="60"/>
      <c r="F1" s="60"/>
    </row>
    <row r="2" spans="1:6" ht="15">
      <c r="A2" s="60"/>
      <c r="B2" s="60"/>
      <c r="C2" s="60"/>
      <c r="D2" s="60"/>
      <c r="E2" s="60"/>
      <c r="F2" s="60"/>
    </row>
    <row r="3" spans="1:6" ht="15">
      <c r="A3" s="46" t="s">
        <v>82</v>
      </c>
      <c r="B3" s="46"/>
      <c r="C3" s="46"/>
      <c r="D3" s="46"/>
      <c r="E3" s="46"/>
      <c r="F3" s="46"/>
    </row>
    <row r="4" spans="1:6" ht="15">
      <c r="A4" s="46" t="s">
        <v>83</v>
      </c>
      <c r="B4" s="46"/>
      <c r="C4" s="46"/>
      <c r="D4" s="46"/>
      <c r="E4" s="46"/>
      <c r="F4" s="46"/>
    </row>
    <row r="5" spans="1:6" ht="15">
      <c r="A5" s="46" t="s">
        <v>8</v>
      </c>
      <c r="B5" s="46"/>
      <c r="C5" s="46"/>
      <c r="D5" s="46"/>
      <c r="E5" s="46"/>
      <c r="F5" s="46"/>
    </row>
    <row r="6" spans="1:6" ht="15">
      <c r="A6" s="47"/>
      <c r="B6" s="47"/>
      <c r="C6" s="47"/>
      <c r="D6" s="47"/>
      <c r="E6" s="47"/>
      <c r="F6" s="47"/>
    </row>
    <row r="7" spans="1:6" ht="15">
      <c r="A7" s="48"/>
      <c r="B7" s="49"/>
      <c r="C7" s="50"/>
      <c r="D7" s="51"/>
      <c r="E7" s="51"/>
      <c r="F7" s="51"/>
    </row>
    <row r="8" spans="1:6" ht="15">
      <c r="A8" s="85" t="s">
        <v>87</v>
      </c>
      <c r="B8" s="86" t="s">
        <v>27</v>
      </c>
      <c r="C8" s="54" t="s">
        <v>30</v>
      </c>
      <c r="D8" s="54" t="s">
        <v>84</v>
      </c>
      <c r="E8" s="54" t="s">
        <v>85</v>
      </c>
      <c r="F8" s="87" t="s">
        <v>86</v>
      </c>
    </row>
    <row r="9" spans="1:6" ht="15">
      <c r="A9" s="65"/>
      <c r="B9" s="66"/>
      <c r="C9" s="61"/>
      <c r="D9" s="62"/>
      <c r="E9" s="62"/>
      <c r="F9" s="64"/>
    </row>
    <row r="10" spans="1:6" ht="15">
      <c r="A10" s="63" t="s">
        <v>27</v>
      </c>
      <c r="B10" s="67">
        <f>SUM(D10:F10)</f>
        <v>1596</v>
      </c>
      <c r="C10" s="68">
        <f>B10/B10</f>
        <v>1</v>
      </c>
      <c r="D10" s="69">
        <f>SUM(D12:D30)</f>
        <v>1340</v>
      </c>
      <c r="E10" s="69">
        <f>SUM(E12:E30)</f>
        <v>123</v>
      </c>
      <c r="F10" s="70">
        <f>SUM(F12:F30)</f>
        <v>133</v>
      </c>
    </row>
    <row r="11" spans="1:6" ht="15">
      <c r="A11" s="71"/>
      <c r="B11" s="71"/>
      <c r="C11" s="72"/>
      <c r="D11" s="73"/>
      <c r="E11" s="73"/>
      <c r="F11" s="74"/>
    </row>
    <row r="12" spans="1:6" ht="15">
      <c r="A12" s="35" t="s">
        <v>31</v>
      </c>
      <c r="B12" s="75">
        <f aca="true" t="shared" si="0" ref="B12:B29">SUM(D12:F12)</f>
        <v>26</v>
      </c>
      <c r="C12" s="68">
        <f>B12/$B$10</f>
        <v>0.016290726817042606</v>
      </c>
      <c r="D12" s="73">
        <v>11</v>
      </c>
      <c r="E12" s="73">
        <v>8</v>
      </c>
      <c r="F12" s="76">
        <v>7</v>
      </c>
    </row>
    <row r="13" spans="1:6" ht="15">
      <c r="A13" s="35" t="s">
        <v>32</v>
      </c>
      <c r="B13" s="75">
        <f t="shared" si="0"/>
        <v>2</v>
      </c>
      <c r="C13" s="68">
        <f aca="true" t="shared" si="1" ref="C13:C29">B13/$B$10</f>
        <v>0.0012531328320802004</v>
      </c>
      <c r="D13" s="73">
        <v>0</v>
      </c>
      <c r="E13" s="73">
        <v>0</v>
      </c>
      <c r="F13" s="76">
        <v>2</v>
      </c>
    </row>
    <row r="14" spans="1:6" ht="15">
      <c r="A14" s="35" t="s">
        <v>2</v>
      </c>
      <c r="B14" s="75">
        <f t="shared" si="0"/>
        <v>13</v>
      </c>
      <c r="C14" s="68">
        <f t="shared" si="1"/>
        <v>0.008145363408521303</v>
      </c>
      <c r="D14" s="73">
        <v>10</v>
      </c>
      <c r="E14" s="73">
        <v>1</v>
      </c>
      <c r="F14" s="76">
        <v>2</v>
      </c>
    </row>
    <row r="15" spans="1:6" ht="15">
      <c r="A15" s="35" t="s">
        <v>79</v>
      </c>
      <c r="B15" s="75">
        <f t="shared" si="0"/>
        <v>152</v>
      </c>
      <c r="C15" s="68">
        <f t="shared" si="1"/>
        <v>0.09523809523809523</v>
      </c>
      <c r="D15" s="73">
        <v>46</v>
      </c>
      <c r="E15" s="73">
        <v>80</v>
      </c>
      <c r="F15" s="76">
        <v>26</v>
      </c>
    </row>
    <row r="16" spans="1:6" ht="15">
      <c r="A16" s="35" t="s">
        <v>33</v>
      </c>
      <c r="B16" s="75">
        <f t="shared" si="0"/>
        <v>686</v>
      </c>
      <c r="C16" s="68">
        <f t="shared" si="1"/>
        <v>0.4298245614035088</v>
      </c>
      <c r="D16" s="73">
        <v>642</v>
      </c>
      <c r="E16" s="73">
        <v>0</v>
      </c>
      <c r="F16" s="76">
        <v>44</v>
      </c>
    </row>
    <row r="17" spans="1:6" ht="15">
      <c r="A17" s="35" t="s">
        <v>34</v>
      </c>
      <c r="B17" s="75">
        <f t="shared" si="0"/>
        <v>14</v>
      </c>
      <c r="C17" s="68">
        <f t="shared" si="1"/>
        <v>0.008771929824561403</v>
      </c>
      <c r="D17" s="73">
        <v>5</v>
      </c>
      <c r="E17" s="73">
        <v>7</v>
      </c>
      <c r="F17" s="76">
        <v>2</v>
      </c>
    </row>
    <row r="18" spans="1:6" ht="15">
      <c r="A18" s="35" t="s">
        <v>36</v>
      </c>
      <c r="B18" s="75">
        <f t="shared" si="0"/>
        <v>81</v>
      </c>
      <c r="C18" s="68">
        <f t="shared" si="1"/>
        <v>0.05075187969924812</v>
      </c>
      <c r="D18" s="73">
        <v>77</v>
      </c>
      <c r="E18" s="73">
        <v>2</v>
      </c>
      <c r="F18" s="76">
        <v>2</v>
      </c>
    </row>
    <row r="19" spans="1:6" ht="15">
      <c r="A19" s="38" t="s">
        <v>37</v>
      </c>
      <c r="B19" s="75">
        <f t="shared" si="0"/>
        <v>1</v>
      </c>
      <c r="C19" s="68">
        <f t="shared" si="1"/>
        <v>0.0006265664160401002</v>
      </c>
      <c r="D19" s="73">
        <v>1</v>
      </c>
      <c r="E19" s="73">
        <v>0</v>
      </c>
      <c r="F19" s="76">
        <v>0</v>
      </c>
    </row>
    <row r="20" spans="1:6" ht="15">
      <c r="A20" s="38" t="s">
        <v>38</v>
      </c>
      <c r="B20" s="75">
        <f t="shared" si="0"/>
        <v>1</v>
      </c>
      <c r="C20" s="68">
        <f t="shared" si="1"/>
        <v>0.0006265664160401002</v>
      </c>
      <c r="D20" s="73">
        <v>0</v>
      </c>
      <c r="E20" s="73">
        <v>1</v>
      </c>
      <c r="F20" s="76">
        <v>0</v>
      </c>
    </row>
    <row r="21" spans="1:6" ht="15">
      <c r="A21" s="38" t="s">
        <v>39</v>
      </c>
      <c r="B21" s="75">
        <f t="shared" si="0"/>
        <v>17</v>
      </c>
      <c r="C21" s="68">
        <f t="shared" si="1"/>
        <v>0.010651629072681704</v>
      </c>
      <c r="D21" s="73">
        <v>8</v>
      </c>
      <c r="E21" s="73">
        <v>6</v>
      </c>
      <c r="F21" s="76">
        <v>3</v>
      </c>
    </row>
    <row r="22" spans="1:6" ht="15">
      <c r="A22" s="38" t="s">
        <v>40</v>
      </c>
      <c r="B22" s="75">
        <f t="shared" si="0"/>
        <v>23</v>
      </c>
      <c r="C22" s="68">
        <f t="shared" si="1"/>
        <v>0.014411027568922305</v>
      </c>
      <c r="D22" s="73">
        <v>20</v>
      </c>
      <c r="E22" s="73">
        <v>0</v>
      </c>
      <c r="F22" s="76">
        <v>3</v>
      </c>
    </row>
    <row r="23" spans="1:6" ht="15">
      <c r="A23" s="38" t="s">
        <v>41</v>
      </c>
      <c r="B23" s="75">
        <f t="shared" si="0"/>
        <v>190</v>
      </c>
      <c r="C23" s="68">
        <f t="shared" si="1"/>
        <v>0.11904761904761904</v>
      </c>
      <c r="D23" s="73">
        <v>169</v>
      </c>
      <c r="E23" s="73">
        <v>7</v>
      </c>
      <c r="F23" s="76">
        <v>14</v>
      </c>
    </row>
    <row r="24" spans="1:6" ht="15">
      <c r="A24" s="38" t="s">
        <v>42</v>
      </c>
      <c r="B24" s="75">
        <f t="shared" si="0"/>
        <v>53</v>
      </c>
      <c r="C24" s="68">
        <f t="shared" si="1"/>
        <v>0.03320802005012531</v>
      </c>
      <c r="D24" s="73">
        <v>49</v>
      </c>
      <c r="E24" s="73">
        <v>1</v>
      </c>
      <c r="F24" s="76">
        <v>3</v>
      </c>
    </row>
    <row r="25" spans="1:6" ht="15">
      <c r="A25" s="38" t="s">
        <v>43</v>
      </c>
      <c r="B25" s="75">
        <f t="shared" si="0"/>
        <v>77</v>
      </c>
      <c r="C25" s="68">
        <f t="shared" si="1"/>
        <v>0.04824561403508772</v>
      </c>
      <c r="D25" s="73">
        <v>69</v>
      </c>
      <c r="E25" s="73">
        <v>3</v>
      </c>
      <c r="F25" s="76">
        <v>5</v>
      </c>
    </row>
    <row r="26" spans="1:6" ht="15">
      <c r="A26" s="38" t="s">
        <v>10</v>
      </c>
      <c r="B26" s="75">
        <f t="shared" si="0"/>
        <v>38</v>
      </c>
      <c r="C26" s="68">
        <f t="shared" si="1"/>
        <v>0.023809523809523808</v>
      </c>
      <c r="D26" s="73">
        <v>28</v>
      </c>
      <c r="E26" s="73">
        <v>5</v>
      </c>
      <c r="F26" s="76">
        <v>5</v>
      </c>
    </row>
    <row r="27" spans="1:6" ht="15">
      <c r="A27" s="38" t="s">
        <v>3</v>
      </c>
      <c r="B27" s="75">
        <f t="shared" si="0"/>
        <v>214</v>
      </c>
      <c r="C27" s="68">
        <f t="shared" si="1"/>
        <v>0.13408521303258145</v>
      </c>
      <c r="D27" s="73">
        <v>200</v>
      </c>
      <c r="E27" s="73">
        <v>2</v>
      </c>
      <c r="F27" s="76">
        <v>12</v>
      </c>
    </row>
    <row r="28" spans="1:6" ht="15">
      <c r="A28" s="38" t="s">
        <v>5</v>
      </c>
      <c r="B28" s="75">
        <f t="shared" si="0"/>
        <v>1</v>
      </c>
      <c r="C28" s="68">
        <f t="shared" si="1"/>
        <v>0.0006265664160401002</v>
      </c>
      <c r="D28" s="73">
        <v>1</v>
      </c>
      <c r="E28" s="73">
        <v>0</v>
      </c>
      <c r="F28" s="76">
        <v>0</v>
      </c>
    </row>
    <row r="29" spans="1:6" ht="15">
      <c r="A29" s="38" t="s">
        <v>44</v>
      </c>
      <c r="B29" s="75">
        <f t="shared" si="0"/>
        <v>7</v>
      </c>
      <c r="C29" s="68">
        <f t="shared" si="1"/>
        <v>0.0043859649122807015</v>
      </c>
      <c r="D29" s="73">
        <v>4</v>
      </c>
      <c r="E29" s="73">
        <v>0</v>
      </c>
      <c r="F29" s="76">
        <v>3</v>
      </c>
    </row>
    <row r="30" spans="1:6" ht="15">
      <c r="A30" s="39"/>
      <c r="B30" s="77"/>
      <c r="C30" s="78"/>
      <c r="D30" s="79"/>
      <c r="E30" s="79"/>
      <c r="F30" s="80"/>
    </row>
    <row r="31" spans="1:6" ht="15">
      <c r="A31" s="81" t="s">
        <v>21</v>
      </c>
      <c r="B31" s="82"/>
      <c r="C31" s="82"/>
      <c r="D31" s="82"/>
      <c r="E31" s="82"/>
      <c r="F31" s="82"/>
    </row>
    <row r="32" spans="1:6" ht="15">
      <c r="A32" s="83" t="s">
        <v>22</v>
      </c>
      <c r="B32" s="84"/>
      <c r="C32" s="84"/>
      <c r="D32" s="84"/>
      <c r="E32" s="84"/>
      <c r="F32" s="84"/>
    </row>
    <row r="33" spans="1:6" ht="15">
      <c r="A33" s="84"/>
      <c r="B33" s="84"/>
      <c r="C33" s="84"/>
      <c r="D33" s="84"/>
      <c r="E33" s="84"/>
      <c r="F33" s="84"/>
    </row>
  </sheetData>
  <sheetProtection/>
  <mergeCells count="5">
    <mergeCell ref="A31:F31"/>
    <mergeCell ref="A3:F3"/>
    <mergeCell ref="A4:F4"/>
    <mergeCell ref="A5:F5"/>
    <mergeCell ref="D7:F7"/>
  </mergeCells>
  <printOptions horizontalCentered="1" verticalCentered="1"/>
  <pageMargins left="0" right="0" top="0" bottom="0" header="0.5118110236220472" footer="0.5118110236220472"/>
  <pageSetup horizontalDpi="300" verticalDpi="3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95" zoomScaleNormal="95" zoomScaleSheetLayoutView="100" zoomScalePageLayoutView="0" workbookViewId="0" topLeftCell="A1">
      <selection activeCell="I24" sqref="I24"/>
    </sheetView>
  </sheetViews>
  <sheetFormatPr defaultColWidth="11.57421875" defaultRowHeight="12.75"/>
  <cols>
    <col min="1" max="1" width="27.7109375" style="26" customWidth="1"/>
    <col min="2" max="6" width="15.7109375" style="26" customWidth="1"/>
    <col min="7" max="16384" width="11.421875" style="26" customWidth="1"/>
  </cols>
  <sheetData>
    <row r="1" spans="1:2" ht="15">
      <c r="A1" s="25" t="s">
        <v>16</v>
      </c>
      <c r="B1" s="25"/>
    </row>
    <row r="3" spans="1:6" ht="15">
      <c r="A3" s="46" t="s">
        <v>88</v>
      </c>
      <c r="B3" s="46"/>
      <c r="C3" s="46"/>
      <c r="D3" s="46"/>
      <c r="E3" s="46"/>
      <c r="F3" s="46"/>
    </row>
    <row r="4" spans="1:6" ht="15">
      <c r="A4" s="46" t="s">
        <v>89</v>
      </c>
      <c r="B4" s="46"/>
      <c r="C4" s="46"/>
      <c r="D4" s="46"/>
      <c r="E4" s="46"/>
      <c r="F4" s="46"/>
    </row>
    <row r="5" spans="1:6" ht="15">
      <c r="A5" s="46" t="s">
        <v>7</v>
      </c>
      <c r="B5" s="46"/>
      <c r="C5" s="46"/>
      <c r="D5" s="46"/>
      <c r="E5" s="46"/>
      <c r="F5" s="46"/>
    </row>
    <row r="6" spans="1:6" ht="15">
      <c r="A6" s="47"/>
      <c r="B6" s="47"/>
      <c r="C6" s="47"/>
      <c r="D6" s="47"/>
      <c r="E6" s="47"/>
      <c r="F6" s="47"/>
    </row>
    <row r="7" spans="1:6" ht="15">
      <c r="A7" s="48" t="s">
        <v>90</v>
      </c>
      <c r="B7" s="49"/>
      <c r="C7" s="51" t="s">
        <v>69</v>
      </c>
      <c r="D7" s="51"/>
      <c r="E7" s="51"/>
      <c r="F7" s="51"/>
    </row>
    <row r="8" spans="1:6" ht="15">
      <c r="A8" s="52" t="s">
        <v>67</v>
      </c>
      <c r="B8" s="53" t="s">
        <v>68</v>
      </c>
      <c r="C8" s="54" t="s">
        <v>75</v>
      </c>
      <c r="D8" s="54" t="s">
        <v>76</v>
      </c>
      <c r="E8" s="54" t="s">
        <v>77</v>
      </c>
      <c r="F8" s="87" t="s">
        <v>78</v>
      </c>
    </row>
    <row r="9" spans="1:6" ht="15">
      <c r="A9" s="27"/>
      <c r="B9" s="27"/>
      <c r="C9" s="36"/>
      <c r="D9" s="36"/>
      <c r="E9" s="36"/>
      <c r="F9" s="37"/>
    </row>
    <row r="10" spans="1:7" ht="15">
      <c r="A10" s="35" t="s">
        <v>28</v>
      </c>
      <c r="B10" s="30">
        <v>625</v>
      </c>
      <c r="C10" s="36">
        <v>625</v>
      </c>
      <c r="D10" s="36">
        <f>C13</f>
        <v>649</v>
      </c>
      <c r="E10" s="36">
        <f>D13</f>
        <v>683</v>
      </c>
      <c r="F10" s="88">
        <f>E13</f>
        <v>685</v>
      </c>
      <c r="G10" s="89"/>
    </row>
    <row r="11" spans="1:7" ht="15">
      <c r="A11" s="35" t="s">
        <v>24</v>
      </c>
      <c r="B11" s="30">
        <f>SUM(C11:F11)</f>
        <v>246</v>
      </c>
      <c r="C11" s="36">
        <v>55</v>
      </c>
      <c r="D11" s="36">
        <v>72</v>
      </c>
      <c r="E11" s="36">
        <v>32</v>
      </c>
      <c r="F11" s="37">
        <v>87</v>
      </c>
      <c r="G11" s="89"/>
    </row>
    <row r="12" spans="1:6" ht="15">
      <c r="A12" s="35" t="s">
        <v>25</v>
      </c>
      <c r="B12" s="30">
        <f>SUM(C12:F12)</f>
        <v>168</v>
      </c>
      <c r="C12" s="36">
        <v>31</v>
      </c>
      <c r="D12" s="36">
        <v>38</v>
      </c>
      <c r="E12" s="36">
        <v>30</v>
      </c>
      <c r="F12" s="37">
        <v>69</v>
      </c>
    </row>
    <row r="13" spans="1:6" ht="15">
      <c r="A13" s="35" t="s">
        <v>29</v>
      </c>
      <c r="B13" s="30">
        <f>B10+B11-B12</f>
        <v>703</v>
      </c>
      <c r="C13" s="90">
        <f>C10+C11-C12</f>
        <v>649</v>
      </c>
      <c r="D13" s="90">
        <f>D10+D11-D12</f>
        <v>683</v>
      </c>
      <c r="E13" s="90">
        <f>E10+E11-E12</f>
        <v>685</v>
      </c>
      <c r="F13" s="37">
        <f>F10+F11-F12</f>
        <v>703</v>
      </c>
    </row>
    <row r="14" spans="1:6" ht="15">
      <c r="A14" s="91"/>
      <c r="B14" s="91"/>
      <c r="C14" s="42"/>
      <c r="D14" s="42"/>
      <c r="E14" s="42"/>
      <c r="F14" s="43"/>
    </row>
    <row r="15" spans="1:2" ht="15">
      <c r="A15" s="44" t="s">
        <v>23</v>
      </c>
      <c r="B15" s="45"/>
    </row>
  </sheetData>
  <sheetProtection/>
  <mergeCells count="4">
    <mergeCell ref="A3:F3"/>
    <mergeCell ref="A4:F4"/>
    <mergeCell ref="A5:F5"/>
    <mergeCell ref="C7:F7"/>
  </mergeCells>
  <printOptions horizontalCentered="1" verticalCentered="1"/>
  <pageMargins left="0" right="0" top="0" bottom="0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SheetLayoutView="75" zoomScalePageLayoutView="0" workbookViewId="0" topLeftCell="A1">
      <selection activeCell="M30" sqref="M30"/>
    </sheetView>
  </sheetViews>
  <sheetFormatPr defaultColWidth="11.57421875" defaultRowHeight="12.75"/>
  <cols>
    <col min="1" max="1" width="72.28125" style="26" customWidth="1"/>
    <col min="2" max="6" width="15.7109375" style="26" customWidth="1"/>
    <col min="7" max="16384" width="11.421875" style="26" customWidth="1"/>
  </cols>
  <sheetData>
    <row r="1" spans="1:2" ht="15">
      <c r="A1" s="25" t="s">
        <v>17</v>
      </c>
      <c r="B1" s="25"/>
    </row>
    <row r="3" spans="1:6" ht="15">
      <c r="A3" s="46" t="s">
        <v>0</v>
      </c>
      <c r="B3" s="46"/>
      <c r="C3" s="46"/>
      <c r="D3" s="46"/>
      <c r="E3" s="46"/>
      <c r="F3" s="46"/>
    </row>
    <row r="4" spans="1:6" ht="15">
      <c r="A4" s="46" t="s">
        <v>6</v>
      </c>
      <c r="B4" s="46"/>
      <c r="C4" s="46"/>
      <c r="D4" s="46"/>
      <c r="E4" s="46"/>
      <c r="F4" s="46"/>
    </row>
    <row r="5" spans="1:6" ht="15">
      <c r="A5" s="47"/>
      <c r="B5" s="47"/>
      <c r="C5" s="47"/>
      <c r="D5" s="47"/>
      <c r="E5" s="47"/>
      <c r="F5" s="47"/>
    </row>
    <row r="6" spans="1:6" ht="15">
      <c r="A6" s="48"/>
      <c r="B6" s="49"/>
      <c r="C6" s="51" t="s">
        <v>69</v>
      </c>
      <c r="D6" s="51"/>
      <c r="E6" s="51"/>
      <c r="F6" s="51"/>
    </row>
    <row r="7" spans="1:6" ht="15">
      <c r="A7" s="52" t="s">
        <v>1</v>
      </c>
      <c r="B7" s="53" t="s">
        <v>68</v>
      </c>
      <c r="C7" s="54" t="s">
        <v>75</v>
      </c>
      <c r="D7" s="54" t="s">
        <v>76</v>
      </c>
      <c r="E7" s="54" t="s">
        <v>77</v>
      </c>
      <c r="F7" s="99" t="s">
        <v>78</v>
      </c>
    </row>
    <row r="8" spans="1:6" ht="15">
      <c r="A8" s="27"/>
      <c r="B8" s="27"/>
      <c r="C8" s="36"/>
      <c r="D8" s="36"/>
      <c r="E8" s="36"/>
      <c r="F8" s="37"/>
    </row>
    <row r="9" spans="1:6" ht="15">
      <c r="A9" s="30" t="s">
        <v>27</v>
      </c>
      <c r="B9" s="30">
        <f>SUM(C9:F9)</f>
        <v>11946</v>
      </c>
      <c r="C9" s="32">
        <f>SUM(C11:C21)+C23+C29</f>
        <v>2890</v>
      </c>
      <c r="D9" s="32">
        <f>SUM(D11:D21)+D23+D29</f>
        <v>3481</v>
      </c>
      <c r="E9" s="32">
        <f>SUM(E11:E21)+E23+E29</f>
        <v>2826</v>
      </c>
      <c r="F9" s="33">
        <f>SUM(F11:F21)+F23+F29</f>
        <v>2749</v>
      </c>
    </row>
    <row r="10" spans="1:6" ht="15">
      <c r="A10" s="34"/>
      <c r="B10" s="92"/>
      <c r="C10" s="32"/>
      <c r="D10" s="32"/>
      <c r="E10" s="32"/>
      <c r="F10" s="34"/>
    </row>
    <row r="11" spans="1:6" ht="15">
      <c r="A11" s="93" t="s">
        <v>11</v>
      </c>
      <c r="B11" s="92">
        <f>SUM(C11:F11)</f>
        <v>229</v>
      </c>
      <c r="C11" s="36">
        <v>87</v>
      </c>
      <c r="D11" s="36">
        <v>55</v>
      </c>
      <c r="E11" s="36">
        <v>37</v>
      </c>
      <c r="F11" s="37">
        <v>50</v>
      </c>
    </row>
    <row r="12" spans="1:6" ht="15">
      <c r="A12" s="93" t="s">
        <v>45</v>
      </c>
      <c r="B12" s="92">
        <f>SUM(C12:F12)</f>
        <v>43</v>
      </c>
      <c r="C12" s="36">
        <v>6</v>
      </c>
      <c r="D12" s="36">
        <v>10</v>
      </c>
      <c r="E12" s="36">
        <v>11</v>
      </c>
      <c r="F12" s="37">
        <v>16</v>
      </c>
    </row>
    <row r="13" spans="1:6" ht="15">
      <c r="A13" s="93" t="s">
        <v>46</v>
      </c>
      <c r="B13" s="92">
        <f>SUM(C13:F13)</f>
        <v>452</v>
      </c>
      <c r="C13" s="36">
        <v>62</v>
      </c>
      <c r="D13" s="36">
        <v>132</v>
      </c>
      <c r="E13" s="36">
        <v>117</v>
      </c>
      <c r="F13" s="37">
        <v>141</v>
      </c>
    </row>
    <row r="14" spans="1:6" ht="15">
      <c r="A14" s="93" t="s">
        <v>47</v>
      </c>
      <c r="B14" s="92">
        <f>SUM(C14:F14)</f>
        <v>2971</v>
      </c>
      <c r="C14" s="36">
        <v>893</v>
      </c>
      <c r="D14" s="36">
        <v>937</v>
      </c>
      <c r="E14" s="36">
        <v>424</v>
      </c>
      <c r="F14" s="37">
        <v>717</v>
      </c>
    </row>
    <row r="15" spans="1:6" ht="15">
      <c r="A15" s="94" t="s">
        <v>48</v>
      </c>
      <c r="B15" s="92">
        <f>SUM(C15:F15)</f>
        <v>8160</v>
      </c>
      <c r="C15" s="36">
        <v>1811</v>
      </c>
      <c r="D15" s="36">
        <v>2323</v>
      </c>
      <c r="E15" s="36">
        <v>2219</v>
      </c>
      <c r="F15" s="37">
        <v>1807</v>
      </c>
    </row>
    <row r="16" spans="1:6" ht="15">
      <c r="A16" s="93" t="s">
        <v>49</v>
      </c>
      <c r="B16" s="92">
        <f aca="true" t="shared" si="0" ref="B16:B21">SUM(C16:F16)</f>
        <v>15</v>
      </c>
      <c r="C16" s="36">
        <v>5</v>
      </c>
      <c r="D16" s="36">
        <v>2</v>
      </c>
      <c r="E16" s="36">
        <v>4</v>
      </c>
      <c r="F16" s="37">
        <v>4</v>
      </c>
    </row>
    <row r="17" spans="1:6" ht="15">
      <c r="A17" s="93" t="s">
        <v>50</v>
      </c>
      <c r="B17" s="92">
        <f t="shared" si="0"/>
        <v>36</v>
      </c>
      <c r="C17" s="36">
        <v>16</v>
      </c>
      <c r="D17" s="36">
        <v>12</v>
      </c>
      <c r="E17" s="36">
        <v>4</v>
      </c>
      <c r="F17" s="37">
        <v>4</v>
      </c>
    </row>
    <row r="18" spans="1:6" ht="15">
      <c r="A18" s="93" t="s">
        <v>51</v>
      </c>
      <c r="B18" s="92">
        <f t="shared" si="0"/>
        <v>0</v>
      </c>
      <c r="C18" s="36">
        <v>0</v>
      </c>
      <c r="D18" s="36">
        <v>0</v>
      </c>
      <c r="E18" s="36">
        <v>0</v>
      </c>
      <c r="F18" s="37">
        <v>0</v>
      </c>
    </row>
    <row r="19" spans="1:6" ht="15">
      <c r="A19" s="93" t="s">
        <v>52</v>
      </c>
      <c r="B19" s="92">
        <f t="shared" si="0"/>
        <v>0</v>
      </c>
      <c r="C19" s="36">
        <v>0</v>
      </c>
      <c r="D19" s="36">
        <v>0</v>
      </c>
      <c r="E19" s="36">
        <v>0</v>
      </c>
      <c r="F19" s="37">
        <v>0</v>
      </c>
    </row>
    <row r="20" spans="1:6" ht="15">
      <c r="A20" s="93" t="s">
        <v>53</v>
      </c>
      <c r="B20" s="92">
        <f t="shared" si="0"/>
        <v>0</v>
      </c>
      <c r="C20" s="36">
        <v>0</v>
      </c>
      <c r="D20" s="36">
        <v>0</v>
      </c>
      <c r="E20" s="36">
        <v>0</v>
      </c>
      <c r="F20" s="37">
        <v>0</v>
      </c>
    </row>
    <row r="21" spans="1:6" ht="15">
      <c r="A21" s="94" t="s">
        <v>54</v>
      </c>
      <c r="B21" s="92">
        <f t="shared" si="0"/>
        <v>7</v>
      </c>
      <c r="C21" s="36">
        <v>1</v>
      </c>
      <c r="D21" s="36">
        <v>2</v>
      </c>
      <c r="E21" s="36">
        <v>2</v>
      </c>
      <c r="F21" s="37">
        <v>2</v>
      </c>
    </row>
    <row r="22" spans="1:6" ht="15">
      <c r="A22" s="95"/>
      <c r="B22" s="92"/>
      <c r="C22" s="36"/>
      <c r="D22" s="36"/>
      <c r="E22" s="36"/>
      <c r="F22" s="37"/>
    </row>
    <row r="23" spans="1:6" ht="15">
      <c r="A23" s="93" t="s">
        <v>55</v>
      </c>
      <c r="B23" s="92">
        <f>SUM(B24:B27)</f>
        <v>27</v>
      </c>
      <c r="C23" s="92">
        <v>9</v>
      </c>
      <c r="D23" s="92">
        <v>8</v>
      </c>
      <c r="E23" s="92">
        <v>8</v>
      </c>
      <c r="F23" s="96">
        <v>8</v>
      </c>
    </row>
    <row r="24" spans="1:6" ht="15">
      <c r="A24" s="93" t="s">
        <v>56</v>
      </c>
      <c r="B24" s="92">
        <f>SUM(C24:F24)</f>
        <v>11</v>
      </c>
      <c r="C24" s="36">
        <v>3</v>
      </c>
      <c r="D24" s="36">
        <v>3</v>
      </c>
      <c r="E24" s="36">
        <v>3</v>
      </c>
      <c r="F24" s="37">
        <v>2</v>
      </c>
    </row>
    <row r="25" spans="1:6" ht="15">
      <c r="A25" s="93" t="s">
        <v>57</v>
      </c>
      <c r="B25" s="92">
        <f>SUM(C25:F25)</f>
        <v>11</v>
      </c>
      <c r="C25" s="36">
        <v>2</v>
      </c>
      <c r="D25" s="36">
        <v>3</v>
      </c>
      <c r="E25" s="36">
        <v>3</v>
      </c>
      <c r="F25" s="37">
        <v>3</v>
      </c>
    </row>
    <row r="26" spans="1:6" ht="15">
      <c r="A26" s="93" t="s">
        <v>58</v>
      </c>
      <c r="B26" s="92">
        <f>SUM(C26:F26)</f>
        <v>4</v>
      </c>
      <c r="C26" s="36">
        <v>2</v>
      </c>
      <c r="D26" s="36">
        <v>2</v>
      </c>
      <c r="E26" s="36">
        <v>0</v>
      </c>
      <c r="F26" s="37">
        <v>0</v>
      </c>
    </row>
    <row r="27" spans="1:6" ht="15">
      <c r="A27" s="93" t="s">
        <v>59</v>
      </c>
      <c r="B27" s="92">
        <f>SUM(C27:F27)</f>
        <v>1</v>
      </c>
      <c r="C27" s="36">
        <v>1</v>
      </c>
      <c r="D27" s="36">
        <v>0</v>
      </c>
      <c r="E27" s="36">
        <v>0</v>
      </c>
      <c r="F27" s="37">
        <v>0</v>
      </c>
    </row>
    <row r="28" spans="1:6" ht="15">
      <c r="A28" s="95"/>
      <c r="B28" s="92"/>
      <c r="C28" s="36"/>
      <c r="D28" s="36"/>
      <c r="E28" s="36"/>
      <c r="F28" s="37"/>
    </row>
    <row r="29" spans="1:6" ht="15">
      <c r="A29" s="93" t="s">
        <v>60</v>
      </c>
      <c r="B29" s="92">
        <f>SUM(B30:B32)</f>
        <v>3</v>
      </c>
      <c r="C29" s="92">
        <v>0</v>
      </c>
      <c r="D29" s="92">
        <v>0</v>
      </c>
      <c r="E29" s="92">
        <v>0</v>
      </c>
      <c r="F29" s="96">
        <v>0</v>
      </c>
    </row>
    <row r="30" spans="1:6" ht="15">
      <c r="A30" s="93" t="s">
        <v>61</v>
      </c>
      <c r="B30" s="92">
        <f>SUM(C30:F30)</f>
        <v>3</v>
      </c>
      <c r="C30" s="36">
        <v>2</v>
      </c>
      <c r="D30" s="36">
        <v>1</v>
      </c>
      <c r="E30" s="36">
        <v>0</v>
      </c>
      <c r="F30" s="37">
        <v>0</v>
      </c>
    </row>
    <row r="31" spans="1:6" ht="15">
      <c r="A31" s="93" t="s">
        <v>62</v>
      </c>
      <c r="B31" s="92">
        <f>SUM(C31:F31)</f>
        <v>0</v>
      </c>
      <c r="C31" s="36">
        <v>0</v>
      </c>
      <c r="D31" s="36">
        <v>0</v>
      </c>
      <c r="E31" s="36">
        <v>0</v>
      </c>
      <c r="F31" s="37">
        <v>0</v>
      </c>
    </row>
    <row r="32" spans="1:6" ht="15">
      <c r="A32" s="94" t="s">
        <v>63</v>
      </c>
      <c r="B32" s="92">
        <f>SUM(C32:F32)</f>
        <v>0</v>
      </c>
      <c r="C32" s="36">
        <v>0</v>
      </c>
      <c r="D32" s="36">
        <v>0</v>
      </c>
      <c r="E32" s="36">
        <v>0</v>
      </c>
      <c r="F32" s="37">
        <v>0</v>
      </c>
    </row>
    <row r="33" spans="1:6" ht="15">
      <c r="A33" s="91"/>
      <c r="B33" s="91"/>
      <c r="C33" s="42"/>
      <c r="D33" s="42"/>
      <c r="E33" s="42"/>
      <c r="F33" s="43"/>
    </row>
    <row r="34" spans="1:2" ht="15">
      <c r="A34" s="97" t="s">
        <v>23</v>
      </c>
      <c r="B34" s="98"/>
    </row>
  </sheetData>
  <sheetProtection/>
  <mergeCells count="3">
    <mergeCell ref="A3:F3"/>
    <mergeCell ref="A4:F4"/>
    <mergeCell ref="C6:F6"/>
  </mergeCells>
  <printOptions horizontalCentered="1" verticalCentered="1"/>
  <pageMargins left="0" right="0" top="0" bottom="0" header="0.5118055555555556" footer="0.5118055555555556"/>
  <pageSetup horizontalDpi="300" verticalDpi="300" orientation="landscape" scale="70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2013-08-07T20:44:39Z</cp:lastPrinted>
  <dcterms:created xsi:type="dcterms:W3CDTF">2005-07-15T12:38:49Z</dcterms:created>
  <dcterms:modified xsi:type="dcterms:W3CDTF">2013-11-18T16:25:59Z</dcterms:modified>
  <cp:category/>
  <cp:version/>
  <cp:contentType/>
  <cp:contentStatus/>
  <cp:revision>1</cp:revision>
</cp:coreProperties>
</file>