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9690" windowHeight="5640" tabRatio="672" activeTab="6"/>
  </bookViews>
  <sheets>
    <sheet name="C 19" sheetId="1" r:id="rId1"/>
    <sheet name="C 20" sheetId="2" r:id="rId2"/>
    <sheet name="C 21" sheetId="3" r:id="rId3"/>
    <sheet name="C 22" sheetId="4" r:id="rId4"/>
    <sheet name="C 23" sheetId="5" r:id="rId5"/>
    <sheet name="C 24" sheetId="6" r:id="rId6"/>
    <sheet name="C 25" sheetId="7" r:id="rId7"/>
  </sheets>
  <definedNames>
    <definedName name="_xlnm.Print_Area" localSheetId="2">'C 21'!$A$1:$M$26</definedName>
    <definedName name="_xlnm.Print_Area" localSheetId="3">'C 22'!$A$1:$M$51</definedName>
    <definedName name="_xlnm.Print_Area" localSheetId="6">'C 25'!$A$1:$F$47</definedName>
  </definedNames>
  <calcPr fullCalcOnLoad="1"/>
</workbook>
</file>

<file path=xl/sharedStrings.xml><?xml version="1.0" encoding="utf-8"?>
<sst xmlns="http://schemas.openxmlformats.org/spreadsheetml/2006/main" count="315" uniqueCount="243">
  <si>
    <t>Otros</t>
  </si>
  <si>
    <t>Total</t>
  </si>
  <si>
    <t>UNIDAD ROBOS</t>
  </si>
  <si>
    <t>UNIDAD ASALTOS</t>
  </si>
  <si>
    <t>TOTAL</t>
  </si>
  <si>
    <t>D I S T R I T O</t>
  </si>
  <si>
    <t>Cantón Central</t>
  </si>
  <si>
    <t>Dist. Carmen .......................</t>
  </si>
  <si>
    <t>Dist. Merced.........................</t>
  </si>
  <si>
    <t>Dist. Catedral......................</t>
  </si>
  <si>
    <t>Dist. Hospital........................</t>
  </si>
  <si>
    <t>Dist. Zapote ........................</t>
  </si>
  <si>
    <t>Dist. Sn Fco 2Ríos.................</t>
  </si>
  <si>
    <t>Dist. Uruca...........................</t>
  </si>
  <si>
    <t>Dist. Mata Redonda............</t>
  </si>
  <si>
    <t>Dist. Pavas...........................</t>
  </si>
  <si>
    <t>Dist. Hatillo..........................</t>
  </si>
  <si>
    <t>Dist. Sn Sebastián................</t>
  </si>
  <si>
    <t>Cantón Escazú....................</t>
  </si>
  <si>
    <t>Cantón Desamparados......</t>
  </si>
  <si>
    <t>Cantón Aserrí.......................</t>
  </si>
  <si>
    <t>Cantón Mora.......................</t>
  </si>
  <si>
    <t>Cantón Goicoechea...........</t>
  </si>
  <si>
    <t>Cantón Santa Ana.............</t>
  </si>
  <si>
    <t>Cantón Alajuelita................</t>
  </si>
  <si>
    <t>Cantón Coronado..............</t>
  </si>
  <si>
    <t>Cantón Acosta......................</t>
  </si>
  <si>
    <t>Cantón Tibás...................</t>
  </si>
  <si>
    <t>Cantón Moravia..............</t>
  </si>
  <si>
    <t>OTROS PROVINCIAS</t>
  </si>
  <si>
    <t xml:space="preserve">C A N T O N  </t>
  </si>
  <si>
    <t>MEDIO DE TRANSPORTE</t>
  </si>
  <si>
    <t>Automóvil</t>
  </si>
  <si>
    <t>Motocicleta</t>
  </si>
  <si>
    <t>Bicicleta</t>
  </si>
  <si>
    <t>Cantón Moravia.................</t>
  </si>
  <si>
    <t>ENTRADOS</t>
  </si>
  <si>
    <t xml:space="preserve"> TERMINADOS</t>
  </si>
  <si>
    <t>M E S</t>
  </si>
  <si>
    <t xml:space="preserve">      Con Indicios</t>
  </si>
  <si>
    <t>Denuncias</t>
  </si>
  <si>
    <t>Sumarias</t>
  </si>
  <si>
    <t xml:space="preserve">TOTAL  </t>
  </si>
  <si>
    <t>Enero.........</t>
  </si>
  <si>
    <t>Febrero.......</t>
  </si>
  <si>
    <t>Marzo.........</t>
  </si>
  <si>
    <t>Abril.........</t>
  </si>
  <si>
    <t>Mayo..........</t>
  </si>
  <si>
    <t>Junio.........</t>
  </si>
  <si>
    <t>M  E  S</t>
  </si>
  <si>
    <t>TIPO DE CASO</t>
  </si>
  <si>
    <t>Sin Indicios</t>
  </si>
  <si>
    <t>CASOS ENTRADOS EN LA SECCION DE DELITOS CONTRA LA PROPIEDAD</t>
  </si>
  <si>
    <t>MES</t>
  </si>
  <si>
    <t>Hurtos.................</t>
  </si>
  <si>
    <t>Otros..................</t>
  </si>
  <si>
    <t>Asaltos................</t>
  </si>
  <si>
    <t>Robo medio transporte..</t>
  </si>
  <si>
    <t>CASOS ENTRADOS MENSUALMENTE EN LA SECCION  DE DELITOS CONTRA LA PROPIEDAD</t>
  </si>
  <si>
    <t xml:space="preserve"> Dist. Carmen ......</t>
  </si>
  <si>
    <t xml:space="preserve"> Dist. Merced.......</t>
  </si>
  <si>
    <t xml:space="preserve"> Dist. Hospital.....</t>
  </si>
  <si>
    <t xml:space="preserve"> Dist. Catedral.....</t>
  </si>
  <si>
    <t xml:space="preserve"> Dist. Zapote ......</t>
  </si>
  <si>
    <t xml:space="preserve"> Dist. Sn Fco 2Ríos.</t>
  </si>
  <si>
    <t xml:space="preserve"> Dist. Uruca........</t>
  </si>
  <si>
    <t xml:space="preserve"> Dist. Mata Redonda.</t>
  </si>
  <si>
    <t xml:space="preserve"> Dist. Pavas........</t>
  </si>
  <si>
    <t xml:space="preserve"> Dist. Hatillo......</t>
  </si>
  <si>
    <t xml:space="preserve"> Dist. Sn Sebastián.</t>
  </si>
  <si>
    <t>Cantón Escazú.......</t>
  </si>
  <si>
    <t>Cantón Desamparados.</t>
  </si>
  <si>
    <t>Cantón Aserrí.......</t>
  </si>
  <si>
    <t>Cantón Goicoechea...</t>
  </si>
  <si>
    <t>Cantón Mora.........</t>
  </si>
  <si>
    <t>Cantón Alajuelita...</t>
  </si>
  <si>
    <t>Cantón Moravia......</t>
  </si>
  <si>
    <t>Cantón Montes Oca...</t>
  </si>
  <si>
    <t>Cantón Santa Ana....</t>
  </si>
  <si>
    <t>Cantón Tibás........</t>
  </si>
  <si>
    <t>Cantón Coronado.....</t>
  </si>
  <si>
    <t>Cantón Curridabat...</t>
  </si>
  <si>
    <t>Cantón Acosta.......</t>
  </si>
  <si>
    <t>Hurto</t>
  </si>
  <si>
    <t>Asaltos</t>
  </si>
  <si>
    <t>Robos fuerza s/cosas...</t>
  </si>
  <si>
    <t xml:space="preserve">   Robos comunes.......</t>
  </si>
  <si>
    <t xml:space="preserve">   Tacha de vehículo...</t>
  </si>
  <si>
    <t>CASOS ENTRADOS EN LA SECCION DE DELITOS CONTRA LA PROPIEDAD POR</t>
  </si>
  <si>
    <t>Julio........</t>
  </si>
  <si>
    <t>Agosto.......</t>
  </si>
  <si>
    <t>Octubre......</t>
  </si>
  <si>
    <t>Noviembre....</t>
  </si>
  <si>
    <t>Diciembre....</t>
  </si>
  <si>
    <t>Hurtos de ganado.......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</si>
  <si>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</si>
  <si>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</si>
  <si>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</si>
  <si>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</si>
  <si>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</si>
  <si>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</si>
  <si>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</si>
  <si>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</si>
  <si>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</si>
  <si>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</si>
  <si>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</si>
  <si>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</si>
  <si>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</si>
  <si>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CASOS ENTRADOS EN LA SECCION DE DELITOS CONTRA LA PROPIEDAD SEGÚN DIVISION,</t>
  </si>
  <si>
    <t>ROBO</t>
  </si>
  <si>
    <t>TACHA</t>
  </si>
  <si>
    <t>AMPLIACIONES</t>
  </si>
  <si>
    <t>NOTAS DE APARICION DE VEHICULO</t>
  </si>
  <si>
    <t>Setiembre....</t>
  </si>
  <si>
    <t>Cuadraciclo</t>
  </si>
  <si>
    <t>Dist. Carmen ......................</t>
  </si>
  <si>
    <t>Dist. Merced.......................</t>
  </si>
  <si>
    <t>Dist. Hospital......................</t>
  </si>
  <si>
    <t>Dist. Zapote .......................</t>
  </si>
  <si>
    <t>Dist. Sn Fco 2Ríos...........</t>
  </si>
  <si>
    <t>Dist. Mata Redonda..........</t>
  </si>
  <si>
    <t>Dist. Pavas..........................</t>
  </si>
  <si>
    <t>Dist. Sn Sebastián............</t>
  </si>
  <si>
    <t>Cantón Escazú..................</t>
  </si>
  <si>
    <t>Cantón Aserrí....................</t>
  </si>
  <si>
    <t>Cantón Mora......................</t>
  </si>
  <si>
    <t>Cantón Goicoechea..........</t>
  </si>
  <si>
    <t>Cantón Coronado ............</t>
  </si>
  <si>
    <t>Cantón Acosta...................</t>
  </si>
  <si>
    <t>Cantón Alajuelita...............</t>
  </si>
  <si>
    <t>Cantón Tibás......................</t>
  </si>
  <si>
    <t>Cantón Montes Oca.........</t>
  </si>
  <si>
    <t>Cantón Curridabat ...........</t>
  </si>
  <si>
    <t>Cantón Santa Ana............</t>
  </si>
  <si>
    <t>OTROS PAISES</t>
  </si>
  <si>
    <t>Estafa.................</t>
  </si>
  <si>
    <t>DIVISION Y</t>
  </si>
  <si>
    <t>SEGÚN MES Y LOCALIDAD DURANTE EL AÑO 2001</t>
  </si>
  <si>
    <t>CANTON Y</t>
  </si>
  <si>
    <t>DISTRITO</t>
  </si>
  <si>
    <t>Alajuela...........</t>
  </si>
  <si>
    <t>Heredia............</t>
  </si>
  <si>
    <t>Cartago............</t>
  </si>
  <si>
    <t>Puntarenas.........</t>
  </si>
  <si>
    <t>Guanacaste.........</t>
  </si>
  <si>
    <t>CANTON Y DISTRITO</t>
  </si>
  <si>
    <t>Hurto Ganado</t>
  </si>
  <si>
    <t>Estafa</t>
  </si>
  <si>
    <t>Robo ½ de transporte</t>
  </si>
  <si>
    <t>Tent.Robo ½ transporte</t>
  </si>
  <si>
    <t>Fals. señas y marcas</t>
  </si>
  <si>
    <t>Fals. De documento</t>
  </si>
  <si>
    <t>RFSC</t>
  </si>
  <si>
    <t>Desacato</t>
  </si>
  <si>
    <t>Homic-Culposo</t>
  </si>
  <si>
    <t>Uso documento falso</t>
  </si>
  <si>
    <t>Amenazas</t>
  </si>
  <si>
    <t>Lesiones</t>
  </si>
  <si>
    <t>Ten. Droga</t>
  </si>
  <si>
    <t>Aprop. Ret. Indebida</t>
  </si>
  <si>
    <t>Otro RMT</t>
  </si>
  <si>
    <t>Tent. Robo</t>
  </si>
  <si>
    <t>Estafa rmt</t>
  </si>
  <si>
    <t>Estafa robo</t>
  </si>
  <si>
    <t>Robo fuerza s/cosas</t>
  </si>
  <si>
    <t>OTRO PAIS</t>
  </si>
  <si>
    <t>OTRAS PROVINCIAS</t>
  </si>
  <si>
    <t>Inf. Ley de armas</t>
  </si>
  <si>
    <t>POR ROBO O HURTO DE MEDIO DE TRANSPORTE DURANTE EL AÑO 2001</t>
  </si>
  <si>
    <t>CASOS ENTRADOS EN LA SECCION DE DELITOS CONTRA LA PROPIEDAD POR ROBO O HURTO DE MEDIO DE TRANSPORTE DURANTE EL AÑO 2001</t>
  </si>
  <si>
    <t>Enero...................</t>
  </si>
  <si>
    <t>Febrero.................</t>
  </si>
  <si>
    <t>Marzo...................</t>
  </si>
  <si>
    <t>Abril...................</t>
  </si>
  <si>
    <t>Mayo....................</t>
  </si>
  <si>
    <t>Junio...................</t>
  </si>
  <si>
    <t>Julio...................</t>
  </si>
  <si>
    <t>Agosto..................</t>
  </si>
  <si>
    <t>Septiembre..............</t>
  </si>
  <si>
    <t>Octubre.................</t>
  </si>
  <si>
    <t>Noviembre...............</t>
  </si>
  <si>
    <t>Diciembre...............</t>
  </si>
  <si>
    <t>ROBO O HURTO DE MEDIO DE TRANSPORTE DURANTE EL AÑO 2001</t>
  </si>
  <si>
    <t>C A N T O N   Y</t>
  </si>
  <si>
    <t>Infracción Ley Armas...</t>
  </si>
  <si>
    <t>Cantón Montes de Oca..</t>
  </si>
  <si>
    <t>Cantón Pérez Zeledón...............</t>
  </si>
  <si>
    <t>Cantón Curridabat............</t>
  </si>
  <si>
    <t>Alajuela...............</t>
  </si>
  <si>
    <t>Heredia................</t>
  </si>
  <si>
    <t>Cartago................</t>
  </si>
  <si>
    <t>Puntarenas.................</t>
  </si>
  <si>
    <t>Limón.......................</t>
  </si>
  <si>
    <t>Guanacaste.................</t>
  </si>
  <si>
    <t>UNIDAD ROBO VEHICULOS</t>
  </si>
  <si>
    <t>PROVINCIA DE SAN JOSE</t>
  </si>
  <si>
    <t>PROVINCIA SAN JOSE</t>
  </si>
  <si>
    <t>Falsif. señas y marcas.</t>
  </si>
  <si>
    <t>Falsificación documento</t>
  </si>
  <si>
    <t>Tent.Robo de transporte</t>
  </si>
  <si>
    <t>Dist. Merced........................</t>
  </si>
  <si>
    <t>Dist. Sn Fco 2Ríos..................</t>
  </si>
  <si>
    <t>Dist. Uruca.........................</t>
  </si>
  <si>
    <t>Dist. Mata Redonda..................</t>
  </si>
  <si>
    <t>Dist. Pavas.........................</t>
  </si>
  <si>
    <t>Dist. Hatillo.......................</t>
  </si>
  <si>
    <t>Dist. Sn Sebastián..................</t>
  </si>
  <si>
    <t>Cantón Escazú.......................</t>
  </si>
  <si>
    <t>Cantón Desamparados.................</t>
  </si>
  <si>
    <t>Cantón Mora.........................</t>
  </si>
  <si>
    <t>Cantón Goicoechea...................</t>
  </si>
  <si>
    <t>Cantón Santa Ana....................</t>
  </si>
  <si>
    <t>Cantón Alajuelita...................</t>
  </si>
  <si>
    <t>Cantón Coronado.....................</t>
  </si>
  <si>
    <t>Cantón Acosta.......................</t>
  </si>
  <si>
    <t>Cantón Tibás........................</t>
  </si>
  <si>
    <t>Cantón Moravia......................</t>
  </si>
  <si>
    <t>Cantón Montes de Oca................</t>
  </si>
  <si>
    <t>Pérez Zeledón.......................</t>
  </si>
  <si>
    <t>Cantón Curridabat ..................</t>
  </si>
  <si>
    <t>Alajuela............................</t>
  </si>
  <si>
    <t>Cartago.............................</t>
  </si>
  <si>
    <t>Puntarenas..........................</t>
  </si>
  <si>
    <t>Heredia.............................</t>
  </si>
  <si>
    <t>Limón...............................</t>
  </si>
  <si>
    <t>Guanacaste..........................</t>
  </si>
  <si>
    <t>Alajuela..................</t>
  </si>
  <si>
    <t>Heredia...................</t>
  </si>
  <si>
    <t>Cartago...................</t>
  </si>
  <si>
    <t>Puntarenas................</t>
  </si>
  <si>
    <t>Guanacaste................</t>
  </si>
  <si>
    <t>CASOS ENTRADOS Y TERMINADOS MENSUALMENTE EN LA SECCION DE DELITOS CONTRA LA PROPIEDAD</t>
  </si>
  <si>
    <t>SEGÚN TIPO DE ASUNTO DURANTE EL AÑO 2001</t>
  </si>
  <si>
    <t>CASOS ENTRADOS EN LA SECCION DE DELITOS CONTRA LA PROPIEDAD SEGÚN TIPO DE CASO,</t>
  </si>
  <si>
    <t>CANTON Y DISTRITO DONDE OCURRIO EL HECHO DURANTE EL AÑO 2001</t>
  </si>
  <si>
    <t>TIPO DE CASO Y MES EN QUE OCURRIO EL HECHO DURANTE EL AÑO 2001</t>
  </si>
  <si>
    <t>Cuadro No.19</t>
  </si>
  <si>
    <t>Cuadro No.20</t>
  </si>
  <si>
    <t>Cuadro No.21</t>
  </si>
  <si>
    <t>Cuadro No.22</t>
  </si>
  <si>
    <t>Cuadro No.23</t>
  </si>
  <si>
    <t>Cuadro No.24</t>
  </si>
  <si>
    <t>Cudro No.25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</si>
</sst>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14">
    <font>
      <sz val="10"/>
      <name val="Arial"/>
      <family val="0"/>
    </font>
    <font>
      <b/>
      <sz val="10"/>
      <name val="Courier New"/>
      <family val="0"/>
    </font>
    <font>
      <sz val="10"/>
      <name val="Courier New"/>
      <family val="3"/>
    </font>
    <font>
      <b/>
      <u val="single"/>
      <sz val="10"/>
      <name val="Courier New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double"/>
      <sz val="11"/>
      <name val="Courier New"/>
      <family val="3"/>
    </font>
    <font>
      <b/>
      <u val="single"/>
      <sz val="11"/>
      <name val="Courier New"/>
      <family val="3"/>
    </font>
    <font>
      <sz val="11"/>
      <name val="Arial"/>
      <family val="0"/>
    </font>
    <font>
      <b/>
      <sz val="9"/>
      <name val="Courier New"/>
      <family val="3"/>
    </font>
    <font>
      <u val="single"/>
      <sz val="11"/>
      <name val="Courier New"/>
      <family val="3"/>
    </font>
    <font>
      <u val="double"/>
      <sz val="11"/>
      <name val="Courier New"/>
      <family val="3"/>
    </font>
    <font>
      <sz val="9"/>
      <name val="Courier New"/>
      <family val="3"/>
    </font>
    <font>
      <b/>
      <u val="single"/>
      <sz val="9"/>
      <name val="Courier New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7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2" sqref="A2"/>
    </sheetView>
  </sheetViews>
  <sheetFormatPr defaultColWidth="11.421875" defaultRowHeight="15" customHeight="1"/>
  <cols>
    <col min="1" max="1" width="27.7109375" style="0" customWidth="1"/>
    <col min="2" max="2" width="7.7109375" style="0" customWidth="1"/>
    <col min="3" max="5" width="6.421875" style="0" bestFit="1" customWidth="1"/>
    <col min="6" max="8" width="5.140625" style="0" bestFit="1" customWidth="1"/>
    <col min="9" max="14" width="6.57421875" style="0" customWidth="1"/>
  </cols>
  <sheetData>
    <row r="1" spans="1:8" ht="15" customHeight="1">
      <c r="A1" s="42" t="s">
        <v>236</v>
      </c>
      <c r="B1" s="36"/>
      <c r="C1" s="36"/>
      <c r="D1" s="36"/>
      <c r="E1" s="36"/>
      <c r="F1" s="36"/>
      <c r="G1" s="36"/>
      <c r="H1" s="36"/>
    </row>
    <row r="3" spans="1:14" ht="15" customHeight="1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" customHeight="1">
      <c r="A4" s="117" t="s">
        <v>137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8" ht="15" customHeight="1" thickBot="1">
      <c r="A5" s="36"/>
      <c r="B5" s="36"/>
      <c r="C5" s="36"/>
      <c r="D5" s="36"/>
      <c r="E5" s="36"/>
      <c r="F5" s="36"/>
      <c r="G5" s="36"/>
      <c r="H5" s="36"/>
    </row>
    <row r="6" spans="1:14" ht="15" customHeight="1" thickBot="1">
      <c r="A6" s="50" t="s">
        <v>138</v>
      </c>
      <c r="B6" s="119" t="s">
        <v>4</v>
      </c>
      <c r="C6" s="118" t="s">
        <v>49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5" customHeight="1" thickBot="1">
      <c r="A7" s="81" t="s">
        <v>139</v>
      </c>
      <c r="B7" s="120"/>
      <c r="C7" s="74" t="s">
        <v>95</v>
      </c>
      <c r="D7" s="74" t="s">
        <v>96</v>
      </c>
      <c r="E7" s="74" t="s">
        <v>97</v>
      </c>
      <c r="F7" s="74" t="s">
        <v>98</v>
      </c>
      <c r="G7" s="74" t="s">
        <v>99</v>
      </c>
      <c r="H7" s="74" t="s">
        <v>100</v>
      </c>
      <c r="I7" s="74" t="s">
        <v>101</v>
      </c>
      <c r="J7" s="74" t="s">
        <v>102</v>
      </c>
      <c r="K7" s="74" t="s">
        <v>103</v>
      </c>
      <c r="L7" s="74" t="s">
        <v>104</v>
      </c>
      <c r="M7" s="74" t="s">
        <v>105</v>
      </c>
      <c r="N7" s="74" t="s">
        <v>106</v>
      </c>
    </row>
    <row r="8" spans="1:14" ht="15" customHeight="1">
      <c r="A8" s="52"/>
      <c r="B8" s="9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5" customHeight="1">
      <c r="A9" s="51" t="s">
        <v>4</v>
      </c>
      <c r="B9" s="96">
        <f>(B11+B42+B51)</f>
        <v>9715</v>
      </c>
      <c r="C9" s="38">
        <f aca="true" t="shared" si="0" ref="C9:N9">(C11+C42+C51)</f>
        <v>1042</v>
      </c>
      <c r="D9" s="38">
        <f t="shared" si="0"/>
        <v>811</v>
      </c>
      <c r="E9" s="38">
        <f t="shared" si="0"/>
        <v>822</v>
      </c>
      <c r="F9" s="38">
        <f t="shared" si="0"/>
        <v>810</v>
      </c>
      <c r="G9" s="38">
        <f t="shared" si="0"/>
        <v>894</v>
      </c>
      <c r="H9" s="38">
        <f t="shared" si="0"/>
        <v>736</v>
      </c>
      <c r="I9" s="38">
        <f t="shared" si="0"/>
        <v>849</v>
      </c>
      <c r="J9" s="38">
        <f t="shared" si="0"/>
        <v>787</v>
      </c>
      <c r="K9" s="38">
        <f t="shared" si="0"/>
        <v>685</v>
      </c>
      <c r="L9" s="38">
        <f t="shared" si="0"/>
        <v>874</v>
      </c>
      <c r="M9" s="38">
        <f t="shared" si="0"/>
        <v>870</v>
      </c>
      <c r="N9" s="38">
        <f t="shared" si="0"/>
        <v>535</v>
      </c>
    </row>
    <row r="10" spans="1:14" ht="15" customHeight="1">
      <c r="A10" s="51"/>
      <c r="B10" s="9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" customHeight="1">
      <c r="A11" s="54" t="s">
        <v>195</v>
      </c>
      <c r="B11" s="101">
        <f aca="true" t="shared" si="1" ref="B11:N11">SUM(B15:B40)</f>
        <v>9629</v>
      </c>
      <c r="C11" s="41">
        <f t="shared" si="1"/>
        <v>1036</v>
      </c>
      <c r="D11" s="41">
        <f t="shared" si="1"/>
        <v>802</v>
      </c>
      <c r="E11" s="41">
        <f t="shared" si="1"/>
        <v>816</v>
      </c>
      <c r="F11" s="41">
        <f t="shared" si="1"/>
        <v>801</v>
      </c>
      <c r="G11" s="41">
        <f t="shared" si="1"/>
        <v>885</v>
      </c>
      <c r="H11" s="41">
        <f t="shared" si="1"/>
        <v>735</v>
      </c>
      <c r="I11" s="40">
        <f t="shared" si="1"/>
        <v>839</v>
      </c>
      <c r="J11" s="40">
        <f t="shared" si="1"/>
        <v>779</v>
      </c>
      <c r="K11" s="40">
        <f t="shared" si="1"/>
        <v>677</v>
      </c>
      <c r="L11" s="40">
        <f t="shared" si="1"/>
        <v>865</v>
      </c>
      <c r="M11" s="40">
        <f t="shared" si="1"/>
        <v>863</v>
      </c>
      <c r="N11" s="41">
        <f t="shared" si="1"/>
        <v>531</v>
      </c>
    </row>
    <row r="12" spans="1:14" ht="15" customHeight="1">
      <c r="A12" s="53"/>
      <c r="B12" s="9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5" customHeight="1">
      <c r="A13" s="54" t="s">
        <v>6</v>
      </c>
      <c r="B13" s="101">
        <f aca="true" t="shared" si="2" ref="B13:N13">SUM(B15:B25)</f>
        <v>4500</v>
      </c>
      <c r="C13" s="41">
        <f t="shared" si="2"/>
        <v>520</v>
      </c>
      <c r="D13" s="41">
        <f t="shared" si="2"/>
        <v>376</v>
      </c>
      <c r="E13" s="41">
        <f t="shared" si="2"/>
        <v>382</v>
      </c>
      <c r="F13" s="41">
        <f t="shared" si="2"/>
        <v>362</v>
      </c>
      <c r="G13" s="41">
        <f t="shared" si="2"/>
        <v>410</v>
      </c>
      <c r="H13" s="41">
        <f t="shared" si="2"/>
        <v>357</v>
      </c>
      <c r="I13" s="40">
        <f t="shared" si="2"/>
        <v>401</v>
      </c>
      <c r="J13" s="40">
        <f t="shared" si="2"/>
        <v>385</v>
      </c>
      <c r="K13" s="40">
        <f t="shared" si="2"/>
        <v>278</v>
      </c>
      <c r="L13" s="40">
        <f t="shared" si="2"/>
        <v>385</v>
      </c>
      <c r="M13" s="40">
        <f t="shared" si="2"/>
        <v>408</v>
      </c>
      <c r="N13" s="40">
        <f t="shared" si="2"/>
        <v>236</v>
      </c>
    </row>
    <row r="14" spans="1:8" ht="15" customHeight="1">
      <c r="A14" s="53"/>
      <c r="B14" s="98"/>
      <c r="C14" s="39"/>
      <c r="D14" s="39"/>
      <c r="E14" s="39"/>
      <c r="F14" s="39"/>
      <c r="G14" s="39"/>
      <c r="H14" s="39"/>
    </row>
    <row r="15" spans="1:14" ht="15" customHeight="1">
      <c r="A15" s="53" t="s">
        <v>7</v>
      </c>
      <c r="B15" s="98">
        <f>SUM(C15:N15)</f>
        <v>452</v>
      </c>
      <c r="C15" s="39">
        <v>62</v>
      </c>
      <c r="D15" s="39">
        <v>41</v>
      </c>
      <c r="E15" s="39">
        <v>42</v>
      </c>
      <c r="F15" s="39">
        <v>39</v>
      </c>
      <c r="G15" s="39">
        <v>40</v>
      </c>
      <c r="H15" s="39">
        <v>30</v>
      </c>
      <c r="I15" s="39">
        <v>39</v>
      </c>
      <c r="J15" s="39">
        <v>35</v>
      </c>
      <c r="K15" s="39">
        <v>32</v>
      </c>
      <c r="L15" s="39">
        <v>27</v>
      </c>
      <c r="M15" s="39">
        <v>43</v>
      </c>
      <c r="N15" s="39">
        <v>22</v>
      </c>
    </row>
    <row r="16" spans="1:14" ht="15" customHeight="1">
      <c r="A16" s="53" t="s">
        <v>8</v>
      </c>
      <c r="B16" s="98">
        <f aca="true" t="shared" si="3" ref="B16:B25">SUM(C16:N16)</f>
        <v>414</v>
      </c>
      <c r="C16" s="39">
        <v>51</v>
      </c>
      <c r="D16" s="39">
        <v>37</v>
      </c>
      <c r="E16" s="39">
        <v>22</v>
      </c>
      <c r="F16" s="39">
        <v>48</v>
      </c>
      <c r="G16" s="39">
        <v>33</v>
      </c>
      <c r="H16" s="39">
        <v>47</v>
      </c>
      <c r="I16" s="39">
        <v>36</v>
      </c>
      <c r="J16" s="39">
        <v>33</v>
      </c>
      <c r="K16" s="39">
        <v>16</v>
      </c>
      <c r="L16" s="39">
        <v>29</v>
      </c>
      <c r="M16" s="39">
        <v>37</v>
      </c>
      <c r="N16" s="39">
        <v>25</v>
      </c>
    </row>
    <row r="17" spans="1:14" ht="15" customHeight="1">
      <c r="A17" s="53" t="s">
        <v>9</v>
      </c>
      <c r="B17" s="98">
        <f t="shared" si="3"/>
        <v>755</v>
      </c>
      <c r="C17" s="39">
        <v>88</v>
      </c>
      <c r="D17" s="39">
        <v>49</v>
      </c>
      <c r="E17" s="39">
        <v>55</v>
      </c>
      <c r="F17" s="39">
        <v>49</v>
      </c>
      <c r="G17" s="39">
        <v>59</v>
      </c>
      <c r="H17" s="39">
        <v>53</v>
      </c>
      <c r="I17" s="39">
        <v>51</v>
      </c>
      <c r="J17" s="39">
        <v>83</v>
      </c>
      <c r="K17" s="39">
        <v>58</v>
      </c>
      <c r="L17" s="39">
        <v>77</v>
      </c>
      <c r="M17" s="39">
        <v>91</v>
      </c>
      <c r="N17" s="39">
        <v>42</v>
      </c>
    </row>
    <row r="18" spans="1:14" ht="15" customHeight="1">
      <c r="A18" s="53" t="s">
        <v>10</v>
      </c>
      <c r="B18" s="98">
        <f t="shared" si="3"/>
        <v>605</v>
      </c>
      <c r="C18" s="39">
        <v>60</v>
      </c>
      <c r="D18" s="39">
        <v>41</v>
      </c>
      <c r="E18" s="39">
        <v>59</v>
      </c>
      <c r="F18" s="39">
        <v>53</v>
      </c>
      <c r="G18" s="39">
        <v>71</v>
      </c>
      <c r="H18" s="39">
        <v>33</v>
      </c>
      <c r="I18" s="39">
        <v>72</v>
      </c>
      <c r="J18" s="39">
        <v>46</v>
      </c>
      <c r="K18" s="39">
        <v>41</v>
      </c>
      <c r="L18" s="39">
        <v>53</v>
      </c>
      <c r="M18" s="39">
        <v>45</v>
      </c>
      <c r="N18" s="39">
        <v>31</v>
      </c>
    </row>
    <row r="19" spans="1:14" ht="15" customHeight="1">
      <c r="A19" s="53" t="s">
        <v>11</v>
      </c>
      <c r="B19" s="98">
        <f t="shared" si="3"/>
        <v>300</v>
      </c>
      <c r="C19" s="39">
        <v>35</v>
      </c>
      <c r="D19" s="39">
        <v>31</v>
      </c>
      <c r="E19" s="39">
        <v>34</v>
      </c>
      <c r="F19" s="39">
        <v>27</v>
      </c>
      <c r="G19" s="39">
        <v>28</v>
      </c>
      <c r="H19" s="39">
        <v>21</v>
      </c>
      <c r="I19" s="39">
        <v>28</v>
      </c>
      <c r="J19" s="39">
        <v>16</v>
      </c>
      <c r="K19" s="39">
        <v>11</v>
      </c>
      <c r="L19" s="39">
        <v>32</v>
      </c>
      <c r="M19" s="39">
        <v>24</v>
      </c>
      <c r="N19" s="39">
        <v>13</v>
      </c>
    </row>
    <row r="20" spans="1:14" ht="15" customHeight="1">
      <c r="A20" s="53" t="s">
        <v>12</v>
      </c>
      <c r="B20" s="98">
        <f t="shared" si="3"/>
        <v>248</v>
      </c>
      <c r="C20" s="39">
        <v>23</v>
      </c>
      <c r="D20" s="39">
        <v>22</v>
      </c>
      <c r="E20" s="39">
        <v>22</v>
      </c>
      <c r="F20" s="39">
        <v>16</v>
      </c>
      <c r="G20" s="39">
        <v>20</v>
      </c>
      <c r="H20" s="39">
        <v>23</v>
      </c>
      <c r="I20" s="39">
        <v>20</v>
      </c>
      <c r="J20" s="39">
        <v>27</v>
      </c>
      <c r="K20" s="39">
        <v>21</v>
      </c>
      <c r="L20" s="39">
        <v>18</v>
      </c>
      <c r="M20" s="39">
        <v>21</v>
      </c>
      <c r="N20" s="39">
        <v>15</v>
      </c>
    </row>
    <row r="21" spans="1:14" ht="15" customHeight="1">
      <c r="A21" s="53" t="s">
        <v>13</v>
      </c>
      <c r="B21" s="98">
        <f t="shared" si="3"/>
        <v>399</v>
      </c>
      <c r="C21" s="39">
        <v>49</v>
      </c>
      <c r="D21" s="39">
        <v>42</v>
      </c>
      <c r="E21" s="39">
        <v>30</v>
      </c>
      <c r="F21" s="39">
        <v>27</v>
      </c>
      <c r="G21" s="39">
        <v>30</v>
      </c>
      <c r="H21" s="39">
        <v>33</v>
      </c>
      <c r="I21" s="39">
        <v>38</v>
      </c>
      <c r="J21" s="39">
        <v>37</v>
      </c>
      <c r="K21" s="39">
        <v>26</v>
      </c>
      <c r="L21" s="39">
        <v>35</v>
      </c>
      <c r="M21" s="39">
        <v>33</v>
      </c>
      <c r="N21" s="39">
        <v>19</v>
      </c>
    </row>
    <row r="22" spans="1:14" ht="15" customHeight="1">
      <c r="A22" s="53" t="s">
        <v>14</v>
      </c>
      <c r="B22" s="98">
        <f t="shared" si="3"/>
        <v>265</v>
      </c>
      <c r="C22" s="39">
        <v>26</v>
      </c>
      <c r="D22" s="39">
        <v>20</v>
      </c>
      <c r="E22" s="39">
        <v>28</v>
      </c>
      <c r="F22" s="39">
        <v>21</v>
      </c>
      <c r="G22" s="39">
        <v>23</v>
      </c>
      <c r="H22" s="39">
        <v>24</v>
      </c>
      <c r="I22" s="39">
        <v>20</v>
      </c>
      <c r="J22" s="39">
        <v>27</v>
      </c>
      <c r="K22" s="39">
        <v>10</v>
      </c>
      <c r="L22" s="39">
        <v>22</v>
      </c>
      <c r="M22" s="39">
        <v>27</v>
      </c>
      <c r="N22" s="39">
        <v>17</v>
      </c>
    </row>
    <row r="23" spans="1:14" ht="15" customHeight="1">
      <c r="A23" s="53" t="s">
        <v>15</v>
      </c>
      <c r="B23" s="98">
        <f t="shared" si="3"/>
        <v>485</v>
      </c>
      <c r="C23" s="39">
        <v>49</v>
      </c>
      <c r="D23" s="39">
        <v>41</v>
      </c>
      <c r="E23" s="39">
        <v>45</v>
      </c>
      <c r="F23" s="39">
        <v>35</v>
      </c>
      <c r="G23" s="39">
        <v>43</v>
      </c>
      <c r="H23" s="39">
        <v>44</v>
      </c>
      <c r="I23" s="39">
        <v>50</v>
      </c>
      <c r="J23" s="39">
        <v>39</v>
      </c>
      <c r="K23" s="39">
        <v>33</v>
      </c>
      <c r="L23" s="39">
        <v>45</v>
      </c>
      <c r="M23" s="39">
        <v>39</v>
      </c>
      <c r="N23" s="39">
        <v>22</v>
      </c>
    </row>
    <row r="24" spans="1:14" ht="15" customHeight="1">
      <c r="A24" s="53" t="s">
        <v>16</v>
      </c>
      <c r="B24" s="98">
        <f t="shared" si="3"/>
        <v>301</v>
      </c>
      <c r="C24" s="39">
        <v>34</v>
      </c>
      <c r="D24" s="39">
        <v>34</v>
      </c>
      <c r="E24" s="39">
        <v>21</v>
      </c>
      <c r="F24" s="39">
        <v>25</v>
      </c>
      <c r="G24" s="39">
        <v>35</v>
      </c>
      <c r="H24" s="39">
        <v>23</v>
      </c>
      <c r="I24" s="39">
        <v>29</v>
      </c>
      <c r="J24" s="39">
        <v>27</v>
      </c>
      <c r="K24" s="39">
        <v>17</v>
      </c>
      <c r="L24" s="39">
        <v>19</v>
      </c>
      <c r="M24" s="39">
        <v>24</v>
      </c>
      <c r="N24" s="39">
        <v>13</v>
      </c>
    </row>
    <row r="25" spans="1:14" ht="15" customHeight="1">
      <c r="A25" s="53" t="s">
        <v>17</v>
      </c>
      <c r="B25" s="98">
        <f t="shared" si="3"/>
        <v>276</v>
      </c>
      <c r="C25" s="39">
        <v>43</v>
      </c>
      <c r="D25" s="39">
        <v>18</v>
      </c>
      <c r="E25" s="39">
        <v>24</v>
      </c>
      <c r="F25" s="39">
        <v>22</v>
      </c>
      <c r="G25" s="39">
        <v>28</v>
      </c>
      <c r="H25" s="39">
        <v>26</v>
      </c>
      <c r="I25" s="39">
        <v>18</v>
      </c>
      <c r="J25" s="39">
        <v>15</v>
      </c>
      <c r="K25" s="39">
        <v>13</v>
      </c>
      <c r="L25" s="39">
        <v>28</v>
      </c>
      <c r="M25" s="39">
        <v>24</v>
      </c>
      <c r="N25" s="39">
        <v>17</v>
      </c>
    </row>
    <row r="26" spans="1:2" ht="15" customHeight="1">
      <c r="A26" s="53"/>
      <c r="B26" s="67"/>
    </row>
    <row r="27" spans="1:14" ht="15" customHeight="1">
      <c r="A27" s="53" t="s">
        <v>18</v>
      </c>
      <c r="B27" s="98">
        <f aca="true" t="shared" si="4" ref="B27:B40">SUM(C27:N27)</f>
        <v>416</v>
      </c>
      <c r="C27" s="39">
        <v>37</v>
      </c>
      <c r="D27" s="39">
        <v>31</v>
      </c>
      <c r="E27" s="39">
        <v>34</v>
      </c>
      <c r="F27" s="39">
        <v>27</v>
      </c>
      <c r="G27" s="39">
        <v>28</v>
      </c>
      <c r="H27" s="39">
        <v>33</v>
      </c>
      <c r="I27" s="39">
        <v>41</v>
      </c>
      <c r="J27" s="39">
        <v>30</v>
      </c>
      <c r="K27" s="39">
        <v>35</v>
      </c>
      <c r="L27" s="39">
        <v>50</v>
      </c>
      <c r="M27" s="39">
        <v>43</v>
      </c>
      <c r="N27" s="39">
        <v>27</v>
      </c>
    </row>
    <row r="28" spans="1:14" ht="15" customHeight="1">
      <c r="A28" s="53" t="s">
        <v>19</v>
      </c>
      <c r="B28" s="98">
        <f t="shared" si="4"/>
        <v>879</v>
      </c>
      <c r="C28" s="39">
        <v>88</v>
      </c>
      <c r="D28" s="39">
        <v>83</v>
      </c>
      <c r="E28" s="39">
        <v>68</v>
      </c>
      <c r="F28" s="39">
        <v>91</v>
      </c>
      <c r="G28" s="39">
        <v>87</v>
      </c>
      <c r="H28" s="39">
        <v>68</v>
      </c>
      <c r="I28" s="39">
        <v>69</v>
      </c>
      <c r="J28" s="39">
        <v>78</v>
      </c>
      <c r="K28" s="39">
        <v>71</v>
      </c>
      <c r="L28" s="39">
        <v>71</v>
      </c>
      <c r="M28" s="39">
        <v>59</v>
      </c>
      <c r="N28" s="39">
        <v>46</v>
      </c>
    </row>
    <row r="29" spans="1:14" ht="15" customHeight="1">
      <c r="A29" s="53" t="s">
        <v>20</v>
      </c>
      <c r="B29" s="98">
        <f t="shared" si="4"/>
        <v>210</v>
      </c>
      <c r="C29" s="39">
        <v>16</v>
      </c>
      <c r="D29" s="39">
        <v>15</v>
      </c>
      <c r="E29" s="39">
        <v>22</v>
      </c>
      <c r="F29" s="39">
        <v>15</v>
      </c>
      <c r="G29" s="39">
        <v>27</v>
      </c>
      <c r="H29" s="39">
        <v>17</v>
      </c>
      <c r="I29" s="39">
        <v>21</v>
      </c>
      <c r="J29" s="39">
        <v>19</v>
      </c>
      <c r="K29" s="39">
        <v>13</v>
      </c>
      <c r="L29" s="39">
        <v>21</v>
      </c>
      <c r="M29" s="39">
        <v>15</v>
      </c>
      <c r="N29" s="39">
        <v>9</v>
      </c>
    </row>
    <row r="30" spans="1:14" ht="15" customHeight="1">
      <c r="A30" s="53" t="s">
        <v>21</v>
      </c>
      <c r="B30" s="98">
        <f t="shared" si="4"/>
        <v>35</v>
      </c>
      <c r="C30" s="39">
        <v>5</v>
      </c>
      <c r="D30" s="39">
        <v>3</v>
      </c>
      <c r="E30" s="39">
        <v>3</v>
      </c>
      <c r="F30" s="39">
        <v>2</v>
      </c>
      <c r="G30" s="39">
        <v>7</v>
      </c>
      <c r="H30" s="39">
        <v>2</v>
      </c>
      <c r="I30" s="39">
        <v>7</v>
      </c>
      <c r="J30" s="39">
        <v>1</v>
      </c>
      <c r="K30" s="39">
        <v>1</v>
      </c>
      <c r="L30" s="39">
        <v>2</v>
      </c>
      <c r="M30" s="39">
        <v>1</v>
      </c>
      <c r="N30" s="39">
        <v>1</v>
      </c>
    </row>
    <row r="31" spans="1:14" ht="15" customHeight="1">
      <c r="A31" s="53" t="s">
        <v>22</v>
      </c>
      <c r="B31" s="98">
        <f t="shared" si="4"/>
        <v>728</v>
      </c>
      <c r="C31" s="39">
        <v>81</v>
      </c>
      <c r="D31" s="39">
        <v>62</v>
      </c>
      <c r="E31" s="39">
        <v>52</v>
      </c>
      <c r="F31" s="39">
        <v>68</v>
      </c>
      <c r="G31" s="39">
        <v>58</v>
      </c>
      <c r="H31" s="39">
        <v>41</v>
      </c>
      <c r="I31" s="39">
        <v>62</v>
      </c>
      <c r="J31" s="39">
        <v>52</v>
      </c>
      <c r="K31" s="39">
        <v>58</v>
      </c>
      <c r="L31" s="39">
        <v>72</v>
      </c>
      <c r="M31" s="39">
        <v>82</v>
      </c>
      <c r="N31" s="39">
        <v>40</v>
      </c>
    </row>
    <row r="32" spans="1:14" ht="15" customHeight="1">
      <c r="A32" s="53" t="s">
        <v>23</v>
      </c>
      <c r="B32" s="98">
        <f t="shared" si="4"/>
        <v>221</v>
      </c>
      <c r="C32" s="39">
        <v>30</v>
      </c>
      <c r="D32" s="39">
        <v>20</v>
      </c>
      <c r="E32" s="39">
        <v>10</v>
      </c>
      <c r="F32" s="39">
        <v>19</v>
      </c>
      <c r="G32" s="39">
        <v>18</v>
      </c>
      <c r="H32" s="39">
        <v>22</v>
      </c>
      <c r="I32" s="39">
        <v>22</v>
      </c>
      <c r="J32" s="39">
        <v>17</v>
      </c>
      <c r="K32" s="39">
        <v>16</v>
      </c>
      <c r="L32" s="39">
        <v>23</v>
      </c>
      <c r="M32" s="39">
        <v>18</v>
      </c>
      <c r="N32" s="39">
        <v>6</v>
      </c>
    </row>
    <row r="33" spans="1:14" ht="15" customHeight="1">
      <c r="A33" s="53" t="s">
        <v>24</v>
      </c>
      <c r="B33" s="98">
        <f t="shared" si="4"/>
        <v>214</v>
      </c>
      <c r="C33" s="39">
        <v>26</v>
      </c>
      <c r="D33" s="39">
        <v>17</v>
      </c>
      <c r="E33" s="39">
        <v>18</v>
      </c>
      <c r="F33" s="39">
        <v>29</v>
      </c>
      <c r="G33" s="39">
        <v>27</v>
      </c>
      <c r="H33" s="39">
        <v>9</v>
      </c>
      <c r="I33" s="39">
        <v>12</v>
      </c>
      <c r="J33" s="39">
        <v>17</v>
      </c>
      <c r="K33" s="39">
        <v>12</v>
      </c>
      <c r="L33" s="39">
        <v>24</v>
      </c>
      <c r="M33" s="39">
        <v>13</v>
      </c>
      <c r="N33" s="39">
        <v>10</v>
      </c>
    </row>
    <row r="34" spans="1:14" ht="15" customHeight="1">
      <c r="A34" s="53" t="s">
        <v>25</v>
      </c>
      <c r="B34" s="98">
        <f t="shared" si="4"/>
        <v>284</v>
      </c>
      <c r="C34" s="39">
        <v>33</v>
      </c>
      <c r="D34" s="39">
        <v>26</v>
      </c>
      <c r="E34" s="39">
        <v>38</v>
      </c>
      <c r="F34" s="39">
        <v>22</v>
      </c>
      <c r="G34" s="39">
        <v>21</v>
      </c>
      <c r="H34" s="39">
        <v>27</v>
      </c>
      <c r="I34" s="39">
        <v>21</v>
      </c>
      <c r="J34" s="39">
        <v>15</v>
      </c>
      <c r="K34" s="39">
        <v>18</v>
      </c>
      <c r="L34" s="39">
        <v>22</v>
      </c>
      <c r="M34" s="39">
        <v>24</v>
      </c>
      <c r="N34" s="39">
        <v>17</v>
      </c>
    </row>
    <row r="35" spans="1:14" ht="15" customHeight="1">
      <c r="A35" s="53" t="s">
        <v>26</v>
      </c>
      <c r="B35" s="98">
        <f t="shared" si="4"/>
        <v>19</v>
      </c>
      <c r="C35" s="39">
        <v>1</v>
      </c>
      <c r="D35" s="39">
        <v>2</v>
      </c>
      <c r="E35" s="39">
        <v>1</v>
      </c>
      <c r="F35" s="39">
        <v>1</v>
      </c>
      <c r="G35" s="39">
        <v>0</v>
      </c>
      <c r="H35" s="39">
        <v>1</v>
      </c>
      <c r="I35" s="39">
        <v>3</v>
      </c>
      <c r="J35" s="39">
        <v>2</v>
      </c>
      <c r="K35" s="39">
        <v>1</v>
      </c>
      <c r="L35" s="39">
        <v>2</v>
      </c>
      <c r="M35" s="39">
        <v>2</v>
      </c>
      <c r="N35" s="39">
        <v>3</v>
      </c>
    </row>
    <row r="36" spans="1:14" ht="15" customHeight="1">
      <c r="A36" s="53" t="s">
        <v>27</v>
      </c>
      <c r="B36" s="98">
        <f t="shared" si="4"/>
        <v>504</v>
      </c>
      <c r="C36" s="39">
        <v>58</v>
      </c>
      <c r="D36" s="39">
        <v>39</v>
      </c>
      <c r="E36" s="39">
        <v>43</v>
      </c>
      <c r="F36" s="39">
        <v>40</v>
      </c>
      <c r="G36" s="39">
        <v>54</v>
      </c>
      <c r="H36" s="39">
        <v>27</v>
      </c>
      <c r="I36" s="39">
        <v>41</v>
      </c>
      <c r="J36" s="39">
        <v>33</v>
      </c>
      <c r="K36" s="39">
        <v>44</v>
      </c>
      <c r="L36" s="39">
        <v>40</v>
      </c>
      <c r="M36" s="39">
        <v>46</v>
      </c>
      <c r="N36" s="39">
        <v>39</v>
      </c>
    </row>
    <row r="37" spans="1:14" ht="15" customHeight="1">
      <c r="A37" s="53" t="s">
        <v>28</v>
      </c>
      <c r="B37" s="98">
        <f t="shared" si="4"/>
        <v>372</v>
      </c>
      <c r="C37" s="39">
        <v>35</v>
      </c>
      <c r="D37" s="39">
        <v>22</v>
      </c>
      <c r="E37" s="39">
        <v>31</v>
      </c>
      <c r="F37" s="39">
        <v>22</v>
      </c>
      <c r="G37" s="39">
        <v>35</v>
      </c>
      <c r="H37" s="39">
        <v>31</v>
      </c>
      <c r="I37" s="39">
        <v>53</v>
      </c>
      <c r="J37" s="39">
        <v>29</v>
      </c>
      <c r="K37" s="39">
        <v>21</v>
      </c>
      <c r="L37" s="39">
        <v>39</v>
      </c>
      <c r="M37" s="39">
        <v>30</v>
      </c>
      <c r="N37" s="39">
        <v>24</v>
      </c>
    </row>
    <row r="38" spans="1:14" ht="15" customHeight="1">
      <c r="A38" s="55" t="s">
        <v>185</v>
      </c>
      <c r="B38" s="98">
        <f t="shared" si="4"/>
        <v>823</v>
      </c>
      <c r="C38" s="39">
        <v>68</v>
      </c>
      <c r="D38" s="39">
        <v>76</v>
      </c>
      <c r="E38" s="39">
        <v>73</v>
      </c>
      <c r="F38" s="39">
        <v>77</v>
      </c>
      <c r="G38" s="39">
        <v>69</v>
      </c>
      <c r="H38" s="39">
        <v>74</v>
      </c>
      <c r="I38" s="39">
        <v>55</v>
      </c>
      <c r="J38" s="39">
        <v>69</v>
      </c>
      <c r="K38" s="39">
        <v>70</v>
      </c>
      <c r="L38" s="39">
        <v>76</v>
      </c>
      <c r="M38" s="39">
        <v>72</v>
      </c>
      <c r="N38" s="39">
        <v>44</v>
      </c>
    </row>
    <row r="39" spans="1:14" ht="15" customHeight="1">
      <c r="A39" s="53" t="s">
        <v>186</v>
      </c>
      <c r="B39" s="98">
        <f>SUM(C39:N39)</f>
        <v>2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2</v>
      </c>
      <c r="L39" s="39">
        <v>0</v>
      </c>
      <c r="M39" s="39">
        <v>0</v>
      </c>
      <c r="N39" s="39">
        <v>0</v>
      </c>
    </row>
    <row r="40" spans="1:14" ht="15" customHeight="1">
      <c r="A40" s="53" t="s">
        <v>187</v>
      </c>
      <c r="B40" s="98">
        <f t="shared" si="4"/>
        <v>422</v>
      </c>
      <c r="C40" s="39">
        <v>38</v>
      </c>
      <c r="D40" s="39">
        <v>30</v>
      </c>
      <c r="E40" s="39">
        <v>41</v>
      </c>
      <c r="F40" s="39">
        <v>26</v>
      </c>
      <c r="G40" s="39">
        <v>44</v>
      </c>
      <c r="H40" s="39">
        <v>26</v>
      </c>
      <c r="I40" s="39">
        <v>31</v>
      </c>
      <c r="J40" s="39">
        <v>32</v>
      </c>
      <c r="K40" s="39">
        <v>37</v>
      </c>
      <c r="L40" s="39">
        <v>38</v>
      </c>
      <c r="M40" s="39">
        <v>50</v>
      </c>
      <c r="N40" s="39">
        <v>29</v>
      </c>
    </row>
    <row r="41" spans="1:2" ht="15" customHeight="1">
      <c r="A41" s="53"/>
      <c r="B41" s="67"/>
    </row>
    <row r="42" spans="1:14" ht="15" customHeight="1">
      <c r="A42" s="56" t="s">
        <v>29</v>
      </c>
      <c r="B42" s="101">
        <f aca="true" t="shared" si="5" ref="B42:B49">SUM(C42:N42)</f>
        <v>85</v>
      </c>
      <c r="C42" s="41">
        <f>+SUM(C44:C49)</f>
        <v>6</v>
      </c>
      <c r="D42" s="41">
        <f aca="true" t="shared" si="6" ref="D42:N42">+SUM(D44:D49)</f>
        <v>9</v>
      </c>
      <c r="E42" s="41">
        <f t="shared" si="6"/>
        <v>6</v>
      </c>
      <c r="F42" s="41">
        <f t="shared" si="6"/>
        <v>9</v>
      </c>
      <c r="G42" s="41">
        <f t="shared" si="6"/>
        <v>9</v>
      </c>
      <c r="H42" s="41">
        <f t="shared" si="6"/>
        <v>1</v>
      </c>
      <c r="I42" s="41">
        <f t="shared" si="6"/>
        <v>9</v>
      </c>
      <c r="J42" s="41">
        <f t="shared" si="6"/>
        <v>8</v>
      </c>
      <c r="K42" s="41">
        <f t="shared" si="6"/>
        <v>8</v>
      </c>
      <c r="L42" s="41">
        <f t="shared" si="6"/>
        <v>9</v>
      </c>
      <c r="M42" s="41">
        <f t="shared" si="6"/>
        <v>7</v>
      </c>
      <c r="N42" s="41">
        <f t="shared" si="6"/>
        <v>4</v>
      </c>
    </row>
    <row r="43" spans="1:14" ht="15" customHeight="1">
      <c r="A43" s="56"/>
      <c r="B43" s="10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" customHeight="1">
      <c r="A44" s="57" t="s">
        <v>188</v>
      </c>
      <c r="B44" s="98">
        <f t="shared" si="5"/>
        <v>16</v>
      </c>
      <c r="C44" s="39">
        <v>4</v>
      </c>
      <c r="D44" s="39">
        <v>2</v>
      </c>
      <c r="E44" s="39">
        <v>1</v>
      </c>
      <c r="F44" s="39">
        <v>3</v>
      </c>
      <c r="G44" s="39">
        <v>1</v>
      </c>
      <c r="H44" s="39">
        <v>0</v>
      </c>
      <c r="I44" s="39">
        <v>2</v>
      </c>
      <c r="J44" s="39">
        <v>2</v>
      </c>
      <c r="K44" s="39">
        <v>1</v>
      </c>
      <c r="L44" s="39">
        <v>0</v>
      </c>
      <c r="M44" s="39">
        <v>0</v>
      </c>
      <c r="N44" s="39">
        <v>0</v>
      </c>
    </row>
    <row r="45" spans="1:14" ht="15" customHeight="1">
      <c r="A45" s="57" t="s">
        <v>189</v>
      </c>
      <c r="B45" s="98">
        <f t="shared" si="5"/>
        <v>41</v>
      </c>
      <c r="C45" s="39">
        <v>2</v>
      </c>
      <c r="D45" s="39">
        <v>4</v>
      </c>
      <c r="E45" s="39">
        <v>3</v>
      </c>
      <c r="F45" s="39">
        <v>3</v>
      </c>
      <c r="G45" s="39">
        <v>4</v>
      </c>
      <c r="H45" s="39">
        <v>0</v>
      </c>
      <c r="I45" s="39">
        <v>4</v>
      </c>
      <c r="J45" s="39">
        <v>5</v>
      </c>
      <c r="K45" s="39">
        <v>3</v>
      </c>
      <c r="L45" s="39">
        <v>4</v>
      </c>
      <c r="M45" s="39">
        <v>6</v>
      </c>
      <c r="N45" s="39">
        <v>3</v>
      </c>
    </row>
    <row r="46" spans="1:14" ht="15" customHeight="1">
      <c r="A46" s="57" t="s">
        <v>190</v>
      </c>
      <c r="B46" s="98">
        <f t="shared" si="5"/>
        <v>20</v>
      </c>
      <c r="C46" s="39">
        <v>0</v>
      </c>
      <c r="D46" s="39">
        <v>2</v>
      </c>
      <c r="E46" s="39">
        <v>0</v>
      </c>
      <c r="F46" s="39">
        <v>3</v>
      </c>
      <c r="G46" s="39">
        <v>2</v>
      </c>
      <c r="H46" s="39">
        <v>0</v>
      </c>
      <c r="I46" s="39">
        <v>3</v>
      </c>
      <c r="J46" s="39">
        <v>0</v>
      </c>
      <c r="K46" s="39">
        <v>4</v>
      </c>
      <c r="L46" s="39">
        <v>5</v>
      </c>
      <c r="M46" s="39">
        <v>0</v>
      </c>
      <c r="N46" s="39">
        <v>1</v>
      </c>
    </row>
    <row r="47" spans="1:14" ht="15" customHeight="1">
      <c r="A47" s="57" t="s">
        <v>191</v>
      </c>
      <c r="B47" s="98">
        <f t="shared" si="5"/>
        <v>3</v>
      </c>
      <c r="C47" s="61">
        <v>0</v>
      </c>
      <c r="D47" s="61">
        <v>0</v>
      </c>
      <c r="E47" s="61">
        <v>2</v>
      </c>
      <c r="F47" s="61">
        <v>0</v>
      </c>
      <c r="G47" s="61">
        <v>1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</row>
    <row r="48" spans="1:14" ht="15" customHeight="1">
      <c r="A48" s="57" t="s">
        <v>192</v>
      </c>
      <c r="B48" s="98">
        <f t="shared" si="5"/>
        <v>2</v>
      </c>
      <c r="C48" s="39">
        <v>0</v>
      </c>
      <c r="D48" s="39">
        <v>1</v>
      </c>
      <c r="E48" s="39">
        <v>0</v>
      </c>
      <c r="F48" s="39">
        <v>0</v>
      </c>
      <c r="G48" s="39">
        <v>1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</row>
    <row r="49" spans="1:14" ht="15" customHeight="1">
      <c r="A49" s="57" t="s">
        <v>193</v>
      </c>
      <c r="B49" s="98">
        <f t="shared" si="5"/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1</v>
      </c>
      <c r="K49" s="39">
        <v>0</v>
      </c>
      <c r="L49" s="39">
        <v>0</v>
      </c>
      <c r="M49" s="39">
        <v>1</v>
      </c>
      <c r="N49" s="39">
        <v>0</v>
      </c>
    </row>
    <row r="50" spans="1:14" ht="15" customHeight="1">
      <c r="A50" s="57"/>
      <c r="B50" s="9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5" customHeight="1" thickBot="1">
      <c r="A51" s="85" t="s">
        <v>165</v>
      </c>
      <c r="B51" s="106">
        <f>SUM(C51:N51)</f>
        <v>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</row>
  </sheetData>
  <mergeCells count="4">
    <mergeCell ref="A3:N3"/>
    <mergeCell ref="C6:N6"/>
    <mergeCell ref="B6:B7"/>
    <mergeCell ref="A4:N4"/>
  </mergeCells>
  <printOptions horizontalCentered="1"/>
  <pageMargins left="0.3937007874015748" right="0.3937007874015748" top="1.37" bottom="0.48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2" sqref="A2"/>
    </sheetView>
  </sheetViews>
  <sheetFormatPr defaultColWidth="11.421875" defaultRowHeight="15" customHeight="1"/>
  <cols>
    <col min="1" max="1" width="31.00390625" style="0" customWidth="1"/>
    <col min="2" max="2" width="7.7109375" style="0" bestFit="1" customWidth="1"/>
    <col min="3" max="3" width="7.421875" style="0" customWidth="1"/>
    <col min="4" max="4" width="6.8515625" style="0" customWidth="1"/>
    <col min="5" max="5" width="7.421875" style="0" customWidth="1"/>
    <col min="6" max="6" width="5.57421875" style="0" customWidth="1"/>
    <col min="7" max="7" width="5.7109375" style="0" customWidth="1"/>
    <col min="8" max="8" width="7.7109375" style="0" bestFit="1" customWidth="1"/>
    <col min="9" max="9" width="7.7109375" style="1" bestFit="1" customWidth="1"/>
    <col min="10" max="10" width="6.421875" style="1" bestFit="1" customWidth="1"/>
    <col min="11" max="11" width="5.8515625" style="1" customWidth="1"/>
    <col min="12" max="13" width="6.421875" style="1" bestFit="1" customWidth="1"/>
    <col min="14" max="14" width="6.28125" style="1" customWidth="1"/>
  </cols>
  <sheetData>
    <row r="1" spans="1:8" ht="15" customHeight="1">
      <c r="A1" s="42" t="s">
        <v>237</v>
      </c>
      <c r="B1" s="42"/>
      <c r="C1" s="42"/>
      <c r="D1" s="42"/>
      <c r="E1" s="42"/>
      <c r="F1" s="44"/>
      <c r="G1" s="44"/>
      <c r="H1" s="44"/>
    </row>
    <row r="2" spans="1:8" ht="15" customHeight="1">
      <c r="A2" s="45"/>
      <c r="B2" s="45"/>
      <c r="C2" s="45"/>
      <c r="D2" s="45"/>
      <c r="E2" s="45"/>
      <c r="F2" s="44"/>
      <c r="G2" s="44"/>
      <c r="H2" s="44"/>
    </row>
    <row r="3" spans="1:14" ht="15" customHeight="1">
      <c r="A3" s="121" t="s">
        <v>108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 customHeight="1">
      <c r="A4" s="121" t="s">
        <v>235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 customHeight="1" thickBot="1">
      <c r="A6" s="47" t="s">
        <v>136</v>
      </c>
      <c r="B6" s="119" t="s">
        <v>4</v>
      </c>
      <c r="C6" s="122" t="s">
        <v>49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5" customHeight="1" thickBot="1">
      <c r="A7" s="48" t="s">
        <v>50</v>
      </c>
      <c r="B7" s="123"/>
      <c r="C7" s="49" t="s">
        <v>95</v>
      </c>
      <c r="D7" s="49" t="s">
        <v>96</v>
      </c>
      <c r="E7" s="49" t="s">
        <v>97</v>
      </c>
      <c r="F7" s="49" t="s">
        <v>98</v>
      </c>
      <c r="G7" s="49" t="s">
        <v>99</v>
      </c>
      <c r="H7" s="49" t="s">
        <v>100</v>
      </c>
      <c r="I7" s="49" t="s">
        <v>101</v>
      </c>
      <c r="J7" s="49" t="s">
        <v>102</v>
      </c>
      <c r="K7" s="49" t="s">
        <v>107</v>
      </c>
      <c r="L7" s="49" t="s">
        <v>104</v>
      </c>
      <c r="M7" s="49" t="s">
        <v>105</v>
      </c>
      <c r="N7" s="49" t="s">
        <v>106</v>
      </c>
    </row>
    <row r="8" spans="1:8" ht="15" customHeight="1">
      <c r="A8" s="36"/>
      <c r="B8" s="95"/>
      <c r="C8" s="36"/>
      <c r="D8" s="36"/>
      <c r="E8" s="36"/>
      <c r="F8" s="36"/>
      <c r="G8" s="36"/>
      <c r="H8" s="36"/>
    </row>
    <row r="9" spans="1:15" ht="15" customHeight="1">
      <c r="A9" s="37" t="s">
        <v>4</v>
      </c>
      <c r="B9" s="96">
        <f aca="true" t="shared" si="0" ref="B9:N9">+B11+B22+B26</f>
        <v>9715</v>
      </c>
      <c r="C9" s="38">
        <f t="shared" si="0"/>
        <v>1042</v>
      </c>
      <c r="D9" s="38">
        <f t="shared" si="0"/>
        <v>811</v>
      </c>
      <c r="E9" s="38">
        <f t="shared" si="0"/>
        <v>822</v>
      </c>
      <c r="F9" s="38">
        <f t="shared" si="0"/>
        <v>810</v>
      </c>
      <c r="G9" s="38">
        <f t="shared" si="0"/>
        <v>894</v>
      </c>
      <c r="H9" s="38">
        <f t="shared" si="0"/>
        <v>736</v>
      </c>
      <c r="I9" s="38">
        <f t="shared" si="0"/>
        <v>849</v>
      </c>
      <c r="J9" s="38">
        <f t="shared" si="0"/>
        <v>787</v>
      </c>
      <c r="K9" s="38">
        <f t="shared" si="0"/>
        <v>685</v>
      </c>
      <c r="L9" s="38">
        <f t="shared" si="0"/>
        <v>874</v>
      </c>
      <c r="M9" s="38">
        <f t="shared" si="0"/>
        <v>870</v>
      </c>
      <c r="N9" s="38">
        <f t="shared" si="0"/>
        <v>535</v>
      </c>
      <c r="O9" s="38"/>
    </row>
    <row r="10" spans="1:14" ht="15" customHeight="1">
      <c r="A10" s="36"/>
      <c r="B10" s="9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" customHeight="1">
      <c r="A11" s="41" t="s">
        <v>2</v>
      </c>
      <c r="B11" s="101">
        <f>+SUM(C11:N11)</f>
        <v>4643</v>
      </c>
      <c r="C11" s="41">
        <f>+SUM(C14:C20)</f>
        <v>558</v>
      </c>
      <c r="D11" s="41">
        <f aca="true" t="shared" si="1" ref="D11:N11">+SUM(D14:D20)</f>
        <v>379</v>
      </c>
      <c r="E11" s="41">
        <f t="shared" si="1"/>
        <v>363</v>
      </c>
      <c r="F11" s="41">
        <f t="shared" si="1"/>
        <v>364</v>
      </c>
      <c r="G11" s="41">
        <f t="shared" si="1"/>
        <v>430</v>
      </c>
      <c r="H11" s="41">
        <f t="shared" si="1"/>
        <v>362</v>
      </c>
      <c r="I11" s="41">
        <f t="shared" si="1"/>
        <v>444</v>
      </c>
      <c r="J11" s="41">
        <f t="shared" si="1"/>
        <v>361</v>
      </c>
      <c r="K11" s="41">
        <f t="shared" si="1"/>
        <v>321</v>
      </c>
      <c r="L11" s="41">
        <f t="shared" si="1"/>
        <v>404</v>
      </c>
      <c r="M11" s="41">
        <f t="shared" si="1"/>
        <v>400</v>
      </c>
      <c r="N11" s="41">
        <f t="shared" si="1"/>
        <v>257</v>
      </c>
    </row>
    <row r="12" spans="1:14" ht="15" customHeight="1">
      <c r="A12" s="42"/>
      <c r="B12" s="9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5" customHeight="1">
      <c r="A13" s="36" t="s">
        <v>85</v>
      </c>
      <c r="B13" s="98">
        <f aca="true" t="shared" si="2" ref="B13:B20">+SUM(C13:N13)</f>
        <v>2881</v>
      </c>
      <c r="C13" s="62">
        <f aca="true" t="shared" si="3" ref="C13:N13">+C14+C15</f>
        <v>350</v>
      </c>
      <c r="D13" s="62">
        <f t="shared" si="3"/>
        <v>240</v>
      </c>
      <c r="E13" s="62">
        <f t="shared" si="3"/>
        <v>212</v>
      </c>
      <c r="F13" s="62">
        <f t="shared" si="3"/>
        <v>237</v>
      </c>
      <c r="G13" s="62">
        <f t="shared" si="3"/>
        <v>255</v>
      </c>
      <c r="H13" s="62">
        <f t="shared" si="3"/>
        <v>227</v>
      </c>
      <c r="I13" s="62">
        <f t="shared" si="3"/>
        <v>279</v>
      </c>
      <c r="J13" s="62">
        <f t="shared" si="3"/>
        <v>198</v>
      </c>
      <c r="K13" s="62">
        <f t="shared" si="3"/>
        <v>200</v>
      </c>
      <c r="L13" s="62">
        <f t="shared" si="3"/>
        <v>256</v>
      </c>
      <c r="M13" s="62">
        <f t="shared" si="3"/>
        <v>254</v>
      </c>
      <c r="N13" s="62">
        <f t="shared" si="3"/>
        <v>173</v>
      </c>
    </row>
    <row r="14" spans="1:14" ht="15" customHeight="1">
      <c r="A14" s="36" t="s">
        <v>86</v>
      </c>
      <c r="B14" s="98">
        <f t="shared" si="2"/>
        <v>2131</v>
      </c>
      <c r="C14" s="39">
        <v>259</v>
      </c>
      <c r="D14" s="39">
        <v>173</v>
      </c>
      <c r="E14" s="39">
        <v>160</v>
      </c>
      <c r="F14" s="39">
        <v>169</v>
      </c>
      <c r="G14" s="39">
        <v>188</v>
      </c>
      <c r="H14" s="39">
        <v>157</v>
      </c>
      <c r="I14" s="39">
        <v>211</v>
      </c>
      <c r="J14" s="39">
        <v>150</v>
      </c>
      <c r="K14" s="39">
        <v>152</v>
      </c>
      <c r="L14" s="39">
        <v>185</v>
      </c>
      <c r="M14" s="39">
        <v>199</v>
      </c>
      <c r="N14" s="39">
        <v>128</v>
      </c>
    </row>
    <row r="15" spans="1:14" ht="15" customHeight="1">
      <c r="A15" s="36" t="s">
        <v>87</v>
      </c>
      <c r="B15" s="98">
        <f t="shared" si="2"/>
        <v>750</v>
      </c>
      <c r="C15" s="39">
        <v>91</v>
      </c>
      <c r="D15" s="39">
        <v>67</v>
      </c>
      <c r="E15" s="39">
        <v>52</v>
      </c>
      <c r="F15" s="39">
        <v>68</v>
      </c>
      <c r="G15" s="39">
        <v>67</v>
      </c>
      <c r="H15" s="39">
        <v>70</v>
      </c>
      <c r="I15" s="39">
        <v>68</v>
      </c>
      <c r="J15" s="39">
        <v>48</v>
      </c>
      <c r="K15" s="39">
        <v>48</v>
      </c>
      <c r="L15" s="39">
        <v>71</v>
      </c>
      <c r="M15" s="39">
        <v>55</v>
      </c>
      <c r="N15" s="39">
        <v>45</v>
      </c>
    </row>
    <row r="16" spans="1:14" ht="15" customHeight="1">
      <c r="A16" s="36" t="s">
        <v>54</v>
      </c>
      <c r="B16" s="98">
        <f t="shared" si="2"/>
        <v>1700</v>
      </c>
      <c r="C16" s="39">
        <v>205</v>
      </c>
      <c r="D16" s="39">
        <v>131</v>
      </c>
      <c r="E16" s="39">
        <v>143</v>
      </c>
      <c r="F16" s="39">
        <v>124</v>
      </c>
      <c r="G16" s="39">
        <v>168</v>
      </c>
      <c r="H16" s="39">
        <v>130</v>
      </c>
      <c r="I16" s="39">
        <v>153</v>
      </c>
      <c r="J16" s="39">
        <v>160</v>
      </c>
      <c r="K16" s="39">
        <v>115</v>
      </c>
      <c r="L16" s="39">
        <v>146</v>
      </c>
      <c r="M16" s="39">
        <v>142</v>
      </c>
      <c r="N16" s="39">
        <v>83</v>
      </c>
    </row>
    <row r="17" spans="1:14" ht="15" customHeight="1">
      <c r="A17" s="36" t="s">
        <v>94</v>
      </c>
      <c r="B17" s="98">
        <f t="shared" si="2"/>
        <v>40</v>
      </c>
      <c r="C17" s="39">
        <v>3</v>
      </c>
      <c r="D17" s="39">
        <v>8</v>
      </c>
      <c r="E17" s="39">
        <v>6</v>
      </c>
      <c r="F17" s="39">
        <v>2</v>
      </c>
      <c r="G17" s="39">
        <v>6</v>
      </c>
      <c r="H17" s="39">
        <v>2</v>
      </c>
      <c r="I17" s="39">
        <v>3</v>
      </c>
      <c r="J17" s="39">
        <v>1</v>
      </c>
      <c r="K17" s="39">
        <v>5</v>
      </c>
      <c r="L17" s="39">
        <v>1</v>
      </c>
      <c r="M17" s="39">
        <v>2</v>
      </c>
      <c r="N17" s="39">
        <v>1</v>
      </c>
    </row>
    <row r="18" spans="1:14" ht="15" customHeight="1">
      <c r="A18" s="36" t="s">
        <v>135</v>
      </c>
      <c r="B18" s="98">
        <f t="shared" si="2"/>
        <v>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1</v>
      </c>
      <c r="I18" s="39">
        <v>5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15" customHeight="1">
      <c r="A19" s="36" t="s">
        <v>184</v>
      </c>
      <c r="B19" s="98">
        <f t="shared" si="2"/>
        <v>7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1</v>
      </c>
      <c r="J19" s="39">
        <v>2</v>
      </c>
      <c r="K19" s="39">
        <v>0</v>
      </c>
      <c r="L19" s="39">
        <v>1</v>
      </c>
      <c r="M19" s="39">
        <v>2</v>
      </c>
      <c r="N19" s="39">
        <v>0</v>
      </c>
    </row>
    <row r="20" spans="1:14" ht="15" customHeight="1">
      <c r="A20" s="36" t="s">
        <v>55</v>
      </c>
      <c r="B20" s="98">
        <f t="shared" si="2"/>
        <v>9</v>
      </c>
      <c r="C20" s="39">
        <v>0</v>
      </c>
      <c r="D20" s="39">
        <v>0</v>
      </c>
      <c r="E20" s="39">
        <v>2</v>
      </c>
      <c r="F20" s="39">
        <v>0</v>
      </c>
      <c r="G20" s="39">
        <v>1</v>
      </c>
      <c r="H20" s="39">
        <v>2</v>
      </c>
      <c r="I20" s="39">
        <v>3</v>
      </c>
      <c r="J20" s="39">
        <v>0</v>
      </c>
      <c r="K20" s="39">
        <v>1</v>
      </c>
      <c r="L20" s="39">
        <v>0</v>
      </c>
      <c r="M20" s="39">
        <v>0</v>
      </c>
      <c r="N20" s="39">
        <v>0</v>
      </c>
    </row>
    <row r="21" spans="1:8" ht="15" customHeight="1">
      <c r="A21" s="36"/>
      <c r="B21" s="98"/>
      <c r="C21" s="39"/>
      <c r="D21" s="39"/>
      <c r="E21" s="39"/>
      <c r="F21" s="39"/>
      <c r="G21" s="39"/>
      <c r="H21" s="39"/>
    </row>
    <row r="22" spans="1:14" ht="15" customHeight="1">
      <c r="A22" s="41" t="s">
        <v>3</v>
      </c>
      <c r="B22" s="101">
        <f>+SUM(C22:N22)</f>
        <v>2429</v>
      </c>
      <c r="C22" s="41">
        <f aca="true" t="shared" si="4" ref="C22:N22">+C24</f>
        <v>228</v>
      </c>
      <c r="D22" s="41">
        <f t="shared" si="4"/>
        <v>200</v>
      </c>
      <c r="E22" s="41">
        <f t="shared" si="4"/>
        <v>220</v>
      </c>
      <c r="F22" s="41">
        <f t="shared" si="4"/>
        <v>222</v>
      </c>
      <c r="G22" s="41">
        <f t="shared" si="4"/>
        <v>212</v>
      </c>
      <c r="H22" s="41">
        <f t="shared" si="4"/>
        <v>208</v>
      </c>
      <c r="I22" s="41">
        <f t="shared" si="4"/>
        <v>202</v>
      </c>
      <c r="J22" s="41">
        <f t="shared" si="4"/>
        <v>199</v>
      </c>
      <c r="K22" s="41">
        <f t="shared" si="4"/>
        <v>161</v>
      </c>
      <c r="L22" s="41">
        <f t="shared" si="4"/>
        <v>224</v>
      </c>
      <c r="M22" s="41">
        <f t="shared" si="4"/>
        <v>212</v>
      </c>
      <c r="N22" s="41">
        <f t="shared" si="4"/>
        <v>141</v>
      </c>
    </row>
    <row r="23" spans="1:8" ht="15" customHeight="1">
      <c r="A23" s="36"/>
      <c r="B23" s="98"/>
      <c r="C23" s="39"/>
      <c r="D23" s="39"/>
      <c r="E23" s="39"/>
      <c r="F23" s="39"/>
      <c r="G23" s="39"/>
      <c r="H23" s="39"/>
    </row>
    <row r="24" spans="1:14" ht="15" customHeight="1">
      <c r="A24" s="36" t="s">
        <v>56</v>
      </c>
      <c r="B24" s="98">
        <f>+SUM(C24:N24)</f>
        <v>2429</v>
      </c>
      <c r="C24" s="39">
        <v>228</v>
      </c>
      <c r="D24" s="39">
        <v>200</v>
      </c>
      <c r="E24" s="39">
        <v>220</v>
      </c>
      <c r="F24" s="39">
        <v>222</v>
      </c>
      <c r="G24" s="39">
        <v>212</v>
      </c>
      <c r="H24" s="39">
        <v>208</v>
      </c>
      <c r="I24" s="39">
        <v>202</v>
      </c>
      <c r="J24" s="39">
        <v>199</v>
      </c>
      <c r="K24" s="39">
        <v>161</v>
      </c>
      <c r="L24" s="39">
        <v>224</v>
      </c>
      <c r="M24" s="39">
        <v>212</v>
      </c>
      <c r="N24" s="39">
        <v>141</v>
      </c>
    </row>
    <row r="25" spans="1:8" ht="15" customHeight="1">
      <c r="A25" s="36"/>
      <c r="B25" s="98"/>
      <c r="C25" s="39"/>
      <c r="D25" s="39"/>
      <c r="E25" s="39"/>
      <c r="F25" s="39"/>
      <c r="G25" s="39"/>
      <c r="H25" s="39"/>
    </row>
    <row r="26" spans="1:14" ht="15" customHeight="1">
      <c r="A26" s="41" t="s">
        <v>194</v>
      </c>
      <c r="B26" s="101">
        <f>+SUM(C26:N26)</f>
        <v>2643</v>
      </c>
      <c r="C26" s="41">
        <f aca="true" t="shared" si="5" ref="C26:I26">+SUM(C28:C33)</f>
        <v>256</v>
      </c>
      <c r="D26" s="41">
        <f t="shared" si="5"/>
        <v>232</v>
      </c>
      <c r="E26" s="41">
        <f t="shared" si="5"/>
        <v>239</v>
      </c>
      <c r="F26" s="41">
        <f t="shared" si="5"/>
        <v>224</v>
      </c>
      <c r="G26" s="41">
        <f t="shared" si="5"/>
        <v>252</v>
      </c>
      <c r="H26" s="41">
        <f t="shared" si="5"/>
        <v>166</v>
      </c>
      <c r="I26" s="41">
        <f t="shared" si="5"/>
        <v>203</v>
      </c>
      <c r="J26" s="41">
        <f>+SUM(J28:J33)</f>
        <v>227</v>
      </c>
      <c r="K26" s="41">
        <f>+SUM(K28:K33)</f>
        <v>203</v>
      </c>
      <c r="L26" s="41">
        <f>+SUM(L28:L33)</f>
        <v>246</v>
      </c>
      <c r="M26" s="41">
        <f>+SUM(M28:M33)</f>
        <v>258</v>
      </c>
      <c r="N26" s="41">
        <f>+SUM(N28:N33)</f>
        <v>137</v>
      </c>
    </row>
    <row r="27" spans="1:8" ht="15" customHeight="1">
      <c r="A27" s="36"/>
      <c r="B27" s="98"/>
      <c r="C27" s="39"/>
      <c r="D27" s="39"/>
      <c r="E27" s="39"/>
      <c r="F27" s="39"/>
      <c r="G27" s="39"/>
      <c r="H27" s="39"/>
    </row>
    <row r="28" spans="1:14" ht="15" customHeight="1">
      <c r="A28" s="36" t="s">
        <v>57</v>
      </c>
      <c r="B28" s="98">
        <f aca="true" t="shared" si="6" ref="B28:B33">+SUM(C28:N28)</f>
        <v>2523</v>
      </c>
      <c r="C28" s="39">
        <v>246</v>
      </c>
      <c r="D28" s="39">
        <v>224</v>
      </c>
      <c r="E28" s="39">
        <v>223</v>
      </c>
      <c r="F28" s="39">
        <v>221</v>
      </c>
      <c r="G28" s="39">
        <v>244</v>
      </c>
      <c r="H28" s="39">
        <v>159</v>
      </c>
      <c r="I28" s="39">
        <v>180</v>
      </c>
      <c r="J28" s="39">
        <v>217</v>
      </c>
      <c r="K28" s="39">
        <v>195</v>
      </c>
      <c r="L28" s="39">
        <v>240</v>
      </c>
      <c r="M28" s="39">
        <v>241</v>
      </c>
      <c r="N28" s="39">
        <v>133</v>
      </c>
    </row>
    <row r="29" spans="1:14" ht="15" customHeight="1">
      <c r="A29" s="36" t="s">
        <v>199</v>
      </c>
      <c r="B29" s="98">
        <f t="shared" si="6"/>
        <v>18</v>
      </c>
      <c r="C29" s="39">
        <v>1</v>
      </c>
      <c r="D29" s="39">
        <v>2</v>
      </c>
      <c r="E29" s="39">
        <v>4</v>
      </c>
      <c r="F29" s="39">
        <v>1</v>
      </c>
      <c r="G29" s="39">
        <v>2</v>
      </c>
      <c r="H29" s="39">
        <v>1</v>
      </c>
      <c r="I29" s="39">
        <v>3</v>
      </c>
      <c r="J29" s="39">
        <v>1</v>
      </c>
      <c r="K29" s="39">
        <v>1</v>
      </c>
      <c r="L29" s="39">
        <v>0</v>
      </c>
      <c r="M29" s="39">
        <v>2</v>
      </c>
      <c r="N29" s="39">
        <v>0</v>
      </c>
    </row>
    <row r="30" spans="1:14" ht="15" customHeight="1">
      <c r="A30" s="36" t="s">
        <v>198</v>
      </c>
      <c r="B30" s="98">
        <f t="shared" si="6"/>
        <v>53</v>
      </c>
      <c r="C30" s="39">
        <v>7</v>
      </c>
      <c r="D30" s="39">
        <v>5</v>
      </c>
      <c r="E30" s="39">
        <v>6</v>
      </c>
      <c r="F30" s="39">
        <v>0</v>
      </c>
      <c r="G30" s="39">
        <v>2</v>
      </c>
      <c r="H30" s="39">
        <v>5</v>
      </c>
      <c r="I30" s="39">
        <v>8</v>
      </c>
      <c r="J30" s="39">
        <v>2</v>
      </c>
      <c r="K30" s="39">
        <v>4</v>
      </c>
      <c r="L30" s="39">
        <v>4</v>
      </c>
      <c r="M30" s="39">
        <v>8</v>
      </c>
      <c r="N30" s="39">
        <v>2</v>
      </c>
    </row>
    <row r="31" spans="1:14" ht="15" customHeight="1">
      <c r="A31" s="36" t="s">
        <v>197</v>
      </c>
      <c r="B31" s="98">
        <f t="shared" si="6"/>
        <v>42</v>
      </c>
      <c r="C31" s="39">
        <v>2</v>
      </c>
      <c r="D31" s="39">
        <v>1</v>
      </c>
      <c r="E31" s="39">
        <v>6</v>
      </c>
      <c r="F31" s="39">
        <v>2</v>
      </c>
      <c r="G31" s="39">
        <v>3</v>
      </c>
      <c r="H31" s="39">
        <v>1</v>
      </c>
      <c r="I31" s="39">
        <v>12</v>
      </c>
      <c r="J31" s="39">
        <v>6</v>
      </c>
      <c r="K31" s="39">
        <v>1</v>
      </c>
      <c r="L31" s="39">
        <v>2</v>
      </c>
      <c r="M31" s="39">
        <v>4</v>
      </c>
      <c r="N31" s="39">
        <v>2</v>
      </c>
    </row>
    <row r="32" spans="1:14" ht="15" customHeight="1">
      <c r="A32" s="36" t="s">
        <v>135</v>
      </c>
      <c r="B32" s="98">
        <f t="shared" si="6"/>
        <v>6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1</v>
      </c>
      <c r="K32" s="39">
        <v>2</v>
      </c>
      <c r="L32" s="39">
        <v>0</v>
      </c>
      <c r="M32" s="39">
        <v>3</v>
      </c>
      <c r="N32" s="39">
        <v>0</v>
      </c>
    </row>
    <row r="33" spans="1:14" ht="15" customHeight="1">
      <c r="A33" s="36" t="s">
        <v>55</v>
      </c>
      <c r="B33" s="98">
        <f t="shared" si="6"/>
        <v>1</v>
      </c>
      <c r="C33" s="39">
        <v>0</v>
      </c>
      <c r="D33" s="39">
        <v>0</v>
      </c>
      <c r="E33" s="39">
        <v>0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1:14" ht="15" customHeight="1" thickBot="1">
      <c r="A34" s="43"/>
      <c r="B34" s="105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mergeCells count="4">
    <mergeCell ref="A3:N3"/>
    <mergeCell ref="A4:N4"/>
    <mergeCell ref="C6:N6"/>
    <mergeCell ref="B6:B7"/>
  </mergeCells>
  <printOptions horizontalCentered="1"/>
  <pageMargins left="0.6299212598425197" right="0.3937007874015748" top="0.89" bottom="0.3937007874015748" header="0" footer="0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B6" sqref="B6"/>
    </sheetView>
  </sheetViews>
  <sheetFormatPr defaultColWidth="11.421875" defaultRowHeight="18" customHeight="1"/>
  <cols>
    <col min="1" max="1" width="15.8515625" style="0" customWidth="1"/>
    <col min="2" max="2" width="6.421875" style="0" customWidth="1"/>
    <col min="3" max="4" width="10.140625" style="0" customWidth="1"/>
    <col min="5" max="5" width="7.421875" style="0" customWidth="1"/>
    <col min="6" max="6" width="7.140625" style="0" customWidth="1"/>
    <col min="7" max="7" width="10.28125" style="0" customWidth="1"/>
    <col min="8" max="8" width="9.7109375" style="0" customWidth="1"/>
    <col min="9" max="9" width="6.57421875" style="0" customWidth="1"/>
    <col min="10" max="10" width="9.421875" style="0" customWidth="1"/>
    <col min="11" max="11" width="9.8515625" style="0" customWidth="1"/>
    <col min="12" max="12" width="7.57421875" style="0" customWidth="1"/>
    <col min="13" max="13" width="11.28125" style="0" customWidth="1"/>
  </cols>
  <sheetData>
    <row r="1" spans="1:11" ht="18" customHeight="1">
      <c r="A1" s="2" t="s">
        <v>238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8" customHeight="1">
      <c r="A3" s="5" t="s">
        <v>231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 customHeight="1">
      <c r="A4" s="5" t="s">
        <v>232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" customHeight="1" thickBot="1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3" ht="18" customHeight="1" thickBot="1">
      <c r="A6" s="7"/>
      <c r="B6" s="8" t="s">
        <v>36</v>
      </c>
      <c r="C6" s="9"/>
      <c r="D6" s="10"/>
      <c r="E6" s="135" t="s">
        <v>37</v>
      </c>
      <c r="F6" s="136"/>
      <c r="G6" s="136"/>
      <c r="H6" s="136"/>
      <c r="I6" s="136"/>
      <c r="J6" s="136"/>
      <c r="K6" s="136"/>
      <c r="L6" s="137" t="s">
        <v>111</v>
      </c>
      <c r="M6" s="124" t="s">
        <v>112</v>
      </c>
    </row>
    <row r="7" spans="1:13" ht="18" customHeight="1">
      <c r="A7" s="11" t="s">
        <v>38</v>
      </c>
      <c r="B7" s="131" t="s">
        <v>1</v>
      </c>
      <c r="C7" s="127" t="s">
        <v>40</v>
      </c>
      <c r="D7" s="129" t="s">
        <v>41</v>
      </c>
      <c r="E7" s="13"/>
      <c r="F7" s="14" t="s">
        <v>39</v>
      </c>
      <c r="G7" s="12"/>
      <c r="H7" s="12"/>
      <c r="I7" s="133" t="s">
        <v>51</v>
      </c>
      <c r="J7" s="134"/>
      <c r="K7" s="134"/>
      <c r="L7" s="138"/>
      <c r="M7" s="125"/>
    </row>
    <row r="8" spans="1:13" ht="18" customHeight="1" thickBot="1">
      <c r="A8" s="15"/>
      <c r="B8" s="132"/>
      <c r="C8" s="128"/>
      <c r="D8" s="130"/>
      <c r="E8" s="16" t="s">
        <v>1</v>
      </c>
      <c r="F8" s="17" t="s">
        <v>1</v>
      </c>
      <c r="G8" s="18" t="s">
        <v>40</v>
      </c>
      <c r="H8" s="18" t="s">
        <v>41</v>
      </c>
      <c r="I8" s="17" t="s">
        <v>1</v>
      </c>
      <c r="J8" s="18" t="s">
        <v>40</v>
      </c>
      <c r="K8" s="18" t="s">
        <v>41</v>
      </c>
      <c r="L8" s="139"/>
      <c r="M8" s="126"/>
    </row>
    <row r="9" spans="1:13" ht="18" customHeight="1">
      <c r="A9" s="3"/>
      <c r="B9" s="19"/>
      <c r="C9" s="3"/>
      <c r="D9" s="20"/>
      <c r="E9" s="19"/>
      <c r="F9" s="21"/>
      <c r="G9" s="3"/>
      <c r="H9" s="3"/>
      <c r="I9" s="21"/>
      <c r="J9" s="4"/>
      <c r="K9" s="4"/>
      <c r="L9" s="67"/>
      <c r="M9" s="69"/>
    </row>
    <row r="10" spans="1:13" ht="18" customHeight="1">
      <c r="A10" s="102" t="s">
        <v>42</v>
      </c>
      <c r="B10" s="22">
        <f>SUM(B12:B29)</f>
        <v>9715</v>
      </c>
      <c r="C10" s="23">
        <f>SUM(C12:C29)</f>
        <v>9417</v>
      </c>
      <c r="D10" s="23">
        <f>SUM(D12:D29)</f>
        <v>298</v>
      </c>
      <c r="E10" s="24">
        <f>+F10+I10</f>
        <v>8981</v>
      </c>
      <c r="F10" s="25">
        <f aca="true" t="shared" si="0" ref="F10:K10">SUM(F12:F29)</f>
        <v>1634</v>
      </c>
      <c r="G10" s="23">
        <f t="shared" si="0"/>
        <v>1510</v>
      </c>
      <c r="H10" s="23">
        <f t="shared" si="0"/>
        <v>124</v>
      </c>
      <c r="I10" s="26">
        <f t="shared" si="0"/>
        <v>7347</v>
      </c>
      <c r="J10" s="23">
        <f t="shared" si="0"/>
        <v>7294</v>
      </c>
      <c r="K10" s="23">
        <f t="shared" si="0"/>
        <v>53</v>
      </c>
      <c r="L10" s="71">
        <f>+SUM(L12:L23)</f>
        <v>223</v>
      </c>
      <c r="M10" s="26">
        <f>+SUM(M12:M23)</f>
        <v>539</v>
      </c>
    </row>
    <row r="11" spans="1:13" ht="18" customHeight="1">
      <c r="A11" s="3"/>
      <c r="B11" s="27"/>
      <c r="C11" s="3"/>
      <c r="D11" s="3"/>
      <c r="E11" s="27"/>
      <c r="F11" s="28"/>
      <c r="G11" s="4"/>
      <c r="H11" s="4"/>
      <c r="I11" s="28"/>
      <c r="J11" s="4"/>
      <c r="K11" s="4"/>
      <c r="L11" s="72"/>
      <c r="M11" s="21"/>
    </row>
    <row r="12" spans="1:13" ht="18" customHeight="1">
      <c r="A12" s="3" t="s">
        <v>43</v>
      </c>
      <c r="B12" s="29">
        <f>SUM(C12:D12)</f>
        <v>1042</v>
      </c>
      <c r="C12" s="30">
        <v>1011</v>
      </c>
      <c r="D12" s="30">
        <v>31</v>
      </c>
      <c r="E12" s="29">
        <f>+F12+I12</f>
        <v>967</v>
      </c>
      <c r="F12" s="31">
        <f>+G12+H12</f>
        <v>143</v>
      </c>
      <c r="G12" s="30">
        <v>132</v>
      </c>
      <c r="H12" s="30">
        <v>11</v>
      </c>
      <c r="I12" s="31">
        <f>+J12+K12</f>
        <v>824</v>
      </c>
      <c r="J12" s="30">
        <v>819</v>
      </c>
      <c r="K12" s="30">
        <v>5</v>
      </c>
      <c r="L12" s="73">
        <v>26</v>
      </c>
      <c r="M12" s="28">
        <v>47</v>
      </c>
    </row>
    <row r="13" spans="1:13" ht="18" customHeight="1">
      <c r="A13" s="3" t="s">
        <v>44</v>
      </c>
      <c r="B13" s="29">
        <f aca="true" t="shared" si="1" ref="B13:B23">SUM(C13:D13)</f>
        <v>811</v>
      </c>
      <c r="C13" s="30">
        <v>796</v>
      </c>
      <c r="D13" s="30">
        <v>15</v>
      </c>
      <c r="E13" s="29">
        <f aca="true" t="shared" si="2" ref="E13:E23">+F13+I13</f>
        <v>580</v>
      </c>
      <c r="F13" s="31">
        <f aca="true" t="shared" si="3" ref="F13:F23">+G13+H13</f>
        <v>125</v>
      </c>
      <c r="G13" s="30">
        <v>117</v>
      </c>
      <c r="H13" s="30">
        <v>8</v>
      </c>
      <c r="I13" s="31">
        <f aca="true" t="shared" si="4" ref="I13:I23">+J13+K13</f>
        <v>455</v>
      </c>
      <c r="J13" s="30">
        <v>450</v>
      </c>
      <c r="K13" s="30">
        <v>5</v>
      </c>
      <c r="L13" s="73">
        <v>20</v>
      </c>
      <c r="M13" s="28">
        <v>41</v>
      </c>
    </row>
    <row r="14" spans="1:13" ht="18" customHeight="1">
      <c r="A14" s="3" t="s">
        <v>45</v>
      </c>
      <c r="B14" s="29">
        <f t="shared" si="1"/>
        <v>822</v>
      </c>
      <c r="C14" s="30">
        <v>799</v>
      </c>
      <c r="D14" s="30">
        <v>23</v>
      </c>
      <c r="E14" s="29">
        <f t="shared" si="2"/>
        <v>799</v>
      </c>
      <c r="F14" s="31">
        <f t="shared" si="3"/>
        <v>122</v>
      </c>
      <c r="G14" s="30">
        <v>108</v>
      </c>
      <c r="H14" s="30">
        <v>14</v>
      </c>
      <c r="I14" s="31">
        <f t="shared" si="4"/>
        <v>677</v>
      </c>
      <c r="J14" s="30">
        <v>673</v>
      </c>
      <c r="K14" s="30">
        <v>4</v>
      </c>
      <c r="L14" s="73">
        <v>18</v>
      </c>
      <c r="M14" s="28">
        <v>29</v>
      </c>
    </row>
    <row r="15" spans="1:13" ht="18" customHeight="1">
      <c r="A15" s="3" t="s">
        <v>46</v>
      </c>
      <c r="B15" s="29">
        <f t="shared" si="1"/>
        <v>810</v>
      </c>
      <c r="C15" s="30">
        <v>788</v>
      </c>
      <c r="D15" s="30">
        <v>22</v>
      </c>
      <c r="E15" s="29">
        <f t="shared" si="2"/>
        <v>661</v>
      </c>
      <c r="F15" s="31">
        <f t="shared" si="3"/>
        <v>116</v>
      </c>
      <c r="G15" s="30">
        <v>111</v>
      </c>
      <c r="H15" s="30">
        <v>5</v>
      </c>
      <c r="I15" s="31">
        <f t="shared" si="4"/>
        <v>545</v>
      </c>
      <c r="J15" s="30">
        <v>544</v>
      </c>
      <c r="K15" s="30">
        <v>1</v>
      </c>
      <c r="L15" s="73">
        <v>19</v>
      </c>
      <c r="M15" s="28">
        <v>35</v>
      </c>
    </row>
    <row r="16" spans="1:13" ht="18" customHeight="1">
      <c r="A16" s="3" t="s">
        <v>47</v>
      </c>
      <c r="B16" s="29">
        <f t="shared" si="1"/>
        <v>894</v>
      </c>
      <c r="C16" s="30">
        <v>870</v>
      </c>
      <c r="D16" s="30">
        <v>24</v>
      </c>
      <c r="E16" s="29">
        <f t="shared" si="2"/>
        <v>792</v>
      </c>
      <c r="F16" s="31">
        <f t="shared" si="3"/>
        <v>153</v>
      </c>
      <c r="G16" s="30">
        <v>138</v>
      </c>
      <c r="H16" s="30">
        <v>15</v>
      </c>
      <c r="I16" s="31">
        <f t="shared" si="4"/>
        <v>639</v>
      </c>
      <c r="J16" s="30">
        <v>636</v>
      </c>
      <c r="K16" s="30">
        <v>3</v>
      </c>
      <c r="L16" s="73">
        <v>15</v>
      </c>
      <c r="M16" s="28">
        <v>23</v>
      </c>
    </row>
    <row r="17" spans="1:13" ht="18" customHeight="1">
      <c r="A17" s="3" t="s">
        <v>48</v>
      </c>
      <c r="B17" s="29">
        <f t="shared" si="1"/>
        <v>736</v>
      </c>
      <c r="C17" s="30">
        <v>695</v>
      </c>
      <c r="D17" s="30">
        <v>41</v>
      </c>
      <c r="E17" s="29">
        <f t="shared" si="2"/>
        <v>900</v>
      </c>
      <c r="F17" s="31">
        <f t="shared" si="3"/>
        <v>110</v>
      </c>
      <c r="G17" s="30">
        <v>96</v>
      </c>
      <c r="H17" s="30">
        <v>14</v>
      </c>
      <c r="I17" s="31">
        <f t="shared" si="4"/>
        <v>790</v>
      </c>
      <c r="J17" s="30">
        <v>787</v>
      </c>
      <c r="K17" s="30">
        <v>3</v>
      </c>
      <c r="L17" s="73">
        <v>18</v>
      </c>
      <c r="M17" s="28">
        <v>30</v>
      </c>
    </row>
    <row r="18" spans="1:13" ht="18" customHeight="1">
      <c r="A18" s="3" t="s">
        <v>89</v>
      </c>
      <c r="B18" s="29">
        <f t="shared" si="1"/>
        <v>849</v>
      </c>
      <c r="C18" s="30">
        <v>802</v>
      </c>
      <c r="D18" s="30">
        <v>47</v>
      </c>
      <c r="E18" s="29">
        <f t="shared" si="2"/>
        <v>866</v>
      </c>
      <c r="F18" s="31">
        <f t="shared" si="3"/>
        <v>148</v>
      </c>
      <c r="G18" s="30">
        <v>142</v>
      </c>
      <c r="H18" s="30">
        <v>6</v>
      </c>
      <c r="I18" s="31">
        <f t="shared" si="4"/>
        <v>718</v>
      </c>
      <c r="J18" s="30">
        <v>714</v>
      </c>
      <c r="K18" s="30">
        <v>4</v>
      </c>
      <c r="L18" s="73">
        <v>21</v>
      </c>
      <c r="M18" s="28">
        <v>69</v>
      </c>
    </row>
    <row r="19" spans="1:13" ht="18" customHeight="1">
      <c r="A19" s="3" t="s">
        <v>90</v>
      </c>
      <c r="B19" s="29">
        <f t="shared" si="1"/>
        <v>787</v>
      </c>
      <c r="C19" s="30">
        <v>763</v>
      </c>
      <c r="D19" s="30">
        <v>24</v>
      </c>
      <c r="E19" s="29">
        <f t="shared" si="2"/>
        <v>530</v>
      </c>
      <c r="F19" s="31">
        <f t="shared" si="3"/>
        <v>152</v>
      </c>
      <c r="G19" s="30">
        <v>137</v>
      </c>
      <c r="H19" s="30">
        <v>15</v>
      </c>
      <c r="I19" s="31">
        <f t="shared" si="4"/>
        <v>378</v>
      </c>
      <c r="J19" s="30">
        <v>369</v>
      </c>
      <c r="K19" s="30">
        <v>9</v>
      </c>
      <c r="L19" s="73">
        <v>17</v>
      </c>
      <c r="M19" s="28">
        <v>37</v>
      </c>
    </row>
    <row r="20" spans="1:13" ht="18" customHeight="1">
      <c r="A20" s="3" t="s">
        <v>113</v>
      </c>
      <c r="B20" s="29">
        <f t="shared" si="1"/>
        <v>685</v>
      </c>
      <c r="C20" s="30">
        <v>672</v>
      </c>
      <c r="D20" s="30">
        <v>13</v>
      </c>
      <c r="E20" s="29">
        <f t="shared" si="2"/>
        <v>802</v>
      </c>
      <c r="F20" s="31">
        <f t="shared" si="3"/>
        <v>147</v>
      </c>
      <c r="G20" s="30">
        <v>134</v>
      </c>
      <c r="H20" s="30">
        <v>13</v>
      </c>
      <c r="I20" s="31">
        <f t="shared" si="4"/>
        <v>655</v>
      </c>
      <c r="J20" s="30">
        <v>638</v>
      </c>
      <c r="K20" s="30">
        <v>17</v>
      </c>
      <c r="L20" s="73">
        <v>18</v>
      </c>
      <c r="M20" s="28">
        <v>59</v>
      </c>
    </row>
    <row r="21" spans="1:13" ht="18" customHeight="1">
      <c r="A21" s="3" t="s">
        <v>91</v>
      </c>
      <c r="B21" s="29">
        <f t="shared" si="1"/>
        <v>874</v>
      </c>
      <c r="C21" s="30">
        <v>858</v>
      </c>
      <c r="D21" s="30">
        <v>16</v>
      </c>
      <c r="E21" s="29">
        <f t="shared" si="2"/>
        <v>885</v>
      </c>
      <c r="F21" s="31">
        <f t="shared" si="3"/>
        <v>163</v>
      </c>
      <c r="G21" s="30">
        <v>149</v>
      </c>
      <c r="H21" s="30">
        <v>14</v>
      </c>
      <c r="I21" s="31">
        <f t="shared" si="4"/>
        <v>722</v>
      </c>
      <c r="J21" s="30">
        <v>722</v>
      </c>
      <c r="K21" s="30">
        <v>0</v>
      </c>
      <c r="L21" s="73">
        <v>25</v>
      </c>
      <c r="M21" s="28">
        <v>95</v>
      </c>
    </row>
    <row r="22" spans="1:13" ht="18" customHeight="1">
      <c r="A22" s="3" t="s">
        <v>92</v>
      </c>
      <c r="B22" s="29">
        <f t="shared" si="1"/>
        <v>870</v>
      </c>
      <c r="C22" s="30">
        <v>845</v>
      </c>
      <c r="D22" s="30">
        <v>25</v>
      </c>
      <c r="E22" s="29">
        <f t="shared" si="2"/>
        <v>441</v>
      </c>
      <c r="F22" s="31">
        <f t="shared" si="3"/>
        <v>127</v>
      </c>
      <c r="G22" s="30">
        <v>123</v>
      </c>
      <c r="H22" s="30">
        <v>4</v>
      </c>
      <c r="I22" s="31">
        <f t="shared" si="4"/>
        <v>314</v>
      </c>
      <c r="J22" s="30">
        <v>313</v>
      </c>
      <c r="K22" s="30">
        <v>1</v>
      </c>
      <c r="L22" s="73">
        <v>9</v>
      </c>
      <c r="M22" s="28">
        <v>49</v>
      </c>
    </row>
    <row r="23" spans="1:13" ht="18" customHeight="1">
      <c r="A23" s="3" t="s">
        <v>93</v>
      </c>
      <c r="B23" s="29">
        <f t="shared" si="1"/>
        <v>535</v>
      </c>
      <c r="C23" s="30">
        <v>518</v>
      </c>
      <c r="D23" s="30">
        <v>17</v>
      </c>
      <c r="E23" s="29">
        <f t="shared" si="2"/>
        <v>758</v>
      </c>
      <c r="F23" s="31">
        <f t="shared" si="3"/>
        <v>128</v>
      </c>
      <c r="G23" s="30">
        <v>123</v>
      </c>
      <c r="H23" s="30">
        <v>5</v>
      </c>
      <c r="I23" s="31">
        <f t="shared" si="4"/>
        <v>630</v>
      </c>
      <c r="J23" s="30">
        <v>629</v>
      </c>
      <c r="K23" s="30">
        <v>1</v>
      </c>
      <c r="L23" s="73">
        <v>17</v>
      </c>
      <c r="M23" s="28">
        <v>25</v>
      </c>
    </row>
    <row r="24" spans="1:13" ht="18" customHeight="1" thickBot="1">
      <c r="A24" s="32"/>
      <c r="B24" s="33"/>
      <c r="C24" s="34"/>
      <c r="D24" s="34"/>
      <c r="E24" s="33"/>
      <c r="F24" s="35"/>
      <c r="G24" s="34"/>
      <c r="H24" s="34"/>
      <c r="I24" s="35"/>
      <c r="J24" s="34"/>
      <c r="K24" s="34"/>
      <c r="L24" s="68"/>
      <c r="M24" s="70"/>
    </row>
  </sheetData>
  <mergeCells count="7">
    <mergeCell ref="M6:M8"/>
    <mergeCell ref="C7:C8"/>
    <mergeCell ref="D7:D8"/>
    <mergeCell ref="B7:B8"/>
    <mergeCell ref="I7:K7"/>
    <mergeCell ref="E6:K6"/>
    <mergeCell ref="L6:L8"/>
  </mergeCells>
  <printOptions horizontalCentered="1"/>
  <pageMargins left="0.4330708661417323" right="0.47" top="1.29" bottom="1.32" header="0" footer="0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workbookViewId="0" topLeftCell="A1">
      <selection activeCell="A2" sqref="A2"/>
    </sheetView>
  </sheetViews>
  <sheetFormatPr defaultColWidth="11.421875" defaultRowHeight="13.5" customHeight="1"/>
  <cols>
    <col min="1" max="1" width="33.28125" style="36" customWidth="1"/>
    <col min="2" max="2" width="7.7109375" style="36" customWidth="1"/>
    <col min="3" max="3" width="14.140625" style="36" customWidth="1"/>
    <col min="4" max="4" width="8.421875" style="36" customWidth="1"/>
    <col min="5" max="5" width="7.421875" style="36" customWidth="1"/>
    <col min="6" max="6" width="10.7109375" style="36" customWidth="1"/>
    <col min="7" max="7" width="7.28125" style="36" customWidth="1"/>
    <col min="8" max="8" width="7.57421875" style="36" customWidth="1"/>
    <col min="9" max="9" width="13.140625" style="36" customWidth="1"/>
    <col min="10" max="10" width="14.28125" style="36" customWidth="1"/>
    <col min="11" max="11" width="13.28125" style="36" customWidth="1"/>
    <col min="12" max="12" width="10.28125" style="36" customWidth="1"/>
    <col min="13" max="13" width="6.57421875" style="36" customWidth="1"/>
    <col min="14" max="15" width="11.421875" style="36" customWidth="1"/>
    <col min="16" max="16" width="6.28125" style="36" customWidth="1"/>
    <col min="17" max="17" width="8.8515625" style="36" customWidth="1"/>
    <col min="18" max="18" width="6.57421875" style="36" customWidth="1"/>
    <col min="19" max="19" width="3.57421875" style="36" customWidth="1"/>
    <col min="20" max="20" width="6.7109375" style="36" customWidth="1"/>
    <col min="21" max="21" width="8.28125" style="36" customWidth="1"/>
    <col min="22" max="22" width="7.7109375" style="36" customWidth="1"/>
    <col min="23" max="23" width="7.421875" style="36" customWidth="1"/>
    <col min="24" max="24" width="7.57421875" style="36" customWidth="1"/>
    <col min="25" max="25" width="8.421875" style="36" customWidth="1"/>
    <col min="26" max="26" width="9.7109375" style="36" customWidth="1"/>
    <col min="27" max="28" width="8.140625" style="36" customWidth="1"/>
    <col min="29" max="29" width="11.421875" style="36" customWidth="1"/>
    <col min="30" max="30" width="2.7109375" style="36" customWidth="1"/>
    <col min="31" max="31" width="6.421875" style="36" customWidth="1"/>
    <col min="32" max="32" width="6.7109375" style="36" customWidth="1"/>
    <col min="33" max="16384" width="11.421875" style="36" customWidth="1"/>
  </cols>
  <sheetData>
    <row r="1" spans="1:13" ht="13.5" customHeight="1">
      <c r="A1" s="42" t="s">
        <v>239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3.5" customHeight="1">
      <c r="A3" s="117" t="s">
        <v>233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3.5" customHeight="1">
      <c r="A4" s="117" t="s">
        <v>234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ht="13.5" customHeight="1" thickBot="1"/>
    <row r="6" spans="1:13" ht="13.5" customHeight="1" thickBot="1">
      <c r="A6" s="140" t="s">
        <v>145</v>
      </c>
      <c r="B6" s="142" t="s">
        <v>4</v>
      </c>
      <c r="C6" s="122" t="s">
        <v>50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33" ht="29.25" customHeight="1" thickBot="1">
      <c r="A7" s="141"/>
      <c r="B7" s="114"/>
      <c r="C7" s="76" t="s">
        <v>164</v>
      </c>
      <c r="D7" s="76" t="s">
        <v>83</v>
      </c>
      <c r="E7" s="76" t="s">
        <v>146</v>
      </c>
      <c r="F7" s="76" t="s">
        <v>167</v>
      </c>
      <c r="G7" s="76" t="s">
        <v>147</v>
      </c>
      <c r="H7" s="76" t="s">
        <v>84</v>
      </c>
      <c r="I7" s="76" t="s">
        <v>148</v>
      </c>
      <c r="J7" s="76" t="s">
        <v>149</v>
      </c>
      <c r="K7" s="76" t="s">
        <v>150</v>
      </c>
      <c r="L7" s="76" t="s">
        <v>151</v>
      </c>
      <c r="M7" s="76" t="s">
        <v>0</v>
      </c>
      <c r="P7" s="77" t="s">
        <v>109</v>
      </c>
      <c r="Q7" s="77" t="s">
        <v>110</v>
      </c>
      <c r="R7" s="77" t="s">
        <v>152</v>
      </c>
      <c r="T7" s="77" t="s">
        <v>153</v>
      </c>
      <c r="U7" s="77" t="s">
        <v>154</v>
      </c>
      <c r="V7" s="77" t="s">
        <v>155</v>
      </c>
      <c r="W7" s="77" t="s">
        <v>156</v>
      </c>
      <c r="X7" s="77" t="s">
        <v>157</v>
      </c>
      <c r="Y7" s="77" t="s">
        <v>158</v>
      </c>
      <c r="Z7" s="77" t="s">
        <v>159</v>
      </c>
      <c r="AA7" s="77" t="s">
        <v>160</v>
      </c>
      <c r="AB7" s="78" t="s">
        <v>161</v>
      </c>
      <c r="AC7" s="77" t="s">
        <v>0</v>
      </c>
      <c r="AE7" s="77" t="s">
        <v>162</v>
      </c>
      <c r="AF7" s="77" t="s">
        <v>163</v>
      </c>
      <c r="AG7" s="77" t="s">
        <v>147</v>
      </c>
    </row>
    <row r="8" spans="1:33" ht="13.5" customHeight="1">
      <c r="A8" s="92"/>
      <c r="B8" s="108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P8" s="77"/>
      <c r="Q8" s="77"/>
      <c r="R8" s="77"/>
      <c r="T8" s="77"/>
      <c r="U8" s="77"/>
      <c r="V8" s="77"/>
      <c r="W8" s="77"/>
      <c r="X8" s="77"/>
      <c r="Y8" s="77"/>
      <c r="Z8" s="77"/>
      <c r="AA8" s="77"/>
      <c r="AB8" s="94"/>
      <c r="AC8" s="77"/>
      <c r="AE8" s="77"/>
      <c r="AF8" s="77"/>
      <c r="AG8" s="77"/>
    </row>
    <row r="9" spans="1:33" ht="13.5" customHeight="1">
      <c r="A9" s="58" t="s">
        <v>4</v>
      </c>
      <c r="B9" s="101">
        <f>SUM(C9:M9)</f>
        <v>9715</v>
      </c>
      <c r="C9" s="41">
        <f>+SUM(C15:C42)+C51</f>
        <v>2881</v>
      </c>
      <c r="D9" s="41">
        <f aca="true" t="shared" si="0" ref="D9:M9">+SUM(D15:D42)+D51</f>
        <v>1700</v>
      </c>
      <c r="E9" s="41">
        <f t="shared" si="0"/>
        <v>40</v>
      </c>
      <c r="F9" s="41">
        <f t="shared" si="0"/>
        <v>7</v>
      </c>
      <c r="G9" s="41">
        <f t="shared" si="0"/>
        <v>12</v>
      </c>
      <c r="H9" s="41">
        <f t="shared" si="0"/>
        <v>2429</v>
      </c>
      <c r="I9" s="41">
        <f t="shared" si="0"/>
        <v>2523</v>
      </c>
      <c r="J9" s="41">
        <f t="shared" si="0"/>
        <v>18</v>
      </c>
      <c r="K9" s="41">
        <f t="shared" si="0"/>
        <v>42</v>
      </c>
      <c r="L9" s="41">
        <f t="shared" si="0"/>
        <v>53</v>
      </c>
      <c r="M9" s="41">
        <f t="shared" si="0"/>
        <v>10</v>
      </c>
      <c r="P9" s="36">
        <f>+SUM(P15:P42)</f>
        <v>2131</v>
      </c>
      <c r="Q9" s="36">
        <f>+SUM(Q15:Q42)</f>
        <v>750</v>
      </c>
      <c r="R9" s="36">
        <f>SUM(P9:Q9)</f>
        <v>2881</v>
      </c>
      <c r="T9" s="36">
        <f aca="true" t="shared" si="1" ref="T9:AB9">+SUM(T15:T42)</f>
        <v>1</v>
      </c>
      <c r="U9" s="36">
        <f t="shared" si="1"/>
        <v>1</v>
      </c>
      <c r="V9" s="36">
        <f t="shared" si="1"/>
        <v>1</v>
      </c>
      <c r="W9" s="36">
        <f t="shared" si="1"/>
        <v>1</v>
      </c>
      <c r="X9" s="36">
        <f t="shared" si="1"/>
        <v>1</v>
      </c>
      <c r="Y9" s="36">
        <f t="shared" si="1"/>
        <v>1</v>
      </c>
      <c r="Z9" s="36">
        <f t="shared" si="1"/>
        <v>2</v>
      </c>
      <c r="AA9" s="36">
        <f t="shared" si="1"/>
        <v>1</v>
      </c>
      <c r="AB9" s="39">
        <f t="shared" si="1"/>
        <v>1</v>
      </c>
      <c r="AC9" s="36">
        <f>SUM(T9:AB9)</f>
        <v>10</v>
      </c>
      <c r="AE9" s="36">
        <f>+SUM(AE15:AE42)</f>
        <v>6</v>
      </c>
      <c r="AF9" s="36">
        <f>+SUM(AF15:AF42)</f>
        <v>6</v>
      </c>
      <c r="AG9" s="36">
        <f>SUM(AE9:AF9)</f>
        <v>12</v>
      </c>
    </row>
    <row r="10" spans="1:28" ht="13.5" customHeight="1">
      <c r="A10" s="58"/>
      <c r="B10" s="10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AB10" s="39"/>
    </row>
    <row r="11" spans="1:28" ht="13.5" customHeight="1">
      <c r="A11" s="41" t="s">
        <v>195</v>
      </c>
      <c r="B11" s="101">
        <f aca="true" t="shared" si="2" ref="B11:M11">SUM(B15:B40)</f>
        <v>9629</v>
      </c>
      <c r="C11" s="41">
        <f t="shared" si="2"/>
        <v>2875</v>
      </c>
      <c r="D11" s="41">
        <f t="shared" si="2"/>
        <v>1697</v>
      </c>
      <c r="E11" s="41">
        <f t="shared" si="2"/>
        <v>37</v>
      </c>
      <c r="F11" s="41">
        <f t="shared" si="2"/>
        <v>6</v>
      </c>
      <c r="G11" s="41">
        <f t="shared" si="2"/>
        <v>12</v>
      </c>
      <c r="H11" s="41">
        <f t="shared" si="2"/>
        <v>2428</v>
      </c>
      <c r="I11" s="41">
        <f t="shared" si="2"/>
        <v>2457</v>
      </c>
      <c r="J11" s="41">
        <f t="shared" si="2"/>
        <v>18</v>
      </c>
      <c r="K11" s="41">
        <f t="shared" si="2"/>
        <v>39</v>
      </c>
      <c r="L11" s="41">
        <f t="shared" si="2"/>
        <v>51</v>
      </c>
      <c r="M11" s="41">
        <f t="shared" si="2"/>
        <v>9</v>
      </c>
      <c r="AB11" s="39"/>
    </row>
    <row r="12" spans="1:28" ht="13.5" customHeight="1">
      <c r="A12" s="58"/>
      <c r="B12" s="10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AB12" s="39"/>
    </row>
    <row r="13" spans="1:28" ht="13.5" customHeight="1">
      <c r="A13" s="58" t="s">
        <v>6</v>
      </c>
      <c r="B13" s="101">
        <f aca="true" t="shared" si="3" ref="B13:M13">SUM(B15:B25)</f>
        <v>4500</v>
      </c>
      <c r="C13" s="41">
        <f t="shared" si="3"/>
        <v>1249</v>
      </c>
      <c r="D13" s="41">
        <f t="shared" si="3"/>
        <v>1028</v>
      </c>
      <c r="E13" s="41">
        <f t="shared" si="3"/>
        <v>4</v>
      </c>
      <c r="F13" s="41">
        <f t="shared" si="3"/>
        <v>4</v>
      </c>
      <c r="G13" s="41">
        <f t="shared" si="3"/>
        <v>10</v>
      </c>
      <c r="H13" s="41">
        <f t="shared" si="3"/>
        <v>1181</v>
      </c>
      <c r="I13" s="41">
        <f t="shared" si="3"/>
        <v>965</v>
      </c>
      <c r="J13" s="41">
        <f t="shared" si="3"/>
        <v>6</v>
      </c>
      <c r="K13" s="41">
        <f t="shared" si="3"/>
        <v>15</v>
      </c>
      <c r="L13" s="41">
        <f t="shared" si="3"/>
        <v>33</v>
      </c>
      <c r="M13" s="41">
        <f t="shared" si="3"/>
        <v>5</v>
      </c>
      <c r="AB13" s="39"/>
    </row>
    <row r="14" spans="2:28" ht="13.5" customHeight="1">
      <c r="B14" s="9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AB14" s="39"/>
    </row>
    <row r="15" spans="1:33" ht="13.5" customHeight="1">
      <c r="A15" s="20" t="s">
        <v>7</v>
      </c>
      <c r="B15" s="98">
        <f aca="true" t="shared" si="4" ref="B15:B51">SUM(C15:M15)</f>
        <v>452</v>
      </c>
      <c r="C15" s="39">
        <v>99</v>
      </c>
      <c r="D15" s="39">
        <v>115</v>
      </c>
      <c r="E15" s="39">
        <v>0</v>
      </c>
      <c r="F15" s="39">
        <v>0</v>
      </c>
      <c r="G15" s="39">
        <v>2</v>
      </c>
      <c r="H15" s="39">
        <v>129</v>
      </c>
      <c r="I15" s="39">
        <v>104</v>
      </c>
      <c r="J15" s="39">
        <v>0</v>
      </c>
      <c r="K15" s="39">
        <v>1</v>
      </c>
      <c r="L15" s="39">
        <v>2</v>
      </c>
      <c r="M15" s="39">
        <v>0</v>
      </c>
      <c r="P15" s="36">
        <v>65</v>
      </c>
      <c r="Q15" s="36">
        <v>34</v>
      </c>
      <c r="R15" s="36">
        <f aca="true" t="shared" si="5" ref="R15:R25">SUM(P15:Q15)</f>
        <v>99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9">
        <v>0</v>
      </c>
      <c r="AC15" s="36">
        <f aca="true" t="shared" si="6" ref="AC15:AC42">SUM(T15:AB15)</f>
        <v>0</v>
      </c>
      <c r="AE15" s="36">
        <v>2</v>
      </c>
      <c r="AF15" s="36">
        <v>0</v>
      </c>
      <c r="AG15" s="36">
        <f aca="true" t="shared" si="7" ref="AG15:AG25">SUM(AE15:AF15)</f>
        <v>2</v>
      </c>
    </row>
    <row r="16" spans="1:33" ht="13.5" customHeight="1">
      <c r="A16" s="20" t="s">
        <v>200</v>
      </c>
      <c r="B16" s="98">
        <f t="shared" si="4"/>
        <v>414</v>
      </c>
      <c r="C16" s="39">
        <v>97</v>
      </c>
      <c r="D16" s="39">
        <v>127</v>
      </c>
      <c r="E16" s="39">
        <v>0</v>
      </c>
      <c r="F16" s="39">
        <v>0</v>
      </c>
      <c r="G16" s="39">
        <v>0</v>
      </c>
      <c r="H16" s="39">
        <v>134</v>
      </c>
      <c r="I16" s="39">
        <v>54</v>
      </c>
      <c r="J16" s="39">
        <v>0</v>
      </c>
      <c r="K16" s="39">
        <v>0</v>
      </c>
      <c r="L16" s="39">
        <v>2</v>
      </c>
      <c r="M16" s="39">
        <v>0</v>
      </c>
      <c r="P16" s="36">
        <v>73</v>
      </c>
      <c r="Q16" s="36">
        <v>24</v>
      </c>
      <c r="R16" s="36">
        <f t="shared" si="5"/>
        <v>97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9">
        <v>0</v>
      </c>
      <c r="AC16" s="36">
        <f t="shared" si="6"/>
        <v>0</v>
      </c>
      <c r="AE16" s="36">
        <v>0</v>
      </c>
      <c r="AF16" s="36">
        <v>0</v>
      </c>
      <c r="AG16" s="36">
        <f t="shared" si="7"/>
        <v>0</v>
      </c>
    </row>
    <row r="17" spans="1:33" ht="13.5" customHeight="1">
      <c r="A17" s="20" t="s">
        <v>9</v>
      </c>
      <c r="B17" s="98">
        <f t="shared" si="4"/>
        <v>755</v>
      </c>
      <c r="C17" s="39">
        <v>190</v>
      </c>
      <c r="D17" s="39">
        <v>229</v>
      </c>
      <c r="E17" s="39">
        <v>0</v>
      </c>
      <c r="F17" s="39">
        <v>0</v>
      </c>
      <c r="G17" s="39">
        <v>1</v>
      </c>
      <c r="H17" s="39">
        <v>209</v>
      </c>
      <c r="I17" s="39">
        <v>116</v>
      </c>
      <c r="J17" s="39">
        <v>0</v>
      </c>
      <c r="K17" s="39">
        <v>3</v>
      </c>
      <c r="L17" s="39">
        <v>6</v>
      </c>
      <c r="M17" s="39">
        <v>1</v>
      </c>
      <c r="P17" s="36">
        <v>155</v>
      </c>
      <c r="Q17" s="36">
        <v>35</v>
      </c>
      <c r="R17" s="36">
        <f t="shared" si="5"/>
        <v>190</v>
      </c>
      <c r="T17" s="36">
        <v>0</v>
      </c>
      <c r="U17" s="36">
        <v>0</v>
      </c>
      <c r="V17" s="36">
        <v>1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9">
        <v>0</v>
      </c>
      <c r="AC17" s="36">
        <f t="shared" si="6"/>
        <v>1</v>
      </c>
      <c r="AE17" s="36">
        <v>1</v>
      </c>
      <c r="AF17" s="36">
        <v>0</v>
      </c>
      <c r="AG17" s="36">
        <f t="shared" si="7"/>
        <v>1</v>
      </c>
    </row>
    <row r="18" spans="1:33" ht="13.5" customHeight="1">
      <c r="A18" s="20" t="s">
        <v>117</v>
      </c>
      <c r="B18" s="98">
        <f t="shared" si="4"/>
        <v>605</v>
      </c>
      <c r="C18" s="39">
        <v>157</v>
      </c>
      <c r="D18" s="39">
        <v>155</v>
      </c>
      <c r="E18" s="39">
        <v>0</v>
      </c>
      <c r="F18" s="39">
        <v>0</v>
      </c>
      <c r="G18" s="39">
        <v>5</v>
      </c>
      <c r="H18" s="39">
        <v>195</v>
      </c>
      <c r="I18" s="39">
        <v>84</v>
      </c>
      <c r="J18" s="39">
        <v>0</v>
      </c>
      <c r="K18" s="39">
        <v>3</v>
      </c>
      <c r="L18" s="39">
        <v>6</v>
      </c>
      <c r="M18" s="39">
        <v>0</v>
      </c>
      <c r="P18" s="36">
        <v>119</v>
      </c>
      <c r="Q18" s="36">
        <v>38</v>
      </c>
      <c r="R18" s="36">
        <f t="shared" si="5"/>
        <v>157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9">
        <v>0</v>
      </c>
      <c r="AC18" s="36">
        <f t="shared" si="6"/>
        <v>0</v>
      </c>
      <c r="AE18" s="36">
        <v>0</v>
      </c>
      <c r="AF18" s="36">
        <v>5</v>
      </c>
      <c r="AG18" s="36">
        <f t="shared" si="7"/>
        <v>5</v>
      </c>
    </row>
    <row r="19" spans="1:33" ht="13.5" customHeight="1">
      <c r="A19" s="20" t="s">
        <v>118</v>
      </c>
      <c r="B19" s="98">
        <f t="shared" si="4"/>
        <v>300</v>
      </c>
      <c r="C19" s="39">
        <v>73</v>
      </c>
      <c r="D19" s="39">
        <v>47</v>
      </c>
      <c r="E19" s="39">
        <v>1</v>
      </c>
      <c r="F19" s="39">
        <v>0</v>
      </c>
      <c r="G19" s="39">
        <v>0</v>
      </c>
      <c r="H19" s="39">
        <v>56</v>
      </c>
      <c r="I19" s="39">
        <v>107</v>
      </c>
      <c r="J19" s="39">
        <v>1</v>
      </c>
      <c r="K19" s="39">
        <v>3</v>
      </c>
      <c r="L19" s="39">
        <v>11</v>
      </c>
      <c r="M19" s="39">
        <v>1</v>
      </c>
      <c r="P19" s="36">
        <v>45</v>
      </c>
      <c r="Q19" s="36">
        <v>28</v>
      </c>
      <c r="R19" s="36">
        <f t="shared" si="5"/>
        <v>73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9">
        <v>1</v>
      </c>
      <c r="AC19" s="36">
        <f t="shared" si="6"/>
        <v>1</v>
      </c>
      <c r="AE19" s="36">
        <v>0</v>
      </c>
      <c r="AF19" s="36">
        <v>0</v>
      </c>
      <c r="AG19" s="36">
        <f t="shared" si="7"/>
        <v>0</v>
      </c>
    </row>
    <row r="20" spans="1:33" ht="13.5" customHeight="1">
      <c r="A20" s="20" t="s">
        <v>201</v>
      </c>
      <c r="B20" s="98">
        <f t="shared" si="4"/>
        <v>248</v>
      </c>
      <c r="C20" s="39">
        <v>68</v>
      </c>
      <c r="D20" s="39">
        <v>33</v>
      </c>
      <c r="E20" s="39">
        <v>0</v>
      </c>
      <c r="F20" s="39">
        <v>0</v>
      </c>
      <c r="G20" s="39">
        <v>1</v>
      </c>
      <c r="H20" s="39">
        <v>57</v>
      </c>
      <c r="I20" s="39">
        <v>89</v>
      </c>
      <c r="J20" s="39">
        <v>0</v>
      </c>
      <c r="K20" s="39">
        <v>0</v>
      </c>
      <c r="L20" s="39">
        <v>0</v>
      </c>
      <c r="M20" s="39">
        <v>0</v>
      </c>
      <c r="P20" s="36">
        <v>42</v>
      </c>
      <c r="Q20" s="36">
        <v>26</v>
      </c>
      <c r="R20" s="36">
        <f t="shared" si="5"/>
        <v>68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9">
        <v>0</v>
      </c>
      <c r="AC20" s="36">
        <f t="shared" si="6"/>
        <v>0</v>
      </c>
      <c r="AE20" s="36">
        <v>1</v>
      </c>
      <c r="AF20" s="36">
        <v>0</v>
      </c>
      <c r="AG20" s="36">
        <f t="shared" si="7"/>
        <v>1</v>
      </c>
    </row>
    <row r="21" spans="1:33" ht="13.5" customHeight="1">
      <c r="A21" s="20" t="s">
        <v>202</v>
      </c>
      <c r="B21" s="98">
        <f t="shared" si="4"/>
        <v>399</v>
      </c>
      <c r="C21" s="39">
        <v>122</v>
      </c>
      <c r="D21" s="39">
        <v>79</v>
      </c>
      <c r="E21" s="39">
        <v>0</v>
      </c>
      <c r="F21" s="39">
        <v>1</v>
      </c>
      <c r="G21" s="39">
        <v>0</v>
      </c>
      <c r="H21" s="39">
        <v>89</v>
      </c>
      <c r="I21" s="39">
        <v>101</v>
      </c>
      <c r="J21" s="39">
        <v>1</v>
      </c>
      <c r="K21" s="39">
        <v>4</v>
      </c>
      <c r="L21" s="39">
        <v>2</v>
      </c>
      <c r="M21" s="39">
        <v>0</v>
      </c>
      <c r="P21" s="36">
        <v>100</v>
      </c>
      <c r="Q21" s="36">
        <v>22</v>
      </c>
      <c r="R21" s="36">
        <f t="shared" si="5"/>
        <v>122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9">
        <v>0</v>
      </c>
      <c r="AC21" s="36">
        <f t="shared" si="6"/>
        <v>0</v>
      </c>
      <c r="AE21" s="36">
        <v>0</v>
      </c>
      <c r="AF21" s="36">
        <v>0</v>
      </c>
      <c r="AG21" s="36">
        <f t="shared" si="7"/>
        <v>0</v>
      </c>
    </row>
    <row r="22" spans="1:33" ht="13.5" customHeight="1">
      <c r="A22" s="20" t="s">
        <v>203</v>
      </c>
      <c r="B22" s="98">
        <f t="shared" si="4"/>
        <v>265</v>
      </c>
      <c r="C22" s="39">
        <v>84</v>
      </c>
      <c r="D22" s="39">
        <v>75</v>
      </c>
      <c r="E22" s="39">
        <v>0</v>
      </c>
      <c r="F22" s="39">
        <v>0</v>
      </c>
      <c r="G22" s="39">
        <v>0</v>
      </c>
      <c r="H22" s="39">
        <v>47</v>
      </c>
      <c r="I22" s="39">
        <v>56</v>
      </c>
      <c r="J22" s="39">
        <v>1</v>
      </c>
      <c r="K22" s="39">
        <v>0</v>
      </c>
      <c r="L22" s="39">
        <v>1</v>
      </c>
      <c r="M22" s="39">
        <v>1</v>
      </c>
      <c r="P22" s="36">
        <v>32</v>
      </c>
      <c r="Q22" s="36">
        <v>52</v>
      </c>
      <c r="R22" s="36">
        <f t="shared" si="5"/>
        <v>84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1</v>
      </c>
      <c r="AB22" s="39">
        <v>0</v>
      </c>
      <c r="AC22" s="36">
        <f t="shared" si="6"/>
        <v>1</v>
      </c>
      <c r="AE22" s="36">
        <v>0</v>
      </c>
      <c r="AF22" s="36">
        <v>0</v>
      </c>
      <c r="AG22" s="36">
        <f t="shared" si="7"/>
        <v>0</v>
      </c>
    </row>
    <row r="23" spans="1:33" ht="13.5" customHeight="1">
      <c r="A23" s="20" t="s">
        <v>204</v>
      </c>
      <c r="B23" s="98">
        <f t="shared" si="4"/>
        <v>485</v>
      </c>
      <c r="C23" s="39">
        <v>173</v>
      </c>
      <c r="D23" s="39">
        <v>86</v>
      </c>
      <c r="E23" s="39">
        <v>0</v>
      </c>
      <c r="F23" s="39">
        <v>2</v>
      </c>
      <c r="G23" s="39">
        <v>1</v>
      </c>
      <c r="H23" s="39">
        <v>103</v>
      </c>
      <c r="I23" s="39">
        <v>116</v>
      </c>
      <c r="J23" s="39">
        <v>2</v>
      </c>
      <c r="K23" s="39">
        <v>0</v>
      </c>
      <c r="L23" s="39">
        <v>1</v>
      </c>
      <c r="M23" s="39">
        <v>1</v>
      </c>
      <c r="P23" s="36">
        <v>129</v>
      </c>
      <c r="Q23" s="36">
        <v>44</v>
      </c>
      <c r="R23" s="36">
        <f t="shared" si="5"/>
        <v>173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1</v>
      </c>
      <c r="AA23" s="36">
        <v>0</v>
      </c>
      <c r="AB23" s="39">
        <v>0</v>
      </c>
      <c r="AC23" s="36">
        <f t="shared" si="6"/>
        <v>1</v>
      </c>
      <c r="AE23" s="36">
        <v>0</v>
      </c>
      <c r="AF23" s="36">
        <v>1</v>
      </c>
      <c r="AG23" s="36">
        <f t="shared" si="7"/>
        <v>1</v>
      </c>
    </row>
    <row r="24" spans="1:33" ht="13.5" customHeight="1">
      <c r="A24" s="20" t="s">
        <v>205</v>
      </c>
      <c r="B24" s="98">
        <f t="shared" si="4"/>
        <v>301</v>
      </c>
      <c r="C24" s="39">
        <v>102</v>
      </c>
      <c r="D24" s="39">
        <v>51</v>
      </c>
      <c r="E24" s="39">
        <v>3</v>
      </c>
      <c r="F24" s="39">
        <v>1</v>
      </c>
      <c r="G24" s="39">
        <v>0</v>
      </c>
      <c r="H24" s="39">
        <v>88</v>
      </c>
      <c r="I24" s="39">
        <v>53</v>
      </c>
      <c r="J24" s="39">
        <v>0</v>
      </c>
      <c r="K24" s="39">
        <v>1</v>
      </c>
      <c r="L24" s="39">
        <v>1</v>
      </c>
      <c r="M24" s="39">
        <v>1</v>
      </c>
      <c r="P24" s="36">
        <v>66</v>
      </c>
      <c r="Q24" s="36">
        <v>36</v>
      </c>
      <c r="R24" s="36">
        <f t="shared" si="5"/>
        <v>102</v>
      </c>
      <c r="T24" s="36">
        <v>0</v>
      </c>
      <c r="U24" s="36">
        <v>1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9">
        <v>0</v>
      </c>
      <c r="AC24" s="36">
        <f t="shared" si="6"/>
        <v>1</v>
      </c>
      <c r="AE24" s="36">
        <v>0</v>
      </c>
      <c r="AF24" s="36">
        <v>0</v>
      </c>
      <c r="AG24" s="36">
        <f t="shared" si="7"/>
        <v>0</v>
      </c>
    </row>
    <row r="25" spans="1:33" ht="13.5" customHeight="1">
      <c r="A25" s="20" t="s">
        <v>206</v>
      </c>
      <c r="B25" s="98">
        <f t="shared" si="4"/>
        <v>276</v>
      </c>
      <c r="C25" s="39">
        <v>84</v>
      </c>
      <c r="D25" s="39">
        <v>31</v>
      </c>
      <c r="E25" s="39">
        <v>0</v>
      </c>
      <c r="F25" s="39">
        <v>0</v>
      </c>
      <c r="G25" s="39">
        <v>0</v>
      </c>
      <c r="H25" s="39">
        <v>74</v>
      </c>
      <c r="I25" s="39">
        <v>85</v>
      </c>
      <c r="J25" s="39">
        <v>1</v>
      </c>
      <c r="K25" s="39">
        <v>0</v>
      </c>
      <c r="L25" s="39">
        <v>1</v>
      </c>
      <c r="M25" s="39">
        <v>0</v>
      </c>
      <c r="P25" s="36">
        <v>63</v>
      </c>
      <c r="Q25" s="36">
        <v>21</v>
      </c>
      <c r="R25" s="36">
        <f t="shared" si="5"/>
        <v>84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9">
        <v>0</v>
      </c>
      <c r="AC25" s="36">
        <f t="shared" si="6"/>
        <v>0</v>
      </c>
      <c r="AE25" s="36">
        <v>0</v>
      </c>
      <c r="AF25" s="36">
        <v>0</v>
      </c>
      <c r="AG25" s="36">
        <f t="shared" si="7"/>
        <v>0</v>
      </c>
    </row>
    <row r="26" spans="1:28" ht="13.5" customHeight="1">
      <c r="A26" s="20"/>
      <c r="B26" s="95"/>
      <c r="AB26" s="39"/>
    </row>
    <row r="27" spans="1:33" ht="13.5" customHeight="1">
      <c r="A27" s="20" t="s">
        <v>207</v>
      </c>
      <c r="B27" s="98">
        <f t="shared" si="4"/>
        <v>416</v>
      </c>
      <c r="C27" s="39">
        <v>155</v>
      </c>
      <c r="D27" s="39">
        <v>73</v>
      </c>
      <c r="E27" s="39">
        <v>2</v>
      </c>
      <c r="F27" s="39">
        <v>0</v>
      </c>
      <c r="G27" s="39">
        <v>0</v>
      </c>
      <c r="H27" s="39">
        <v>86</v>
      </c>
      <c r="I27" s="39">
        <v>98</v>
      </c>
      <c r="J27" s="39">
        <v>0</v>
      </c>
      <c r="K27" s="39">
        <v>1</v>
      </c>
      <c r="L27" s="39">
        <v>1</v>
      </c>
      <c r="M27" s="39">
        <v>0</v>
      </c>
      <c r="P27" s="36">
        <v>103</v>
      </c>
      <c r="Q27" s="36">
        <v>52</v>
      </c>
      <c r="R27" s="36">
        <f aca="true" t="shared" si="8" ref="R27:R38">SUM(P27:Q27)</f>
        <v>155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9">
        <v>0</v>
      </c>
      <c r="AC27" s="36">
        <f t="shared" si="6"/>
        <v>0</v>
      </c>
      <c r="AE27" s="36">
        <v>0</v>
      </c>
      <c r="AF27" s="36">
        <v>0</v>
      </c>
      <c r="AG27" s="36">
        <f aca="true" t="shared" si="9" ref="AG27:AG38">SUM(AE27:AF27)</f>
        <v>0</v>
      </c>
    </row>
    <row r="28" spans="1:33" ht="13.5" customHeight="1">
      <c r="A28" s="20" t="s">
        <v>208</v>
      </c>
      <c r="B28" s="98">
        <f t="shared" si="4"/>
        <v>879</v>
      </c>
      <c r="C28" s="39">
        <v>234</v>
      </c>
      <c r="D28" s="39">
        <v>88</v>
      </c>
      <c r="E28" s="39">
        <v>2</v>
      </c>
      <c r="F28" s="39">
        <v>0</v>
      </c>
      <c r="G28" s="39">
        <v>0</v>
      </c>
      <c r="H28" s="39">
        <v>253</v>
      </c>
      <c r="I28" s="39">
        <v>291</v>
      </c>
      <c r="J28" s="39">
        <v>2</v>
      </c>
      <c r="K28" s="39">
        <v>7</v>
      </c>
      <c r="L28" s="39">
        <v>2</v>
      </c>
      <c r="M28" s="39">
        <v>0</v>
      </c>
      <c r="P28" s="36">
        <v>189</v>
      </c>
      <c r="Q28" s="36">
        <v>45</v>
      </c>
      <c r="R28" s="36">
        <f t="shared" si="8"/>
        <v>234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9">
        <v>0</v>
      </c>
      <c r="AC28" s="36">
        <f t="shared" si="6"/>
        <v>0</v>
      </c>
      <c r="AE28" s="36">
        <v>0</v>
      </c>
      <c r="AF28" s="36">
        <v>0</v>
      </c>
      <c r="AG28" s="36">
        <f t="shared" si="9"/>
        <v>0</v>
      </c>
    </row>
    <row r="29" spans="1:33" ht="13.5" customHeight="1">
      <c r="A29" s="20" t="s">
        <v>20</v>
      </c>
      <c r="B29" s="98">
        <f t="shared" si="4"/>
        <v>210</v>
      </c>
      <c r="C29" s="39">
        <v>57</v>
      </c>
      <c r="D29" s="39">
        <v>12</v>
      </c>
      <c r="E29" s="39">
        <v>2</v>
      </c>
      <c r="F29" s="39">
        <v>0</v>
      </c>
      <c r="G29" s="39">
        <v>0</v>
      </c>
      <c r="H29" s="39">
        <v>45</v>
      </c>
      <c r="I29" s="39">
        <v>90</v>
      </c>
      <c r="J29" s="39">
        <v>0</v>
      </c>
      <c r="K29" s="39">
        <v>3</v>
      </c>
      <c r="L29" s="39">
        <v>1</v>
      </c>
      <c r="M29" s="39">
        <v>0</v>
      </c>
      <c r="P29" s="36">
        <v>53</v>
      </c>
      <c r="Q29" s="36">
        <v>4</v>
      </c>
      <c r="R29" s="36">
        <f t="shared" si="8"/>
        <v>57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9">
        <v>0</v>
      </c>
      <c r="AC29" s="36">
        <f t="shared" si="6"/>
        <v>0</v>
      </c>
      <c r="AE29" s="36">
        <v>0</v>
      </c>
      <c r="AF29" s="36">
        <v>0</v>
      </c>
      <c r="AG29" s="36">
        <f t="shared" si="9"/>
        <v>0</v>
      </c>
    </row>
    <row r="30" spans="1:33" ht="13.5" customHeight="1">
      <c r="A30" s="20" t="s">
        <v>209</v>
      </c>
      <c r="B30" s="98">
        <f t="shared" si="4"/>
        <v>35</v>
      </c>
      <c r="C30" s="39">
        <v>19</v>
      </c>
      <c r="D30" s="39">
        <v>3</v>
      </c>
      <c r="E30" s="39">
        <v>0</v>
      </c>
      <c r="F30" s="39">
        <v>0</v>
      </c>
      <c r="G30" s="39">
        <v>0</v>
      </c>
      <c r="H30" s="39">
        <v>5</v>
      </c>
      <c r="I30" s="39">
        <v>8</v>
      </c>
      <c r="J30" s="39">
        <v>0</v>
      </c>
      <c r="K30" s="39">
        <v>0</v>
      </c>
      <c r="L30" s="39">
        <v>0</v>
      </c>
      <c r="M30" s="39">
        <v>0</v>
      </c>
      <c r="P30" s="36">
        <v>19</v>
      </c>
      <c r="Q30" s="36">
        <v>0</v>
      </c>
      <c r="R30" s="36">
        <f t="shared" si="8"/>
        <v>19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9">
        <v>0</v>
      </c>
      <c r="AC30" s="36">
        <f t="shared" si="6"/>
        <v>0</v>
      </c>
      <c r="AE30" s="36">
        <v>0</v>
      </c>
      <c r="AF30" s="36">
        <v>0</v>
      </c>
      <c r="AG30" s="36">
        <f t="shared" si="9"/>
        <v>0</v>
      </c>
    </row>
    <row r="31" spans="1:33" ht="13.5" customHeight="1">
      <c r="A31" s="20" t="s">
        <v>210</v>
      </c>
      <c r="B31" s="98">
        <f t="shared" si="4"/>
        <v>728</v>
      </c>
      <c r="C31" s="39">
        <v>238</v>
      </c>
      <c r="D31" s="39">
        <v>100</v>
      </c>
      <c r="E31" s="39">
        <v>2</v>
      </c>
      <c r="F31" s="39">
        <v>1</v>
      </c>
      <c r="G31" s="39">
        <v>0</v>
      </c>
      <c r="H31" s="39">
        <v>166</v>
      </c>
      <c r="I31" s="39">
        <v>209</v>
      </c>
      <c r="J31" s="39">
        <v>3</v>
      </c>
      <c r="K31" s="39">
        <v>3</v>
      </c>
      <c r="L31" s="39">
        <v>5</v>
      </c>
      <c r="M31" s="39">
        <v>1</v>
      </c>
      <c r="P31" s="36">
        <v>187</v>
      </c>
      <c r="Q31" s="36">
        <v>51</v>
      </c>
      <c r="R31" s="36">
        <f t="shared" si="8"/>
        <v>238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1</v>
      </c>
      <c r="AA31" s="36">
        <v>0</v>
      </c>
      <c r="AB31" s="39">
        <v>0</v>
      </c>
      <c r="AC31" s="36">
        <f t="shared" si="6"/>
        <v>1</v>
      </c>
      <c r="AE31" s="36">
        <v>0</v>
      </c>
      <c r="AF31" s="36">
        <v>0</v>
      </c>
      <c r="AG31" s="36">
        <f t="shared" si="9"/>
        <v>0</v>
      </c>
    </row>
    <row r="32" spans="1:33" ht="13.5" customHeight="1">
      <c r="A32" s="20" t="s">
        <v>211</v>
      </c>
      <c r="B32" s="98">
        <f t="shared" si="4"/>
        <v>221</v>
      </c>
      <c r="C32" s="39">
        <v>68</v>
      </c>
      <c r="D32" s="39">
        <v>40</v>
      </c>
      <c r="E32" s="39">
        <v>6</v>
      </c>
      <c r="F32" s="39">
        <v>0</v>
      </c>
      <c r="G32" s="39">
        <v>0</v>
      </c>
      <c r="H32" s="39">
        <v>52</v>
      </c>
      <c r="I32" s="39">
        <v>55</v>
      </c>
      <c r="J32" s="39">
        <v>0</v>
      </c>
      <c r="K32" s="39">
        <v>0</v>
      </c>
      <c r="L32" s="39">
        <v>0</v>
      </c>
      <c r="M32" s="39">
        <v>0</v>
      </c>
      <c r="P32" s="36">
        <v>55</v>
      </c>
      <c r="Q32" s="36">
        <v>13</v>
      </c>
      <c r="R32" s="36">
        <f t="shared" si="8"/>
        <v>68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9">
        <v>0</v>
      </c>
      <c r="AC32" s="36">
        <f t="shared" si="6"/>
        <v>0</v>
      </c>
      <c r="AE32" s="36">
        <v>0</v>
      </c>
      <c r="AF32" s="36">
        <v>0</v>
      </c>
      <c r="AG32" s="36">
        <f t="shared" si="9"/>
        <v>0</v>
      </c>
    </row>
    <row r="33" spans="1:33" ht="13.5" customHeight="1">
      <c r="A33" s="20" t="s">
        <v>212</v>
      </c>
      <c r="B33" s="98">
        <f t="shared" si="4"/>
        <v>214</v>
      </c>
      <c r="C33" s="39">
        <v>72</v>
      </c>
      <c r="D33" s="39">
        <v>24</v>
      </c>
      <c r="E33" s="39">
        <v>1</v>
      </c>
      <c r="F33" s="39">
        <v>0</v>
      </c>
      <c r="G33" s="39">
        <v>0</v>
      </c>
      <c r="H33" s="39">
        <v>53</v>
      </c>
      <c r="I33" s="39">
        <v>62</v>
      </c>
      <c r="J33" s="39">
        <v>0</v>
      </c>
      <c r="K33" s="39">
        <v>1</v>
      </c>
      <c r="L33" s="39">
        <v>1</v>
      </c>
      <c r="M33" s="39">
        <v>0</v>
      </c>
      <c r="P33" s="36">
        <v>60</v>
      </c>
      <c r="Q33" s="36">
        <v>12</v>
      </c>
      <c r="R33" s="36">
        <f t="shared" si="8"/>
        <v>72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9">
        <v>0</v>
      </c>
      <c r="AC33" s="36">
        <f t="shared" si="6"/>
        <v>0</v>
      </c>
      <c r="AE33" s="36">
        <v>0</v>
      </c>
      <c r="AF33" s="36">
        <v>0</v>
      </c>
      <c r="AG33" s="36">
        <f t="shared" si="9"/>
        <v>0</v>
      </c>
    </row>
    <row r="34" spans="1:33" ht="13.5" customHeight="1">
      <c r="A34" s="20" t="s">
        <v>213</v>
      </c>
      <c r="B34" s="98">
        <f t="shared" si="4"/>
        <v>284</v>
      </c>
      <c r="C34" s="39">
        <v>98</v>
      </c>
      <c r="D34" s="39">
        <v>24</v>
      </c>
      <c r="E34" s="39">
        <v>17</v>
      </c>
      <c r="F34" s="39">
        <v>0</v>
      </c>
      <c r="G34" s="39">
        <v>0</v>
      </c>
      <c r="H34" s="39">
        <v>60</v>
      </c>
      <c r="I34" s="39">
        <v>84</v>
      </c>
      <c r="J34" s="39">
        <v>0</v>
      </c>
      <c r="K34" s="39">
        <v>0</v>
      </c>
      <c r="L34" s="39">
        <v>1</v>
      </c>
      <c r="M34" s="39">
        <v>0</v>
      </c>
      <c r="P34" s="36">
        <v>85</v>
      </c>
      <c r="Q34" s="36">
        <v>13</v>
      </c>
      <c r="R34" s="36">
        <f t="shared" si="8"/>
        <v>98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9">
        <v>0</v>
      </c>
      <c r="AC34" s="36">
        <f t="shared" si="6"/>
        <v>0</v>
      </c>
      <c r="AE34" s="36">
        <v>0</v>
      </c>
      <c r="AF34" s="36">
        <v>0</v>
      </c>
      <c r="AG34" s="36">
        <f t="shared" si="9"/>
        <v>0</v>
      </c>
    </row>
    <row r="35" spans="1:33" ht="13.5" customHeight="1">
      <c r="A35" s="20" t="s">
        <v>214</v>
      </c>
      <c r="B35" s="98">
        <f t="shared" si="4"/>
        <v>19</v>
      </c>
      <c r="C35" s="39">
        <v>8</v>
      </c>
      <c r="D35" s="39">
        <v>5</v>
      </c>
      <c r="E35" s="39">
        <v>0</v>
      </c>
      <c r="F35" s="39">
        <v>0</v>
      </c>
      <c r="G35" s="39">
        <v>0</v>
      </c>
      <c r="H35" s="39">
        <v>3</v>
      </c>
      <c r="I35" s="39">
        <v>1</v>
      </c>
      <c r="J35" s="39">
        <v>0</v>
      </c>
      <c r="K35" s="39">
        <v>1</v>
      </c>
      <c r="L35" s="39">
        <v>1</v>
      </c>
      <c r="M35" s="39">
        <v>0</v>
      </c>
      <c r="P35" s="36">
        <v>8</v>
      </c>
      <c r="Q35" s="36">
        <v>0</v>
      </c>
      <c r="R35" s="36">
        <f t="shared" si="8"/>
        <v>8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9">
        <v>0</v>
      </c>
      <c r="AC35" s="36">
        <f t="shared" si="6"/>
        <v>0</v>
      </c>
      <c r="AE35" s="36">
        <v>0</v>
      </c>
      <c r="AF35" s="36">
        <v>0</v>
      </c>
      <c r="AG35" s="36">
        <f t="shared" si="9"/>
        <v>0</v>
      </c>
    </row>
    <row r="36" spans="1:33" ht="13.5" customHeight="1">
      <c r="A36" s="20" t="s">
        <v>215</v>
      </c>
      <c r="B36" s="98">
        <f t="shared" si="4"/>
        <v>504</v>
      </c>
      <c r="C36" s="39">
        <v>139</v>
      </c>
      <c r="D36" s="39">
        <v>63</v>
      </c>
      <c r="E36" s="39">
        <v>0</v>
      </c>
      <c r="F36" s="39">
        <v>1</v>
      </c>
      <c r="G36" s="39">
        <v>0</v>
      </c>
      <c r="H36" s="39">
        <v>138</v>
      </c>
      <c r="I36" s="39">
        <v>151</v>
      </c>
      <c r="J36" s="39">
        <v>3</v>
      </c>
      <c r="K36" s="39">
        <v>5</v>
      </c>
      <c r="L36" s="39">
        <v>2</v>
      </c>
      <c r="M36" s="39">
        <v>2</v>
      </c>
      <c r="P36" s="36">
        <v>94</v>
      </c>
      <c r="Q36" s="36">
        <v>45</v>
      </c>
      <c r="R36" s="36">
        <f t="shared" si="8"/>
        <v>139</v>
      </c>
      <c r="T36" s="36">
        <v>0</v>
      </c>
      <c r="U36" s="36">
        <v>0</v>
      </c>
      <c r="V36" s="36">
        <v>0</v>
      </c>
      <c r="W36" s="36">
        <v>0</v>
      </c>
      <c r="X36" s="36">
        <v>1</v>
      </c>
      <c r="Y36" s="36">
        <v>1</v>
      </c>
      <c r="Z36" s="36">
        <v>0</v>
      </c>
      <c r="AA36" s="36">
        <v>0</v>
      </c>
      <c r="AB36" s="39">
        <v>0</v>
      </c>
      <c r="AC36" s="36">
        <f t="shared" si="6"/>
        <v>2</v>
      </c>
      <c r="AE36" s="36">
        <v>0</v>
      </c>
      <c r="AF36" s="36">
        <v>0</v>
      </c>
      <c r="AG36" s="36">
        <f t="shared" si="9"/>
        <v>0</v>
      </c>
    </row>
    <row r="37" spans="1:33" ht="13.5" customHeight="1">
      <c r="A37" s="20" t="s">
        <v>216</v>
      </c>
      <c r="B37" s="98">
        <f t="shared" si="4"/>
        <v>372</v>
      </c>
      <c r="C37" s="39">
        <v>124</v>
      </c>
      <c r="D37" s="39">
        <v>48</v>
      </c>
      <c r="E37" s="39">
        <v>1</v>
      </c>
      <c r="F37" s="39">
        <v>0</v>
      </c>
      <c r="G37" s="39">
        <v>0</v>
      </c>
      <c r="H37" s="39">
        <v>71</v>
      </c>
      <c r="I37" s="39">
        <v>123</v>
      </c>
      <c r="J37" s="39">
        <v>1</v>
      </c>
      <c r="K37" s="39">
        <v>1</v>
      </c>
      <c r="L37" s="39">
        <v>3</v>
      </c>
      <c r="M37" s="39">
        <v>0</v>
      </c>
      <c r="P37" s="36">
        <v>98</v>
      </c>
      <c r="Q37" s="36">
        <v>26</v>
      </c>
      <c r="R37" s="36">
        <f t="shared" si="8"/>
        <v>124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9">
        <v>0</v>
      </c>
      <c r="AC37" s="36">
        <f t="shared" si="6"/>
        <v>0</v>
      </c>
      <c r="AE37" s="36">
        <v>0</v>
      </c>
      <c r="AF37" s="36">
        <v>0</v>
      </c>
      <c r="AG37" s="36">
        <f t="shared" si="9"/>
        <v>0</v>
      </c>
    </row>
    <row r="38" spans="1:33" ht="13.5" customHeight="1">
      <c r="A38" s="84" t="s">
        <v>217</v>
      </c>
      <c r="B38" s="98">
        <f t="shared" si="4"/>
        <v>823</v>
      </c>
      <c r="C38" s="39">
        <v>245</v>
      </c>
      <c r="D38" s="39">
        <v>135</v>
      </c>
      <c r="E38" s="39">
        <v>0</v>
      </c>
      <c r="F38" s="39">
        <v>0</v>
      </c>
      <c r="G38" s="39">
        <v>0</v>
      </c>
      <c r="H38" s="39">
        <v>216</v>
      </c>
      <c r="I38" s="39">
        <v>223</v>
      </c>
      <c r="J38" s="39">
        <v>1</v>
      </c>
      <c r="K38" s="39">
        <v>1</v>
      </c>
      <c r="L38" s="39">
        <v>1</v>
      </c>
      <c r="M38" s="39">
        <v>1</v>
      </c>
      <c r="P38" s="36">
        <v>165</v>
      </c>
      <c r="Q38" s="36">
        <v>80</v>
      </c>
      <c r="R38" s="36">
        <f t="shared" si="8"/>
        <v>245</v>
      </c>
      <c r="T38" s="36">
        <v>0</v>
      </c>
      <c r="U38" s="36">
        <v>0</v>
      </c>
      <c r="V38" s="36">
        <v>0</v>
      </c>
      <c r="W38" s="36">
        <v>1</v>
      </c>
      <c r="X38" s="36">
        <v>0</v>
      </c>
      <c r="Y38" s="36">
        <v>0</v>
      </c>
      <c r="Z38" s="36">
        <v>0</v>
      </c>
      <c r="AA38" s="36">
        <v>0</v>
      </c>
      <c r="AB38" s="39">
        <v>0</v>
      </c>
      <c r="AC38" s="36">
        <f t="shared" si="6"/>
        <v>1</v>
      </c>
      <c r="AE38" s="36">
        <v>0</v>
      </c>
      <c r="AF38" s="36">
        <v>0</v>
      </c>
      <c r="AG38" s="36">
        <f t="shared" si="9"/>
        <v>0</v>
      </c>
    </row>
    <row r="39" spans="1:28" ht="13.5" customHeight="1">
      <c r="A39" s="79" t="s">
        <v>218</v>
      </c>
      <c r="B39" s="98">
        <f t="shared" si="4"/>
        <v>2</v>
      </c>
      <c r="C39" s="39">
        <v>0</v>
      </c>
      <c r="D39" s="39">
        <v>0</v>
      </c>
      <c r="E39" s="39">
        <v>0</v>
      </c>
      <c r="F39" s="39">
        <v>0</v>
      </c>
      <c r="G39" s="39">
        <v>2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AB39" s="39"/>
    </row>
    <row r="40" spans="1:33" ht="13.5" customHeight="1">
      <c r="A40" s="20" t="s">
        <v>219</v>
      </c>
      <c r="B40" s="98">
        <f t="shared" si="4"/>
        <v>422</v>
      </c>
      <c r="C40" s="39">
        <v>169</v>
      </c>
      <c r="D40" s="39">
        <v>54</v>
      </c>
      <c r="E40" s="39">
        <v>0</v>
      </c>
      <c r="F40" s="39">
        <v>0</v>
      </c>
      <c r="G40" s="39">
        <v>0</v>
      </c>
      <c r="H40" s="39">
        <v>99</v>
      </c>
      <c r="I40" s="39">
        <v>97</v>
      </c>
      <c r="J40" s="39">
        <v>2</v>
      </c>
      <c r="K40" s="39">
        <v>1</v>
      </c>
      <c r="L40" s="39">
        <v>0</v>
      </c>
      <c r="M40" s="39">
        <v>0</v>
      </c>
      <c r="P40" s="36">
        <v>125</v>
      </c>
      <c r="Q40" s="36">
        <v>44</v>
      </c>
      <c r="R40" s="36">
        <f>SUM(P40:Q40)</f>
        <v>169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9">
        <v>0</v>
      </c>
      <c r="AC40" s="36">
        <f t="shared" si="6"/>
        <v>0</v>
      </c>
      <c r="AE40" s="36">
        <v>0</v>
      </c>
      <c r="AF40" s="36">
        <v>0</v>
      </c>
      <c r="AG40" s="36">
        <f>SUM(AE40:AF40)</f>
        <v>0</v>
      </c>
    </row>
    <row r="41" spans="1:28" ht="13.5" customHeight="1">
      <c r="A41" s="79"/>
      <c r="B41" s="95"/>
      <c r="AB41" s="39"/>
    </row>
    <row r="42" spans="1:33" ht="13.5" customHeight="1">
      <c r="A42" s="104" t="s">
        <v>166</v>
      </c>
      <c r="B42" s="101">
        <f t="shared" si="4"/>
        <v>85</v>
      </c>
      <c r="C42" s="41">
        <v>6</v>
      </c>
      <c r="D42" s="41">
        <v>3</v>
      </c>
      <c r="E42" s="41">
        <v>3</v>
      </c>
      <c r="F42" s="41">
        <v>1</v>
      </c>
      <c r="G42" s="41">
        <v>0</v>
      </c>
      <c r="H42" s="41">
        <v>1</v>
      </c>
      <c r="I42" s="41">
        <f>SUM(I44:I49)</f>
        <v>65</v>
      </c>
      <c r="J42" s="41">
        <v>0</v>
      </c>
      <c r="K42" s="41">
        <v>3</v>
      </c>
      <c r="L42" s="41">
        <v>2</v>
      </c>
      <c r="M42" s="41">
        <v>1</v>
      </c>
      <c r="P42" s="36">
        <v>1</v>
      </c>
      <c r="Q42" s="36">
        <v>5</v>
      </c>
      <c r="R42" s="36">
        <f>SUM(P42:Q42)</f>
        <v>6</v>
      </c>
      <c r="T42" s="36">
        <v>1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9">
        <v>0</v>
      </c>
      <c r="AC42" s="36">
        <f t="shared" si="6"/>
        <v>1</v>
      </c>
      <c r="AE42" s="36">
        <v>2</v>
      </c>
      <c r="AF42" s="36">
        <v>0</v>
      </c>
      <c r="AG42" s="36">
        <f>SUM(AE42:AF42)</f>
        <v>2</v>
      </c>
    </row>
    <row r="43" spans="1:28" ht="13.5" customHeight="1">
      <c r="A43" s="83"/>
      <c r="B43" s="9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AB43" s="39"/>
    </row>
    <row r="44" spans="1:13" ht="13.5" customHeight="1">
      <c r="A44" s="79" t="s">
        <v>220</v>
      </c>
      <c r="B44" s="98">
        <f t="shared" si="4"/>
        <v>16</v>
      </c>
      <c r="C44" s="39">
        <v>1</v>
      </c>
      <c r="D44" s="39">
        <v>1</v>
      </c>
      <c r="E44" s="39">
        <v>0</v>
      </c>
      <c r="F44" s="39">
        <v>0</v>
      </c>
      <c r="G44" s="39">
        <v>0</v>
      </c>
      <c r="H44" s="39">
        <v>0</v>
      </c>
      <c r="I44" s="39">
        <v>13</v>
      </c>
      <c r="J44" s="39">
        <v>0</v>
      </c>
      <c r="K44" s="39">
        <v>1</v>
      </c>
      <c r="L44" s="39">
        <v>0</v>
      </c>
      <c r="M44" s="39">
        <v>0</v>
      </c>
    </row>
    <row r="45" spans="1:13" ht="13.5" customHeight="1">
      <c r="A45" s="79" t="s">
        <v>223</v>
      </c>
      <c r="B45" s="98">
        <f t="shared" si="4"/>
        <v>41</v>
      </c>
      <c r="C45" s="39">
        <v>4</v>
      </c>
      <c r="D45" s="39">
        <v>0</v>
      </c>
      <c r="E45" s="39">
        <v>3</v>
      </c>
      <c r="F45" s="39">
        <v>0</v>
      </c>
      <c r="G45" s="39">
        <v>0</v>
      </c>
      <c r="H45" s="39">
        <v>1</v>
      </c>
      <c r="I45" s="39">
        <v>31</v>
      </c>
      <c r="J45" s="39">
        <v>0</v>
      </c>
      <c r="K45" s="39">
        <v>1</v>
      </c>
      <c r="L45" s="39">
        <v>1</v>
      </c>
      <c r="M45" s="39">
        <v>0</v>
      </c>
    </row>
    <row r="46" spans="1:13" ht="13.5" customHeight="1">
      <c r="A46" s="79" t="s">
        <v>221</v>
      </c>
      <c r="B46" s="98">
        <f t="shared" si="4"/>
        <v>20</v>
      </c>
      <c r="C46" s="39">
        <v>0</v>
      </c>
      <c r="D46" s="39">
        <v>1</v>
      </c>
      <c r="E46" s="39">
        <v>0</v>
      </c>
      <c r="F46" s="39">
        <v>0</v>
      </c>
      <c r="G46" s="39">
        <v>0</v>
      </c>
      <c r="H46" s="39">
        <v>0</v>
      </c>
      <c r="I46" s="39">
        <v>18</v>
      </c>
      <c r="J46" s="39">
        <v>0</v>
      </c>
      <c r="K46" s="39">
        <v>0</v>
      </c>
      <c r="L46" s="39">
        <v>1</v>
      </c>
      <c r="M46" s="39">
        <v>0</v>
      </c>
    </row>
    <row r="47" spans="1:13" ht="13.5" customHeight="1">
      <c r="A47" s="79" t="s">
        <v>222</v>
      </c>
      <c r="B47" s="98">
        <f t="shared" si="4"/>
        <v>3</v>
      </c>
      <c r="C47" s="39">
        <v>0</v>
      </c>
      <c r="D47" s="39">
        <v>1</v>
      </c>
      <c r="E47" s="39">
        <v>0</v>
      </c>
      <c r="F47" s="39">
        <v>0</v>
      </c>
      <c r="G47" s="39">
        <v>0</v>
      </c>
      <c r="H47" s="39">
        <v>0</v>
      </c>
      <c r="I47" s="39">
        <v>1</v>
      </c>
      <c r="J47" s="39">
        <v>0</v>
      </c>
      <c r="K47" s="39">
        <v>0</v>
      </c>
      <c r="L47" s="39">
        <v>0</v>
      </c>
      <c r="M47" s="39">
        <v>1</v>
      </c>
    </row>
    <row r="48" spans="1:13" ht="13.5" customHeight="1">
      <c r="A48" s="79" t="s">
        <v>224</v>
      </c>
      <c r="B48" s="98">
        <f t="shared" si="4"/>
        <v>2</v>
      </c>
      <c r="C48" s="39">
        <v>1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1</v>
      </c>
      <c r="L48" s="39">
        <v>0</v>
      </c>
      <c r="M48" s="39">
        <v>0</v>
      </c>
    </row>
    <row r="49" spans="1:13" ht="13.5" customHeight="1">
      <c r="A49" s="79" t="s">
        <v>225</v>
      </c>
      <c r="B49" s="98">
        <f t="shared" si="4"/>
        <v>3</v>
      </c>
      <c r="C49" s="39">
        <v>0</v>
      </c>
      <c r="D49" s="39">
        <v>0</v>
      </c>
      <c r="E49" s="39">
        <v>0</v>
      </c>
      <c r="F49" s="39">
        <v>1</v>
      </c>
      <c r="G49" s="39">
        <v>0</v>
      </c>
      <c r="H49" s="39">
        <v>0</v>
      </c>
      <c r="I49" s="39">
        <v>2</v>
      </c>
      <c r="J49" s="39">
        <v>0</v>
      </c>
      <c r="K49" s="39">
        <v>0</v>
      </c>
      <c r="L49" s="39">
        <v>0</v>
      </c>
      <c r="M49" s="39">
        <v>0</v>
      </c>
    </row>
    <row r="50" spans="1:13" ht="13.5" customHeight="1">
      <c r="A50" s="53"/>
      <c r="B50" s="9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3.5" customHeight="1" thickBot="1">
      <c r="A51" s="82" t="s">
        <v>165</v>
      </c>
      <c r="B51" s="106">
        <f t="shared" si="4"/>
        <v>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0</v>
      </c>
      <c r="K51" s="82">
        <v>0</v>
      </c>
      <c r="L51" s="82">
        <v>0</v>
      </c>
      <c r="M51" s="82">
        <v>0</v>
      </c>
    </row>
    <row r="52" ht="13.5" customHeight="1">
      <c r="A52" s="53"/>
    </row>
    <row r="53" ht="13.5" customHeight="1">
      <c r="A53" s="53"/>
    </row>
    <row r="54" ht="13.5" customHeight="1">
      <c r="A54" s="53"/>
    </row>
    <row r="55" ht="13.5" customHeight="1">
      <c r="A55" s="53"/>
    </row>
    <row r="56" ht="13.5" customHeight="1">
      <c r="A56" s="53"/>
    </row>
  </sheetData>
  <mergeCells count="5">
    <mergeCell ref="A6:A7"/>
    <mergeCell ref="B6:B7"/>
    <mergeCell ref="C6:M6"/>
    <mergeCell ref="A3:M3"/>
    <mergeCell ref="A4:M4"/>
  </mergeCells>
  <printOptions horizontalCentered="1"/>
  <pageMargins left="0.5511811023622047" right="0.2755905511811024" top="0.89" bottom="0.48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2" sqref="A2"/>
    </sheetView>
  </sheetViews>
  <sheetFormatPr defaultColWidth="11.421875" defaultRowHeight="12.75"/>
  <cols>
    <col min="1" max="1" width="26.7109375" style="36" customWidth="1"/>
    <col min="2" max="2" width="7.7109375" style="36" customWidth="1"/>
    <col min="3" max="8" width="5.7109375" style="36" customWidth="1"/>
    <col min="9" max="14" width="5.7109375" style="39" customWidth="1"/>
    <col min="15" max="16384" width="11.421875" style="36" customWidth="1"/>
  </cols>
  <sheetData>
    <row r="1" ht="15.75">
      <c r="A1" s="59" t="s">
        <v>240</v>
      </c>
    </row>
    <row r="2" ht="15.75">
      <c r="A2" s="59"/>
    </row>
    <row r="3" spans="1:14" ht="15.75">
      <c r="A3" s="115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>
      <c r="A4" s="115" t="s">
        <v>168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8" ht="15.75">
      <c r="A5" s="60"/>
      <c r="B5" s="46"/>
      <c r="C5" s="46"/>
      <c r="D5" s="46"/>
      <c r="E5" s="46"/>
      <c r="F5" s="46"/>
      <c r="G5" s="46"/>
      <c r="H5" s="46"/>
    </row>
    <row r="6" ht="15.75" thickBot="1"/>
    <row r="7" spans="1:14" ht="27.75" customHeight="1">
      <c r="A7" s="50" t="s">
        <v>30</v>
      </c>
      <c r="B7" s="119" t="s">
        <v>4</v>
      </c>
      <c r="C7" s="116" t="s">
        <v>53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27.75" customHeight="1" thickBot="1">
      <c r="A8" s="81" t="s">
        <v>5</v>
      </c>
      <c r="B8" s="123"/>
      <c r="C8" s="80" t="s">
        <v>95</v>
      </c>
      <c r="D8" s="80" t="s">
        <v>96</v>
      </c>
      <c r="E8" s="80" t="s">
        <v>97</v>
      </c>
      <c r="F8" s="80" t="s">
        <v>98</v>
      </c>
      <c r="G8" s="80" t="s">
        <v>99</v>
      </c>
      <c r="H8" s="80" t="s">
        <v>100</v>
      </c>
      <c r="I8" s="80" t="s">
        <v>101</v>
      </c>
      <c r="J8" s="80" t="s">
        <v>102</v>
      </c>
      <c r="K8" s="80" t="s">
        <v>103</v>
      </c>
      <c r="L8" s="80" t="s">
        <v>104</v>
      </c>
      <c r="M8" s="80" t="s">
        <v>105</v>
      </c>
      <c r="N8" s="80" t="s">
        <v>106</v>
      </c>
    </row>
    <row r="9" spans="1:2" ht="15">
      <c r="A9" s="53"/>
      <c r="B9" s="95"/>
    </row>
    <row r="10" spans="1:14" ht="15.75">
      <c r="A10" s="58" t="s">
        <v>4</v>
      </c>
      <c r="B10" s="96">
        <f>SUM(C10:N10)</f>
        <v>2523</v>
      </c>
      <c r="C10" s="38">
        <f aca="true" t="shared" si="0" ref="C10:N10">+SUM(C16:C42)+C50</f>
        <v>246</v>
      </c>
      <c r="D10" s="38">
        <f t="shared" si="0"/>
        <v>224</v>
      </c>
      <c r="E10" s="38">
        <f t="shared" si="0"/>
        <v>223</v>
      </c>
      <c r="F10" s="38">
        <f t="shared" si="0"/>
        <v>221</v>
      </c>
      <c r="G10" s="38">
        <f t="shared" si="0"/>
        <v>244</v>
      </c>
      <c r="H10" s="38">
        <f t="shared" si="0"/>
        <v>159</v>
      </c>
      <c r="I10" s="38">
        <f t="shared" si="0"/>
        <v>180</v>
      </c>
      <c r="J10" s="38">
        <f t="shared" si="0"/>
        <v>217</v>
      </c>
      <c r="K10" s="38">
        <f t="shared" si="0"/>
        <v>195</v>
      </c>
      <c r="L10" s="38">
        <f t="shared" si="0"/>
        <v>240</v>
      </c>
      <c r="M10" s="38">
        <f t="shared" si="0"/>
        <v>241</v>
      </c>
      <c r="N10" s="38">
        <f t="shared" si="0"/>
        <v>133</v>
      </c>
    </row>
    <row r="11" spans="1:14" ht="15.75">
      <c r="A11" s="58"/>
      <c r="B11" s="9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5.75">
      <c r="A12" s="41" t="s">
        <v>195</v>
      </c>
      <c r="B12" s="101">
        <f aca="true" t="shared" si="1" ref="B12:N12">SUM(B16:B40)</f>
        <v>2458</v>
      </c>
      <c r="C12" s="41">
        <f t="shared" si="1"/>
        <v>243</v>
      </c>
      <c r="D12" s="41">
        <f t="shared" si="1"/>
        <v>216</v>
      </c>
      <c r="E12" s="41">
        <f t="shared" si="1"/>
        <v>219</v>
      </c>
      <c r="F12" s="41">
        <f t="shared" si="1"/>
        <v>212</v>
      </c>
      <c r="G12" s="41">
        <f t="shared" si="1"/>
        <v>238</v>
      </c>
      <c r="H12" s="41">
        <f t="shared" si="1"/>
        <v>158</v>
      </c>
      <c r="I12" s="41">
        <f t="shared" si="1"/>
        <v>176</v>
      </c>
      <c r="J12" s="41">
        <f t="shared" si="1"/>
        <v>210</v>
      </c>
      <c r="K12" s="41">
        <f t="shared" si="1"/>
        <v>189</v>
      </c>
      <c r="L12" s="41">
        <f t="shared" si="1"/>
        <v>232</v>
      </c>
      <c r="M12" s="41">
        <f t="shared" si="1"/>
        <v>235</v>
      </c>
      <c r="N12" s="41">
        <f t="shared" si="1"/>
        <v>130</v>
      </c>
    </row>
    <row r="13" spans="2:8" ht="15">
      <c r="B13" s="98"/>
      <c r="C13" s="39"/>
      <c r="D13" s="39"/>
      <c r="E13" s="39"/>
      <c r="F13" s="39"/>
      <c r="G13" s="39"/>
      <c r="H13" s="39"/>
    </row>
    <row r="14" spans="1:14" ht="15.75">
      <c r="A14" s="41" t="s">
        <v>6</v>
      </c>
      <c r="B14" s="101">
        <f aca="true" t="shared" si="2" ref="B14:N14">SUM(B16:B26)</f>
        <v>965</v>
      </c>
      <c r="C14" s="41">
        <f t="shared" si="2"/>
        <v>114</v>
      </c>
      <c r="D14" s="41">
        <f t="shared" si="2"/>
        <v>92</v>
      </c>
      <c r="E14" s="41">
        <f t="shared" si="2"/>
        <v>84</v>
      </c>
      <c r="F14" s="41">
        <f t="shared" si="2"/>
        <v>81</v>
      </c>
      <c r="G14" s="41">
        <f t="shared" si="2"/>
        <v>99</v>
      </c>
      <c r="H14" s="41">
        <f t="shared" si="2"/>
        <v>72</v>
      </c>
      <c r="I14" s="41">
        <f t="shared" si="2"/>
        <v>61</v>
      </c>
      <c r="J14" s="41">
        <f t="shared" si="2"/>
        <v>74</v>
      </c>
      <c r="K14" s="41">
        <f t="shared" si="2"/>
        <v>57</v>
      </c>
      <c r="L14" s="41">
        <f t="shared" si="2"/>
        <v>86</v>
      </c>
      <c r="M14" s="41">
        <f t="shared" si="2"/>
        <v>95</v>
      </c>
      <c r="N14" s="41">
        <f t="shared" si="2"/>
        <v>50</v>
      </c>
    </row>
    <row r="15" spans="2:8" ht="15">
      <c r="B15" s="98"/>
      <c r="C15" s="39"/>
      <c r="D15" s="39"/>
      <c r="E15" s="39"/>
      <c r="F15" s="39"/>
      <c r="G15" s="39"/>
      <c r="H15" s="39"/>
    </row>
    <row r="16" spans="1:14" ht="15">
      <c r="A16" s="36" t="s">
        <v>59</v>
      </c>
      <c r="B16" s="98">
        <f>SUM(C16:N16)</f>
        <v>104</v>
      </c>
      <c r="C16" s="39">
        <v>12</v>
      </c>
      <c r="D16" s="39">
        <v>8</v>
      </c>
      <c r="E16" s="39">
        <v>10</v>
      </c>
      <c r="F16" s="39">
        <v>11</v>
      </c>
      <c r="G16" s="39">
        <v>9</v>
      </c>
      <c r="H16" s="39">
        <v>9</v>
      </c>
      <c r="I16" s="39">
        <v>5</v>
      </c>
      <c r="J16" s="39">
        <v>7</v>
      </c>
      <c r="K16" s="39">
        <v>7</v>
      </c>
      <c r="L16" s="39">
        <v>8</v>
      </c>
      <c r="M16" s="39">
        <v>11</v>
      </c>
      <c r="N16" s="39">
        <v>7</v>
      </c>
    </row>
    <row r="17" spans="1:14" ht="15">
      <c r="A17" s="36" t="s">
        <v>60</v>
      </c>
      <c r="B17" s="98">
        <f aca="true" t="shared" si="3" ref="B17:B40">SUM(C17:N17)</f>
        <v>54</v>
      </c>
      <c r="C17" s="39">
        <v>3</v>
      </c>
      <c r="D17" s="39">
        <v>9</v>
      </c>
      <c r="E17" s="39">
        <v>3</v>
      </c>
      <c r="F17" s="39">
        <v>4</v>
      </c>
      <c r="G17" s="39">
        <v>5</v>
      </c>
      <c r="H17" s="39">
        <v>5</v>
      </c>
      <c r="I17" s="39">
        <v>1</v>
      </c>
      <c r="J17" s="39">
        <v>4</v>
      </c>
      <c r="K17" s="39">
        <v>1</v>
      </c>
      <c r="L17" s="39">
        <v>7</v>
      </c>
      <c r="M17" s="39">
        <v>9</v>
      </c>
      <c r="N17" s="39">
        <v>3</v>
      </c>
    </row>
    <row r="18" spans="1:14" ht="15">
      <c r="A18" s="36" t="s">
        <v>61</v>
      </c>
      <c r="B18" s="98">
        <f t="shared" si="3"/>
        <v>88</v>
      </c>
      <c r="C18" s="39">
        <v>10</v>
      </c>
      <c r="D18" s="39">
        <v>5</v>
      </c>
      <c r="E18" s="39">
        <v>4</v>
      </c>
      <c r="F18" s="39">
        <v>10</v>
      </c>
      <c r="G18" s="39">
        <v>17</v>
      </c>
      <c r="H18" s="39">
        <v>6</v>
      </c>
      <c r="I18" s="39">
        <v>7</v>
      </c>
      <c r="J18" s="39">
        <v>5</v>
      </c>
      <c r="K18" s="39">
        <v>3</v>
      </c>
      <c r="L18" s="39">
        <v>8</v>
      </c>
      <c r="M18" s="39">
        <v>8</v>
      </c>
      <c r="N18" s="39">
        <v>5</v>
      </c>
    </row>
    <row r="19" spans="1:14" ht="15">
      <c r="A19" s="36" t="s">
        <v>62</v>
      </c>
      <c r="B19" s="98">
        <f t="shared" si="3"/>
        <v>112</v>
      </c>
      <c r="C19" s="39">
        <v>15</v>
      </c>
      <c r="D19" s="39">
        <v>6</v>
      </c>
      <c r="E19" s="39">
        <v>5</v>
      </c>
      <c r="F19" s="39">
        <v>7</v>
      </c>
      <c r="G19" s="39">
        <v>19</v>
      </c>
      <c r="H19" s="39">
        <v>5</v>
      </c>
      <c r="I19" s="39">
        <v>3</v>
      </c>
      <c r="J19" s="39">
        <v>9</v>
      </c>
      <c r="K19" s="39">
        <v>13</v>
      </c>
      <c r="L19" s="39">
        <v>9</v>
      </c>
      <c r="M19" s="39">
        <v>13</v>
      </c>
      <c r="N19" s="39">
        <v>8</v>
      </c>
    </row>
    <row r="20" spans="1:14" ht="15">
      <c r="A20" s="36" t="s">
        <v>63</v>
      </c>
      <c r="B20" s="98">
        <f t="shared" si="3"/>
        <v>107</v>
      </c>
      <c r="C20" s="39">
        <v>17</v>
      </c>
      <c r="D20" s="39">
        <v>12</v>
      </c>
      <c r="E20" s="39">
        <v>7</v>
      </c>
      <c r="F20" s="39">
        <v>9</v>
      </c>
      <c r="G20" s="39">
        <v>10</v>
      </c>
      <c r="H20" s="39">
        <v>10</v>
      </c>
      <c r="I20" s="39">
        <v>10</v>
      </c>
      <c r="J20" s="39">
        <v>5</v>
      </c>
      <c r="K20" s="39">
        <v>3</v>
      </c>
      <c r="L20" s="39">
        <v>11</v>
      </c>
      <c r="M20" s="39">
        <v>7</v>
      </c>
      <c r="N20" s="39">
        <v>6</v>
      </c>
    </row>
    <row r="21" spans="1:14" ht="15">
      <c r="A21" s="36" t="s">
        <v>64</v>
      </c>
      <c r="B21" s="98">
        <f t="shared" si="3"/>
        <v>89</v>
      </c>
      <c r="C21" s="39">
        <v>7</v>
      </c>
      <c r="D21" s="39">
        <v>9</v>
      </c>
      <c r="E21" s="39">
        <v>13</v>
      </c>
      <c r="F21" s="39">
        <v>6</v>
      </c>
      <c r="G21" s="39">
        <v>7</v>
      </c>
      <c r="H21" s="39">
        <v>7</v>
      </c>
      <c r="I21" s="39">
        <v>7</v>
      </c>
      <c r="J21" s="39">
        <v>10</v>
      </c>
      <c r="K21" s="39">
        <v>10</v>
      </c>
      <c r="L21" s="39">
        <v>3</v>
      </c>
      <c r="M21" s="39">
        <v>6</v>
      </c>
      <c r="N21" s="39">
        <v>4</v>
      </c>
    </row>
    <row r="22" spans="1:14" ht="15">
      <c r="A22" s="36" t="s">
        <v>65</v>
      </c>
      <c r="B22" s="98">
        <f t="shared" si="3"/>
        <v>101</v>
      </c>
      <c r="C22" s="39">
        <v>10</v>
      </c>
      <c r="D22" s="39">
        <v>13</v>
      </c>
      <c r="E22" s="39">
        <v>9</v>
      </c>
      <c r="F22" s="39">
        <v>4</v>
      </c>
      <c r="G22" s="39">
        <v>4</v>
      </c>
      <c r="H22" s="39">
        <v>6</v>
      </c>
      <c r="I22" s="39">
        <v>9</v>
      </c>
      <c r="J22" s="39">
        <v>11</v>
      </c>
      <c r="K22" s="39">
        <v>6</v>
      </c>
      <c r="L22" s="39">
        <v>14</v>
      </c>
      <c r="M22" s="39">
        <v>11</v>
      </c>
      <c r="N22" s="39">
        <v>4</v>
      </c>
    </row>
    <row r="23" spans="1:14" ht="15">
      <c r="A23" s="36" t="s">
        <v>66</v>
      </c>
      <c r="B23" s="98">
        <f t="shared" si="3"/>
        <v>56</v>
      </c>
      <c r="C23" s="39">
        <v>5</v>
      </c>
      <c r="D23" s="39">
        <v>3</v>
      </c>
      <c r="E23" s="39">
        <v>9</v>
      </c>
      <c r="F23" s="39">
        <v>6</v>
      </c>
      <c r="G23" s="39">
        <v>2</v>
      </c>
      <c r="H23" s="39">
        <v>4</v>
      </c>
      <c r="I23" s="39">
        <v>3</v>
      </c>
      <c r="J23" s="39">
        <v>8</v>
      </c>
      <c r="K23" s="39">
        <v>1</v>
      </c>
      <c r="L23" s="39">
        <v>7</v>
      </c>
      <c r="M23" s="39">
        <v>6</v>
      </c>
      <c r="N23" s="39">
        <v>2</v>
      </c>
    </row>
    <row r="24" spans="1:14" ht="15">
      <c r="A24" s="36" t="s">
        <v>67</v>
      </c>
      <c r="B24" s="98">
        <f t="shared" si="3"/>
        <v>116</v>
      </c>
      <c r="C24" s="39">
        <v>16</v>
      </c>
      <c r="D24" s="39">
        <v>12</v>
      </c>
      <c r="E24" s="39">
        <v>12</v>
      </c>
      <c r="F24" s="39">
        <v>13</v>
      </c>
      <c r="G24" s="39">
        <v>16</v>
      </c>
      <c r="H24" s="39">
        <v>7</v>
      </c>
      <c r="I24" s="39">
        <v>6</v>
      </c>
      <c r="J24" s="39">
        <v>8</v>
      </c>
      <c r="K24" s="39">
        <v>7</v>
      </c>
      <c r="L24" s="39">
        <v>7</v>
      </c>
      <c r="M24" s="39">
        <v>9</v>
      </c>
      <c r="N24" s="39">
        <v>3</v>
      </c>
    </row>
    <row r="25" spans="1:14" ht="15">
      <c r="A25" s="36" t="s">
        <v>68</v>
      </c>
      <c r="B25" s="98">
        <f t="shared" si="3"/>
        <v>53</v>
      </c>
      <c r="C25" s="39">
        <v>6</v>
      </c>
      <c r="D25" s="39">
        <v>9</v>
      </c>
      <c r="E25" s="39">
        <v>4</v>
      </c>
      <c r="F25" s="39">
        <v>4</v>
      </c>
      <c r="G25" s="39">
        <v>5</v>
      </c>
      <c r="H25" s="39">
        <v>5</v>
      </c>
      <c r="I25" s="39">
        <v>3</v>
      </c>
      <c r="J25" s="39">
        <v>4</v>
      </c>
      <c r="K25" s="39">
        <v>2</v>
      </c>
      <c r="L25" s="39">
        <v>4</v>
      </c>
      <c r="M25" s="39">
        <v>7</v>
      </c>
      <c r="N25" s="39">
        <v>0</v>
      </c>
    </row>
    <row r="26" spans="1:14" ht="15">
      <c r="A26" s="36" t="s">
        <v>69</v>
      </c>
      <c r="B26" s="98">
        <f t="shared" si="3"/>
        <v>85</v>
      </c>
      <c r="C26" s="39">
        <v>13</v>
      </c>
      <c r="D26" s="39">
        <v>6</v>
      </c>
      <c r="E26" s="39">
        <v>8</v>
      </c>
      <c r="F26" s="39">
        <v>7</v>
      </c>
      <c r="G26" s="39">
        <v>5</v>
      </c>
      <c r="H26" s="39">
        <v>8</v>
      </c>
      <c r="I26" s="39">
        <v>7</v>
      </c>
      <c r="J26" s="39">
        <v>3</v>
      </c>
      <c r="K26" s="39">
        <v>4</v>
      </c>
      <c r="L26" s="39">
        <v>8</v>
      </c>
      <c r="M26" s="39">
        <v>8</v>
      </c>
      <c r="N26" s="39">
        <v>8</v>
      </c>
    </row>
    <row r="27" ht="15">
      <c r="B27" s="95"/>
    </row>
    <row r="28" spans="1:14" ht="15">
      <c r="A28" s="36" t="s">
        <v>70</v>
      </c>
      <c r="B28" s="98">
        <f t="shared" si="3"/>
        <v>98</v>
      </c>
      <c r="C28" s="39">
        <v>7</v>
      </c>
      <c r="D28" s="39">
        <v>8</v>
      </c>
      <c r="E28" s="39">
        <v>15</v>
      </c>
      <c r="F28" s="39">
        <v>5</v>
      </c>
      <c r="G28" s="39">
        <v>5</v>
      </c>
      <c r="H28" s="39">
        <v>6</v>
      </c>
      <c r="I28" s="39">
        <v>5</v>
      </c>
      <c r="J28" s="39">
        <v>7</v>
      </c>
      <c r="K28" s="39">
        <v>10</v>
      </c>
      <c r="L28" s="39">
        <v>10</v>
      </c>
      <c r="M28" s="39">
        <v>15</v>
      </c>
      <c r="N28" s="39">
        <v>5</v>
      </c>
    </row>
    <row r="29" spans="1:14" ht="15">
      <c r="A29" s="36" t="s">
        <v>71</v>
      </c>
      <c r="B29" s="98">
        <f t="shared" si="3"/>
        <v>291</v>
      </c>
      <c r="C29" s="39">
        <v>26</v>
      </c>
      <c r="D29" s="39">
        <v>24</v>
      </c>
      <c r="E29" s="39">
        <v>25</v>
      </c>
      <c r="F29" s="39">
        <v>34</v>
      </c>
      <c r="G29" s="39">
        <v>33</v>
      </c>
      <c r="H29" s="39">
        <v>20</v>
      </c>
      <c r="I29" s="39">
        <v>17</v>
      </c>
      <c r="J29" s="39">
        <v>32</v>
      </c>
      <c r="K29" s="39">
        <v>28</v>
      </c>
      <c r="L29" s="39">
        <v>18</v>
      </c>
      <c r="M29" s="39">
        <v>21</v>
      </c>
      <c r="N29" s="39">
        <v>13</v>
      </c>
    </row>
    <row r="30" spans="1:14" ht="15">
      <c r="A30" s="36" t="s">
        <v>72</v>
      </c>
      <c r="B30" s="98">
        <f t="shared" si="3"/>
        <v>90</v>
      </c>
      <c r="C30" s="39">
        <v>3</v>
      </c>
      <c r="D30" s="39">
        <v>8</v>
      </c>
      <c r="E30" s="39">
        <v>11</v>
      </c>
      <c r="F30" s="39">
        <v>6</v>
      </c>
      <c r="G30" s="39">
        <v>12</v>
      </c>
      <c r="H30" s="39">
        <v>5</v>
      </c>
      <c r="I30" s="39">
        <v>11</v>
      </c>
      <c r="J30" s="39">
        <v>8</v>
      </c>
      <c r="K30" s="39">
        <v>6</v>
      </c>
      <c r="L30" s="39">
        <v>10</v>
      </c>
      <c r="M30" s="39">
        <v>7</v>
      </c>
      <c r="N30" s="39">
        <v>3</v>
      </c>
    </row>
    <row r="31" spans="1:14" ht="15">
      <c r="A31" s="36" t="s">
        <v>74</v>
      </c>
      <c r="B31" s="98">
        <f t="shared" si="3"/>
        <v>8</v>
      </c>
      <c r="C31" s="39">
        <v>0</v>
      </c>
      <c r="D31" s="39">
        <v>0</v>
      </c>
      <c r="E31" s="39">
        <v>0</v>
      </c>
      <c r="F31" s="39">
        <v>1</v>
      </c>
      <c r="G31" s="39">
        <v>0</v>
      </c>
      <c r="H31" s="39">
        <v>1</v>
      </c>
      <c r="I31" s="39">
        <v>2</v>
      </c>
      <c r="J31" s="39">
        <v>1</v>
      </c>
      <c r="K31" s="39">
        <v>0</v>
      </c>
      <c r="L31" s="39">
        <v>1</v>
      </c>
      <c r="M31" s="39">
        <v>1</v>
      </c>
      <c r="N31" s="39">
        <v>1</v>
      </c>
    </row>
    <row r="32" spans="1:14" ht="15">
      <c r="A32" s="36" t="s">
        <v>73</v>
      </c>
      <c r="B32" s="98">
        <f t="shared" si="3"/>
        <v>209</v>
      </c>
      <c r="C32" s="39">
        <v>19</v>
      </c>
      <c r="D32" s="39">
        <v>19</v>
      </c>
      <c r="E32" s="39">
        <v>20</v>
      </c>
      <c r="F32" s="39">
        <v>15</v>
      </c>
      <c r="G32" s="39">
        <v>16</v>
      </c>
      <c r="H32" s="39">
        <v>7</v>
      </c>
      <c r="I32" s="39">
        <v>18</v>
      </c>
      <c r="J32" s="39">
        <v>15</v>
      </c>
      <c r="K32" s="39">
        <v>22</v>
      </c>
      <c r="L32" s="39">
        <v>24</v>
      </c>
      <c r="M32" s="39">
        <v>22</v>
      </c>
      <c r="N32" s="39">
        <v>12</v>
      </c>
    </row>
    <row r="33" spans="1:14" ht="15">
      <c r="A33" s="36" t="s">
        <v>80</v>
      </c>
      <c r="B33" s="98">
        <f t="shared" si="3"/>
        <v>84</v>
      </c>
      <c r="C33" s="39">
        <v>8</v>
      </c>
      <c r="D33" s="39">
        <v>5</v>
      </c>
      <c r="E33" s="39">
        <v>9</v>
      </c>
      <c r="F33" s="39">
        <v>4</v>
      </c>
      <c r="G33" s="39">
        <v>5</v>
      </c>
      <c r="H33" s="39">
        <v>7</v>
      </c>
      <c r="I33" s="39">
        <v>7</v>
      </c>
      <c r="J33" s="39">
        <v>6</v>
      </c>
      <c r="K33" s="39">
        <v>9</v>
      </c>
      <c r="L33" s="39">
        <v>8</v>
      </c>
      <c r="M33" s="39">
        <v>10</v>
      </c>
      <c r="N33" s="39">
        <v>6</v>
      </c>
    </row>
    <row r="34" spans="1:14" ht="15">
      <c r="A34" s="36" t="s">
        <v>82</v>
      </c>
      <c r="B34" s="98">
        <f t="shared" si="3"/>
        <v>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</row>
    <row r="35" spans="1:14" ht="15">
      <c r="A35" s="36" t="s">
        <v>75</v>
      </c>
      <c r="B35" s="98">
        <f t="shared" si="3"/>
        <v>62</v>
      </c>
      <c r="C35" s="39">
        <v>11</v>
      </c>
      <c r="D35" s="39">
        <v>6</v>
      </c>
      <c r="E35" s="39">
        <v>2</v>
      </c>
      <c r="F35" s="39">
        <v>7</v>
      </c>
      <c r="G35" s="39">
        <v>11</v>
      </c>
      <c r="H35" s="39">
        <v>0</v>
      </c>
      <c r="I35" s="39">
        <v>4</v>
      </c>
      <c r="J35" s="39">
        <v>3</v>
      </c>
      <c r="K35" s="39">
        <v>3</v>
      </c>
      <c r="L35" s="39">
        <v>8</v>
      </c>
      <c r="M35" s="39">
        <v>5</v>
      </c>
      <c r="N35" s="39">
        <v>2</v>
      </c>
    </row>
    <row r="36" spans="1:14" ht="15">
      <c r="A36" s="36" t="s">
        <v>79</v>
      </c>
      <c r="B36" s="98">
        <f t="shared" si="3"/>
        <v>151</v>
      </c>
      <c r="C36" s="39">
        <v>20</v>
      </c>
      <c r="D36" s="39">
        <v>8</v>
      </c>
      <c r="E36" s="39">
        <v>15</v>
      </c>
      <c r="F36" s="39">
        <v>15</v>
      </c>
      <c r="G36" s="39">
        <v>15</v>
      </c>
      <c r="H36" s="39">
        <v>6</v>
      </c>
      <c r="I36" s="39">
        <v>10</v>
      </c>
      <c r="J36" s="39">
        <v>12</v>
      </c>
      <c r="K36" s="39">
        <v>17</v>
      </c>
      <c r="L36" s="39">
        <v>10</v>
      </c>
      <c r="M36" s="39">
        <v>14</v>
      </c>
      <c r="N36" s="39">
        <v>9</v>
      </c>
    </row>
    <row r="37" spans="1:14" ht="15">
      <c r="A37" s="36" t="s">
        <v>76</v>
      </c>
      <c r="B37" s="98">
        <f t="shared" si="3"/>
        <v>123</v>
      </c>
      <c r="C37" s="39">
        <v>11</v>
      </c>
      <c r="D37" s="39">
        <v>13</v>
      </c>
      <c r="E37" s="39">
        <v>5</v>
      </c>
      <c r="F37" s="39">
        <v>10</v>
      </c>
      <c r="G37" s="39">
        <v>13</v>
      </c>
      <c r="H37" s="39">
        <v>3</v>
      </c>
      <c r="I37" s="39">
        <v>15</v>
      </c>
      <c r="J37" s="39">
        <v>15</v>
      </c>
      <c r="K37" s="39">
        <v>8</v>
      </c>
      <c r="L37" s="39">
        <v>13</v>
      </c>
      <c r="M37" s="39">
        <v>9</v>
      </c>
      <c r="N37" s="39">
        <v>8</v>
      </c>
    </row>
    <row r="38" spans="1:14" ht="15">
      <c r="A38" s="36" t="s">
        <v>77</v>
      </c>
      <c r="B38" s="98">
        <f t="shared" si="3"/>
        <v>223</v>
      </c>
      <c r="C38" s="39">
        <v>9</v>
      </c>
      <c r="D38" s="39">
        <v>21</v>
      </c>
      <c r="E38" s="39">
        <v>19</v>
      </c>
      <c r="F38" s="39">
        <v>24</v>
      </c>
      <c r="G38" s="39">
        <v>15</v>
      </c>
      <c r="H38" s="39">
        <v>18</v>
      </c>
      <c r="I38" s="39">
        <v>14</v>
      </c>
      <c r="J38" s="39">
        <v>19</v>
      </c>
      <c r="K38" s="39">
        <v>19</v>
      </c>
      <c r="L38" s="39">
        <v>27</v>
      </c>
      <c r="M38" s="39">
        <v>25</v>
      </c>
      <c r="N38" s="39">
        <v>13</v>
      </c>
    </row>
    <row r="39" spans="1:14" ht="15">
      <c r="A39" s="36" t="s">
        <v>81</v>
      </c>
      <c r="B39" s="98">
        <f t="shared" si="3"/>
        <v>98</v>
      </c>
      <c r="C39" s="39">
        <v>5</v>
      </c>
      <c r="D39" s="39">
        <v>4</v>
      </c>
      <c r="E39" s="39">
        <v>11</v>
      </c>
      <c r="F39" s="39">
        <v>7</v>
      </c>
      <c r="G39" s="39">
        <v>9</v>
      </c>
      <c r="H39" s="39">
        <v>8</v>
      </c>
      <c r="I39" s="39">
        <v>6</v>
      </c>
      <c r="J39" s="39">
        <v>11</v>
      </c>
      <c r="K39" s="39">
        <v>7</v>
      </c>
      <c r="L39" s="39">
        <v>14</v>
      </c>
      <c r="M39" s="39">
        <v>8</v>
      </c>
      <c r="N39" s="39">
        <v>8</v>
      </c>
    </row>
    <row r="40" spans="1:14" ht="15">
      <c r="A40" s="36" t="s">
        <v>78</v>
      </c>
      <c r="B40" s="98">
        <f t="shared" si="3"/>
        <v>55</v>
      </c>
      <c r="C40" s="39">
        <v>10</v>
      </c>
      <c r="D40" s="39">
        <v>8</v>
      </c>
      <c r="E40" s="39">
        <v>3</v>
      </c>
      <c r="F40" s="39">
        <v>3</v>
      </c>
      <c r="G40" s="39">
        <v>5</v>
      </c>
      <c r="H40" s="39">
        <v>5</v>
      </c>
      <c r="I40" s="39">
        <v>6</v>
      </c>
      <c r="J40" s="39">
        <v>6</v>
      </c>
      <c r="K40" s="39">
        <v>3</v>
      </c>
      <c r="L40" s="39">
        <v>3</v>
      </c>
      <c r="M40" s="39">
        <v>3</v>
      </c>
      <c r="N40" s="39">
        <v>0</v>
      </c>
    </row>
    <row r="41" spans="2:14" ht="15">
      <c r="B41" s="95"/>
      <c r="I41" s="36"/>
      <c r="J41" s="36"/>
      <c r="K41" s="36"/>
      <c r="L41" s="36"/>
      <c r="M41" s="36"/>
      <c r="N41" s="36"/>
    </row>
    <row r="42" spans="1:14" ht="15.75">
      <c r="A42" s="41" t="s">
        <v>166</v>
      </c>
      <c r="B42" s="101">
        <f>SUM(C42:N42)</f>
        <v>64</v>
      </c>
      <c r="C42" s="41">
        <f aca="true" t="shared" si="4" ref="C42:N42">+SUM(C44:C48)</f>
        <v>3</v>
      </c>
      <c r="D42" s="41">
        <f t="shared" si="4"/>
        <v>8</v>
      </c>
      <c r="E42" s="41">
        <f t="shared" si="4"/>
        <v>4</v>
      </c>
      <c r="F42" s="41">
        <f t="shared" si="4"/>
        <v>9</v>
      </c>
      <c r="G42" s="41">
        <f t="shared" si="4"/>
        <v>6</v>
      </c>
      <c r="H42" s="41">
        <f t="shared" si="4"/>
        <v>1</v>
      </c>
      <c r="I42" s="41">
        <f t="shared" si="4"/>
        <v>3</v>
      </c>
      <c r="J42" s="41">
        <f t="shared" si="4"/>
        <v>7</v>
      </c>
      <c r="K42" s="41">
        <f t="shared" si="4"/>
        <v>6</v>
      </c>
      <c r="L42" s="41">
        <f t="shared" si="4"/>
        <v>8</v>
      </c>
      <c r="M42" s="41">
        <f t="shared" si="4"/>
        <v>6</v>
      </c>
      <c r="N42" s="41">
        <f t="shared" si="4"/>
        <v>3</v>
      </c>
    </row>
    <row r="43" spans="1:8" ht="15.75">
      <c r="A43" s="40"/>
      <c r="B43" s="98"/>
      <c r="C43" s="39"/>
      <c r="D43" s="39"/>
      <c r="E43" s="39"/>
      <c r="F43" s="39"/>
      <c r="G43" s="39"/>
      <c r="H43" s="39"/>
    </row>
    <row r="44" spans="1:14" ht="15">
      <c r="A44" s="57" t="s">
        <v>140</v>
      </c>
      <c r="B44" s="98">
        <f>SUM(C44:N44)</f>
        <v>12</v>
      </c>
      <c r="C44" s="39">
        <v>2</v>
      </c>
      <c r="D44" s="39">
        <v>2</v>
      </c>
      <c r="E44" s="39">
        <v>1</v>
      </c>
      <c r="F44" s="39">
        <v>3</v>
      </c>
      <c r="G44" s="39">
        <v>1</v>
      </c>
      <c r="H44" s="39">
        <v>0</v>
      </c>
      <c r="I44" s="39">
        <v>0</v>
      </c>
      <c r="J44" s="39">
        <v>2</v>
      </c>
      <c r="K44" s="39">
        <v>1</v>
      </c>
      <c r="L44" s="39">
        <v>0</v>
      </c>
      <c r="M44" s="39">
        <v>0</v>
      </c>
      <c r="N44" s="39">
        <v>0</v>
      </c>
    </row>
    <row r="45" spans="1:14" ht="15">
      <c r="A45" s="57" t="s">
        <v>141</v>
      </c>
      <c r="B45" s="98">
        <f>SUM(C45:N45)</f>
        <v>31</v>
      </c>
      <c r="C45" s="39">
        <v>1</v>
      </c>
      <c r="D45" s="39">
        <v>4</v>
      </c>
      <c r="E45" s="39">
        <v>2</v>
      </c>
      <c r="F45" s="39">
        <v>3</v>
      </c>
      <c r="G45" s="39">
        <v>3</v>
      </c>
      <c r="H45" s="39">
        <v>0</v>
      </c>
      <c r="I45" s="39">
        <v>0</v>
      </c>
      <c r="J45" s="39">
        <v>5</v>
      </c>
      <c r="K45" s="39">
        <v>2</v>
      </c>
      <c r="L45" s="39">
        <v>3</v>
      </c>
      <c r="M45" s="39">
        <v>5</v>
      </c>
      <c r="N45" s="39">
        <v>3</v>
      </c>
    </row>
    <row r="46" spans="1:14" ht="15">
      <c r="A46" s="57" t="s">
        <v>142</v>
      </c>
      <c r="B46" s="98">
        <f>SUM(C46:N46)</f>
        <v>18</v>
      </c>
      <c r="C46" s="39">
        <v>0</v>
      </c>
      <c r="D46" s="39">
        <v>2</v>
      </c>
      <c r="E46" s="39">
        <v>0</v>
      </c>
      <c r="F46" s="39">
        <v>3</v>
      </c>
      <c r="G46" s="39">
        <v>2</v>
      </c>
      <c r="H46" s="39">
        <v>0</v>
      </c>
      <c r="I46" s="39">
        <v>3</v>
      </c>
      <c r="J46" s="39">
        <v>0</v>
      </c>
      <c r="K46" s="39">
        <v>3</v>
      </c>
      <c r="L46" s="39">
        <v>5</v>
      </c>
      <c r="M46" s="39">
        <v>0</v>
      </c>
      <c r="N46" s="39">
        <v>0</v>
      </c>
    </row>
    <row r="47" spans="1:14" ht="15">
      <c r="A47" s="57" t="s">
        <v>143</v>
      </c>
      <c r="B47" s="98">
        <f>SUM(C47:N47)</f>
        <v>1</v>
      </c>
      <c r="C47" s="39">
        <v>0</v>
      </c>
      <c r="D47" s="39">
        <v>0</v>
      </c>
      <c r="E47" s="39">
        <v>1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1:14" ht="15">
      <c r="A48" s="57" t="s">
        <v>144</v>
      </c>
      <c r="B48" s="98">
        <f>SUM(C48:N48)</f>
        <v>2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1</v>
      </c>
      <c r="I48" s="39">
        <v>0</v>
      </c>
      <c r="J48" s="39">
        <v>0</v>
      </c>
      <c r="K48" s="39">
        <v>0</v>
      </c>
      <c r="L48" s="39">
        <v>0</v>
      </c>
      <c r="M48" s="39">
        <v>1</v>
      </c>
      <c r="N48" s="39">
        <v>0</v>
      </c>
    </row>
    <row r="49" spans="1:8" ht="15">
      <c r="A49" s="53"/>
      <c r="B49" s="98"/>
      <c r="C49" s="39"/>
      <c r="D49" s="39"/>
      <c r="E49" s="39"/>
      <c r="F49" s="39"/>
      <c r="G49" s="39"/>
      <c r="H49" s="39"/>
    </row>
    <row r="50" spans="1:14" ht="15.75">
      <c r="A50" s="54" t="s">
        <v>165</v>
      </c>
      <c r="B50" s="101">
        <f>SUM(C50:N50)</f>
        <v>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</row>
    <row r="51" spans="1:14" ht="15.75" thickBot="1">
      <c r="A51" s="43"/>
      <c r="B51" s="105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</sheetData>
  <mergeCells count="4">
    <mergeCell ref="A3:N3"/>
    <mergeCell ref="A4:N4"/>
    <mergeCell ref="B7:B8"/>
    <mergeCell ref="C7:N7"/>
  </mergeCells>
  <printOptions horizontalCentered="1"/>
  <pageMargins left="0.3937007874015748" right="0.3937007874015748" top="1.01" bottom="0.3937007874015748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8" sqref="A8"/>
    </sheetView>
  </sheetViews>
  <sheetFormatPr defaultColWidth="11.421875" defaultRowHeight="21.75" customHeight="1"/>
  <cols>
    <col min="1" max="1" width="27.7109375" style="36" customWidth="1"/>
    <col min="2" max="2" width="11.421875" style="36" customWidth="1"/>
    <col min="3" max="3" width="12.7109375" style="36" customWidth="1"/>
    <col min="4" max="4" width="15.421875" style="36" customWidth="1"/>
    <col min="5" max="5" width="13.8515625" style="36" customWidth="1"/>
    <col min="6" max="6" width="16.00390625" style="36" customWidth="1"/>
    <col min="7" max="7" width="8.421875" style="36" customWidth="1"/>
    <col min="8" max="8" width="7.57421875" style="36" customWidth="1"/>
    <col min="9" max="9" width="7.8515625" style="36" customWidth="1"/>
    <col min="10" max="16384" width="11.421875" style="36" customWidth="1"/>
  </cols>
  <sheetData>
    <row r="1" spans="1:5" ht="21.75" customHeight="1">
      <c r="A1" s="42" t="s">
        <v>241</v>
      </c>
      <c r="B1" s="42"/>
      <c r="C1" s="42"/>
      <c r="D1" s="42"/>
      <c r="E1" s="42"/>
    </row>
    <row r="2" spans="1:5" ht="21.75" customHeight="1">
      <c r="A2" s="42"/>
      <c r="B2" s="42"/>
      <c r="C2" s="42"/>
      <c r="D2" s="42"/>
      <c r="E2" s="42"/>
    </row>
    <row r="3" spans="1:6" ht="21.75" customHeight="1">
      <c r="A3" s="117" t="s">
        <v>88</v>
      </c>
      <c r="B3" s="117"/>
      <c r="C3" s="117"/>
      <c r="D3" s="117"/>
      <c r="E3" s="117"/>
      <c r="F3" s="117"/>
    </row>
    <row r="4" spans="1:6" ht="21.75" customHeight="1">
      <c r="A4" s="117" t="s">
        <v>182</v>
      </c>
      <c r="B4" s="117"/>
      <c r="C4" s="117"/>
      <c r="D4" s="117"/>
      <c r="E4" s="117"/>
      <c r="F4" s="117"/>
    </row>
    <row r="5" ht="21.75" customHeight="1" thickBot="1"/>
    <row r="6" spans="1:6" ht="21.75" customHeight="1" thickTop="1">
      <c r="A6" s="144" t="s">
        <v>53</v>
      </c>
      <c r="B6" s="146" t="s">
        <v>4</v>
      </c>
      <c r="C6" s="147" t="s">
        <v>31</v>
      </c>
      <c r="D6" s="147"/>
      <c r="E6" s="147"/>
      <c r="F6" s="147"/>
    </row>
    <row r="7" spans="1:6" ht="21.75" customHeight="1" thickBot="1">
      <c r="A7" s="145"/>
      <c r="B7" s="123"/>
      <c r="C7" s="75" t="s">
        <v>32</v>
      </c>
      <c r="D7" s="75" t="s">
        <v>33</v>
      </c>
      <c r="E7" s="75" t="s">
        <v>34</v>
      </c>
      <c r="F7" s="75" t="s">
        <v>114</v>
      </c>
    </row>
    <row r="8" spans="1:6" ht="3.75" customHeight="1">
      <c r="A8" s="53"/>
      <c r="B8" s="95"/>
      <c r="C8" s="53"/>
      <c r="D8" s="53"/>
      <c r="E8" s="53"/>
      <c r="F8" s="53"/>
    </row>
    <row r="9" spans="1:6" ht="21.75" customHeight="1">
      <c r="A9" s="51" t="s">
        <v>4</v>
      </c>
      <c r="B9" s="96">
        <f>SUM(B11:B22)</f>
        <v>2523</v>
      </c>
      <c r="C9" s="63">
        <f>SUM(C11:C22)</f>
        <v>1651</v>
      </c>
      <c r="D9" s="63">
        <f>SUM(D11:D22)</f>
        <v>849</v>
      </c>
      <c r="E9" s="63">
        <f>SUM(E11:E22)</f>
        <v>19</v>
      </c>
      <c r="F9" s="63">
        <f>SUM(F11:F22)</f>
        <v>4</v>
      </c>
    </row>
    <row r="10" spans="1:5" ht="21.75" customHeight="1">
      <c r="A10" s="53"/>
      <c r="B10" s="97"/>
      <c r="C10" s="51"/>
      <c r="D10" s="51"/>
      <c r="E10" s="51"/>
    </row>
    <row r="11" spans="1:6" ht="21.75" customHeight="1">
      <c r="A11" s="53" t="s">
        <v>170</v>
      </c>
      <c r="B11" s="98">
        <f>+SUM(C11:F11)</f>
        <v>246</v>
      </c>
      <c r="C11" s="61">
        <v>160</v>
      </c>
      <c r="D11" s="61">
        <v>84</v>
      </c>
      <c r="E11" s="61">
        <v>2</v>
      </c>
      <c r="F11" s="61">
        <v>0</v>
      </c>
    </row>
    <row r="12" spans="1:6" ht="21.75" customHeight="1">
      <c r="A12" s="53" t="s">
        <v>171</v>
      </c>
      <c r="B12" s="98">
        <f aca="true" t="shared" si="0" ref="B12:B22">+SUM(C12:F12)</f>
        <v>224</v>
      </c>
      <c r="C12" s="61">
        <v>134</v>
      </c>
      <c r="D12" s="61">
        <v>89</v>
      </c>
      <c r="E12" s="61">
        <v>1</v>
      </c>
      <c r="F12" s="61">
        <v>0</v>
      </c>
    </row>
    <row r="13" spans="1:6" ht="21.75" customHeight="1">
      <c r="A13" s="53" t="s">
        <v>172</v>
      </c>
      <c r="B13" s="98">
        <f t="shared" si="0"/>
        <v>223</v>
      </c>
      <c r="C13" s="61">
        <v>133</v>
      </c>
      <c r="D13" s="61">
        <v>86</v>
      </c>
      <c r="E13" s="61">
        <v>4</v>
      </c>
      <c r="F13" s="61">
        <v>0</v>
      </c>
    </row>
    <row r="14" spans="1:6" ht="21.75" customHeight="1">
      <c r="A14" s="53" t="s">
        <v>173</v>
      </c>
      <c r="B14" s="98">
        <f t="shared" si="0"/>
        <v>221</v>
      </c>
      <c r="C14" s="61">
        <v>147</v>
      </c>
      <c r="D14" s="61">
        <v>72</v>
      </c>
      <c r="E14" s="61">
        <v>2</v>
      </c>
      <c r="F14" s="61">
        <v>0</v>
      </c>
    </row>
    <row r="15" spans="1:6" ht="21.75" customHeight="1">
      <c r="A15" s="53" t="s">
        <v>174</v>
      </c>
      <c r="B15" s="98">
        <f t="shared" si="0"/>
        <v>244</v>
      </c>
      <c r="C15" s="61">
        <v>150</v>
      </c>
      <c r="D15" s="61">
        <v>92</v>
      </c>
      <c r="E15" s="61">
        <v>1</v>
      </c>
      <c r="F15" s="61">
        <v>1</v>
      </c>
    </row>
    <row r="16" spans="1:6" ht="21.75" customHeight="1">
      <c r="A16" s="53" t="s">
        <v>175</v>
      </c>
      <c r="B16" s="98">
        <f t="shared" si="0"/>
        <v>159</v>
      </c>
      <c r="C16" s="61">
        <v>96</v>
      </c>
      <c r="D16" s="61">
        <v>60</v>
      </c>
      <c r="E16" s="61">
        <v>3</v>
      </c>
      <c r="F16" s="61">
        <v>0</v>
      </c>
    </row>
    <row r="17" spans="1:6" ht="21.75" customHeight="1">
      <c r="A17" s="53" t="s">
        <v>176</v>
      </c>
      <c r="B17" s="98">
        <f t="shared" si="0"/>
        <v>180</v>
      </c>
      <c r="C17" s="61">
        <v>135</v>
      </c>
      <c r="D17" s="61">
        <v>44</v>
      </c>
      <c r="E17" s="61">
        <v>1</v>
      </c>
      <c r="F17" s="61">
        <v>0</v>
      </c>
    </row>
    <row r="18" spans="1:6" ht="21.75" customHeight="1">
      <c r="A18" s="53" t="s">
        <v>177</v>
      </c>
      <c r="B18" s="98">
        <f t="shared" si="0"/>
        <v>217</v>
      </c>
      <c r="C18" s="61">
        <v>152</v>
      </c>
      <c r="D18" s="61">
        <v>62</v>
      </c>
      <c r="E18" s="61">
        <v>1</v>
      </c>
      <c r="F18" s="61">
        <v>2</v>
      </c>
    </row>
    <row r="19" spans="1:6" ht="21.75" customHeight="1">
      <c r="A19" s="53" t="s">
        <v>178</v>
      </c>
      <c r="B19" s="98">
        <f t="shared" si="0"/>
        <v>195</v>
      </c>
      <c r="C19" s="61">
        <v>134</v>
      </c>
      <c r="D19" s="61">
        <v>61</v>
      </c>
      <c r="E19" s="61">
        <v>0</v>
      </c>
      <c r="F19" s="61">
        <v>0</v>
      </c>
    </row>
    <row r="20" spans="1:6" ht="21.75" customHeight="1">
      <c r="A20" s="53" t="s">
        <v>179</v>
      </c>
      <c r="B20" s="98">
        <f t="shared" si="0"/>
        <v>240</v>
      </c>
      <c r="C20" s="61">
        <v>153</v>
      </c>
      <c r="D20" s="61">
        <v>84</v>
      </c>
      <c r="E20" s="61">
        <v>3</v>
      </c>
      <c r="F20" s="61">
        <v>0</v>
      </c>
    </row>
    <row r="21" spans="1:6" ht="21.75" customHeight="1">
      <c r="A21" s="53" t="s">
        <v>180</v>
      </c>
      <c r="B21" s="98">
        <f t="shared" si="0"/>
        <v>241</v>
      </c>
      <c r="C21" s="61">
        <v>162</v>
      </c>
      <c r="D21" s="61">
        <v>77</v>
      </c>
      <c r="E21" s="61">
        <v>1</v>
      </c>
      <c r="F21" s="61">
        <v>1</v>
      </c>
    </row>
    <row r="22" spans="1:6" ht="21.75" customHeight="1">
      <c r="A22" s="53" t="s">
        <v>181</v>
      </c>
      <c r="B22" s="98">
        <f t="shared" si="0"/>
        <v>133</v>
      </c>
      <c r="C22" s="61">
        <v>95</v>
      </c>
      <c r="D22" s="61">
        <v>38</v>
      </c>
      <c r="E22" s="61">
        <v>0</v>
      </c>
      <c r="F22" s="61">
        <v>0</v>
      </c>
    </row>
    <row r="23" spans="1:6" ht="21.75" customHeight="1" thickBot="1">
      <c r="A23" s="66"/>
      <c r="B23" s="99"/>
      <c r="C23" s="65"/>
      <c r="D23" s="65"/>
      <c r="E23" s="65"/>
      <c r="F23" s="65"/>
    </row>
    <row r="24" ht="21.75" customHeight="1" thickTop="1"/>
  </sheetData>
  <mergeCells count="5">
    <mergeCell ref="A4:F4"/>
    <mergeCell ref="A3:F3"/>
    <mergeCell ref="A6:A7"/>
    <mergeCell ref="B6:B7"/>
    <mergeCell ref="C6:F6"/>
  </mergeCells>
  <printOptions horizontalCentered="1"/>
  <pageMargins left="0.3937007874015748" right="0.3937007874015748" top="2.21" bottom="0.71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26.8515625" style="36" customWidth="1"/>
    <col min="2" max="2" width="10.7109375" style="36" customWidth="1"/>
    <col min="3" max="3" width="13.00390625" style="36" customWidth="1"/>
    <col min="4" max="4" width="16.57421875" style="36" customWidth="1"/>
    <col min="5" max="5" width="14.00390625" style="36" customWidth="1"/>
    <col min="6" max="6" width="15.00390625" style="36" customWidth="1"/>
    <col min="7" max="7" width="12.00390625" style="36" customWidth="1"/>
    <col min="8" max="8" width="12.57421875" style="36" customWidth="1"/>
    <col min="9" max="16384" width="11.421875" style="36" customWidth="1"/>
  </cols>
  <sheetData>
    <row r="1" ht="15" customHeight="1">
      <c r="A1" s="42" t="s">
        <v>242</v>
      </c>
    </row>
    <row r="2" spans="1:4" ht="15" customHeight="1">
      <c r="A2" s="42"/>
      <c r="D2" s="42"/>
    </row>
    <row r="3" spans="1:6" ht="30.75" customHeight="1">
      <c r="A3" s="148" t="s">
        <v>169</v>
      </c>
      <c r="B3" s="148"/>
      <c r="C3" s="148"/>
      <c r="D3" s="148"/>
      <c r="E3" s="148"/>
      <c r="F3" s="148"/>
    </row>
    <row r="4" spans="1:6" ht="15" customHeight="1" thickBot="1">
      <c r="A4" s="60"/>
      <c r="B4" s="60"/>
      <c r="C4" s="60"/>
      <c r="D4" s="60"/>
      <c r="E4" s="60"/>
      <c r="F4" s="60"/>
    </row>
    <row r="5" spans="1:6" ht="15" customHeight="1" thickBot="1" thickTop="1">
      <c r="A5" s="87" t="s">
        <v>183</v>
      </c>
      <c r="B5" s="146" t="s">
        <v>4</v>
      </c>
      <c r="C5" s="149" t="s">
        <v>31</v>
      </c>
      <c r="D5" s="149"/>
      <c r="E5" s="149"/>
      <c r="F5" s="149"/>
    </row>
    <row r="6" spans="1:6" ht="15" customHeight="1" thickBot="1">
      <c r="A6" s="81" t="s">
        <v>5</v>
      </c>
      <c r="B6" s="123"/>
      <c r="C6" s="80" t="s">
        <v>32</v>
      </c>
      <c r="D6" s="80" t="s">
        <v>33</v>
      </c>
      <c r="E6" s="80" t="s">
        <v>34</v>
      </c>
      <c r="F6" s="80" t="s">
        <v>114</v>
      </c>
    </row>
    <row r="7" spans="1:6" ht="15" customHeight="1">
      <c r="A7" s="53"/>
      <c r="B7" s="100"/>
      <c r="C7" s="52"/>
      <c r="D7" s="52"/>
      <c r="E7" s="52"/>
      <c r="F7" s="52"/>
    </row>
    <row r="8" spans="1:6" ht="15" customHeight="1">
      <c r="A8" s="113" t="s">
        <v>4</v>
      </c>
      <c r="B8" s="96">
        <f>SUM(B14:B40)+B47</f>
        <v>2523</v>
      </c>
      <c r="C8" s="63">
        <f>SUM(C14:C40)+C47</f>
        <v>1651</v>
      </c>
      <c r="D8" s="63">
        <f>SUM(D14:D40)+D47</f>
        <v>849</v>
      </c>
      <c r="E8" s="63">
        <f>SUM(E14:E40)+E47</f>
        <v>19</v>
      </c>
      <c r="F8" s="63">
        <f>SUM(F14:F40)+F47</f>
        <v>4</v>
      </c>
    </row>
    <row r="9" spans="1:6" ht="15" customHeight="1">
      <c r="A9" s="113"/>
      <c r="B9" s="96"/>
      <c r="C9" s="63"/>
      <c r="D9" s="63"/>
      <c r="E9" s="63"/>
      <c r="F9" s="63"/>
    </row>
    <row r="10" spans="1:6" ht="15" customHeight="1">
      <c r="A10" s="113" t="s">
        <v>196</v>
      </c>
      <c r="B10" s="101">
        <f>SUM(B14:B38)</f>
        <v>2458</v>
      </c>
      <c r="C10" s="54">
        <f>SUM(C14:C38)</f>
        <v>1593</v>
      </c>
      <c r="D10" s="54">
        <f>SUM(D14:D38)</f>
        <v>842</v>
      </c>
      <c r="E10" s="54">
        <f>SUM(E14:E38)</f>
        <v>19</v>
      </c>
      <c r="F10" s="54">
        <f>SUM(F14:F38)</f>
        <v>4</v>
      </c>
    </row>
    <row r="11" spans="1:6" ht="15" customHeight="1">
      <c r="A11" s="113"/>
      <c r="B11" s="96"/>
      <c r="C11" s="63"/>
      <c r="D11" s="63"/>
      <c r="E11" s="63"/>
      <c r="F11" s="63"/>
    </row>
    <row r="12" spans="1:6" ht="15" customHeight="1">
      <c r="A12" s="109" t="s">
        <v>6</v>
      </c>
      <c r="B12" s="101">
        <f>SUM(B14:B24)</f>
        <v>965</v>
      </c>
      <c r="C12" s="54">
        <f>SUM(D12:F12)</f>
        <v>412</v>
      </c>
      <c r="D12" s="54">
        <f>SUM(D14:D24)</f>
        <v>398</v>
      </c>
      <c r="E12" s="54">
        <f>SUM(E14:E24)</f>
        <v>12</v>
      </c>
      <c r="F12" s="54">
        <f>SUM(F14:F24)</f>
        <v>2</v>
      </c>
    </row>
    <row r="13" spans="1:6" ht="15" customHeight="1">
      <c r="A13" s="53"/>
      <c r="B13" s="97"/>
      <c r="C13" s="51"/>
      <c r="D13" s="51"/>
      <c r="E13" s="51"/>
      <c r="F13" s="51"/>
    </row>
    <row r="14" spans="1:6" ht="15" customHeight="1">
      <c r="A14" s="107" t="s">
        <v>115</v>
      </c>
      <c r="B14" s="98">
        <f>+SUM(C14:F14)</f>
        <v>104</v>
      </c>
      <c r="C14" s="61">
        <v>38</v>
      </c>
      <c r="D14" s="61">
        <v>66</v>
      </c>
      <c r="E14" s="61">
        <v>0</v>
      </c>
      <c r="F14" s="61">
        <v>0</v>
      </c>
    </row>
    <row r="15" spans="1:6" ht="15" customHeight="1">
      <c r="A15" s="107" t="s">
        <v>116</v>
      </c>
      <c r="B15" s="98">
        <f aca="true" t="shared" si="0" ref="B15:B38">+SUM(C15:F15)</f>
        <v>54</v>
      </c>
      <c r="C15" s="61">
        <v>11</v>
      </c>
      <c r="D15" s="61">
        <v>43</v>
      </c>
      <c r="E15" s="61">
        <v>0</v>
      </c>
      <c r="F15" s="61">
        <v>0</v>
      </c>
    </row>
    <row r="16" spans="1:6" ht="15" customHeight="1">
      <c r="A16" s="107" t="s">
        <v>117</v>
      </c>
      <c r="B16" s="98">
        <f t="shared" si="0"/>
        <v>88</v>
      </c>
      <c r="C16" s="61">
        <v>46</v>
      </c>
      <c r="D16" s="61">
        <v>41</v>
      </c>
      <c r="E16" s="61">
        <v>1</v>
      </c>
      <c r="F16" s="61">
        <v>0</v>
      </c>
    </row>
    <row r="17" spans="1:6" ht="15" customHeight="1">
      <c r="A17" s="107" t="s">
        <v>9</v>
      </c>
      <c r="B17" s="98">
        <f t="shared" si="0"/>
        <v>112</v>
      </c>
      <c r="C17" s="61">
        <v>67</v>
      </c>
      <c r="D17" s="61">
        <v>43</v>
      </c>
      <c r="E17" s="61">
        <v>2</v>
      </c>
      <c r="F17" s="61">
        <v>0</v>
      </c>
    </row>
    <row r="18" spans="1:6" ht="15" customHeight="1">
      <c r="A18" s="107" t="s">
        <v>118</v>
      </c>
      <c r="B18" s="98">
        <f t="shared" si="0"/>
        <v>107</v>
      </c>
      <c r="C18" s="61">
        <v>87</v>
      </c>
      <c r="D18" s="61">
        <v>20</v>
      </c>
      <c r="E18" s="61">
        <v>0</v>
      </c>
      <c r="F18" s="61">
        <v>0</v>
      </c>
    </row>
    <row r="19" spans="1:6" ht="15" customHeight="1">
      <c r="A19" s="107" t="s">
        <v>119</v>
      </c>
      <c r="B19" s="98">
        <f t="shared" si="0"/>
        <v>89</v>
      </c>
      <c r="C19" s="61">
        <v>63</v>
      </c>
      <c r="D19" s="61">
        <v>25</v>
      </c>
      <c r="E19" s="61">
        <v>1</v>
      </c>
      <c r="F19" s="61">
        <v>0</v>
      </c>
    </row>
    <row r="20" spans="1:6" ht="15" customHeight="1">
      <c r="A20" s="107" t="s">
        <v>13</v>
      </c>
      <c r="B20" s="98">
        <f t="shared" si="0"/>
        <v>101</v>
      </c>
      <c r="C20" s="61">
        <v>53</v>
      </c>
      <c r="D20" s="61">
        <v>45</v>
      </c>
      <c r="E20" s="61">
        <v>3</v>
      </c>
      <c r="F20" s="61">
        <v>0</v>
      </c>
    </row>
    <row r="21" spans="1:6" ht="15" customHeight="1">
      <c r="A21" s="107" t="s">
        <v>120</v>
      </c>
      <c r="B21" s="98">
        <f t="shared" si="0"/>
        <v>56</v>
      </c>
      <c r="C21" s="61">
        <v>26</v>
      </c>
      <c r="D21" s="61">
        <v>27</v>
      </c>
      <c r="E21" s="61">
        <v>2</v>
      </c>
      <c r="F21" s="61">
        <v>1</v>
      </c>
    </row>
    <row r="22" spans="1:6" ht="15" customHeight="1">
      <c r="A22" s="107" t="s">
        <v>121</v>
      </c>
      <c r="B22" s="98">
        <f t="shared" si="0"/>
        <v>116</v>
      </c>
      <c r="C22" s="61">
        <v>66</v>
      </c>
      <c r="D22" s="61">
        <v>48</v>
      </c>
      <c r="E22" s="61">
        <v>1</v>
      </c>
      <c r="F22" s="61">
        <v>1</v>
      </c>
    </row>
    <row r="23" spans="1:6" ht="15" customHeight="1">
      <c r="A23" s="107" t="s">
        <v>16</v>
      </c>
      <c r="B23" s="98">
        <f t="shared" si="0"/>
        <v>53</v>
      </c>
      <c r="C23" s="61">
        <v>36</v>
      </c>
      <c r="D23" s="61">
        <v>17</v>
      </c>
      <c r="E23" s="61">
        <v>0</v>
      </c>
      <c r="F23" s="61">
        <v>0</v>
      </c>
    </row>
    <row r="24" spans="1:6" ht="15" customHeight="1">
      <c r="A24" s="107" t="s">
        <v>122</v>
      </c>
      <c r="B24" s="98">
        <f t="shared" si="0"/>
        <v>85</v>
      </c>
      <c r="C24" s="61">
        <v>60</v>
      </c>
      <c r="D24" s="61">
        <v>23</v>
      </c>
      <c r="E24" s="61">
        <v>2</v>
      </c>
      <c r="F24" s="61">
        <v>0</v>
      </c>
    </row>
    <row r="25" spans="1:2" ht="15" customHeight="1">
      <c r="A25" s="107"/>
      <c r="B25" s="95"/>
    </row>
    <row r="26" spans="1:6" ht="15" customHeight="1">
      <c r="A26" s="107" t="s">
        <v>123</v>
      </c>
      <c r="B26" s="98">
        <f t="shared" si="0"/>
        <v>98</v>
      </c>
      <c r="C26" s="61">
        <v>55</v>
      </c>
      <c r="D26" s="61">
        <v>43</v>
      </c>
      <c r="E26" s="61">
        <v>0</v>
      </c>
      <c r="F26" s="61">
        <v>0</v>
      </c>
    </row>
    <row r="27" spans="1:6" ht="15" customHeight="1">
      <c r="A27" s="107" t="s">
        <v>19</v>
      </c>
      <c r="B27" s="98">
        <f t="shared" si="0"/>
        <v>291</v>
      </c>
      <c r="C27" s="61">
        <v>193</v>
      </c>
      <c r="D27" s="61">
        <v>98</v>
      </c>
      <c r="E27" s="61">
        <v>0</v>
      </c>
      <c r="F27" s="61">
        <v>0</v>
      </c>
    </row>
    <row r="28" spans="1:6" ht="15" customHeight="1">
      <c r="A28" s="107" t="s">
        <v>124</v>
      </c>
      <c r="B28" s="98">
        <f t="shared" si="0"/>
        <v>90</v>
      </c>
      <c r="C28" s="61">
        <v>60</v>
      </c>
      <c r="D28" s="61">
        <v>30</v>
      </c>
      <c r="E28" s="61">
        <v>0</v>
      </c>
      <c r="F28" s="61">
        <v>0</v>
      </c>
    </row>
    <row r="29" spans="1:6" ht="15" customHeight="1">
      <c r="A29" s="107" t="s">
        <v>125</v>
      </c>
      <c r="B29" s="98">
        <f t="shared" si="0"/>
        <v>8</v>
      </c>
      <c r="C29" s="61">
        <v>4</v>
      </c>
      <c r="D29" s="61">
        <v>4</v>
      </c>
      <c r="E29" s="61">
        <v>0</v>
      </c>
      <c r="F29" s="61">
        <v>0</v>
      </c>
    </row>
    <row r="30" spans="1:6" ht="15" customHeight="1">
      <c r="A30" s="107" t="s">
        <v>126</v>
      </c>
      <c r="B30" s="98">
        <f t="shared" si="0"/>
        <v>209</v>
      </c>
      <c r="C30" s="61">
        <v>152</v>
      </c>
      <c r="D30" s="61">
        <v>54</v>
      </c>
      <c r="E30" s="61">
        <v>2</v>
      </c>
      <c r="F30" s="61">
        <v>1</v>
      </c>
    </row>
    <row r="31" spans="1:6" ht="15" customHeight="1">
      <c r="A31" s="107" t="s">
        <v>127</v>
      </c>
      <c r="B31" s="98">
        <f t="shared" si="0"/>
        <v>84</v>
      </c>
      <c r="C31" s="61">
        <v>77</v>
      </c>
      <c r="D31" s="61">
        <v>6</v>
      </c>
      <c r="E31" s="61">
        <v>1</v>
      </c>
      <c r="F31" s="61">
        <v>0</v>
      </c>
    </row>
    <row r="32" spans="1:6" ht="15" customHeight="1">
      <c r="A32" s="107" t="s">
        <v>128</v>
      </c>
      <c r="B32" s="98">
        <f t="shared" si="0"/>
        <v>1</v>
      </c>
      <c r="C32" s="61">
        <v>1</v>
      </c>
      <c r="D32" s="61">
        <v>0</v>
      </c>
      <c r="E32" s="61">
        <v>0</v>
      </c>
      <c r="F32" s="61">
        <v>0</v>
      </c>
    </row>
    <row r="33" spans="1:6" ht="15" customHeight="1">
      <c r="A33" s="107" t="s">
        <v>129</v>
      </c>
      <c r="B33" s="98">
        <f t="shared" si="0"/>
        <v>62</v>
      </c>
      <c r="C33" s="61">
        <v>37</v>
      </c>
      <c r="D33" s="61">
        <v>24</v>
      </c>
      <c r="E33" s="61">
        <v>1</v>
      </c>
      <c r="F33" s="61">
        <v>0</v>
      </c>
    </row>
    <row r="34" spans="1:6" ht="15" customHeight="1">
      <c r="A34" s="107" t="s">
        <v>130</v>
      </c>
      <c r="B34" s="98">
        <f t="shared" si="0"/>
        <v>151</v>
      </c>
      <c r="C34" s="61">
        <v>114</v>
      </c>
      <c r="D34" s="61">
        <v>35</v>
      </c>
      <c r="E34" s="61">
        <v>2</v>
      </c>
      <c r="F34" s="61">
        <v>0</v>
      </c>
    </row>
    <row r="35" spans="1:6" ht="15" customHeight="1">
      <c r="A35" s="107" t="s">
        <v>35</v>
      </c>
      <c r="B35" s="98">
        <f t="shared" si="0"/>
        <v>123</v>
      </c>
      <c r="C35" s="61">
        <v>98</v>
      </c>
      <c r="D35" s="61">
        <v>25</v>
      </c>
      <c r="E35" s="61">
        <v>0</v>
      </c>
      <c r="F35" s="61">
        <v>0</v>
      </c>
    </row>
    <row r="36" spans="1:6" ht="15" customHeight="1">
      <c r="A36" s="107" t="s">
        <v>131</v>
      </c>
      <c r="B36" s="98">
        <f t="shared" si="0"/>
        <v>223</v>
      </c>
      <c r="C36" s="61">
        <v>151</v>
      </c>
      <c r="D36" s="61">
        <v>72</v>
      </c>
      <c r="E36" s="61">
        <v>0</v>
      </c>
      <c r="F36" s="61">
        <v>0</v>
      </c>
    </row>
    <row r="37" spans="1:6" ht="15" customHeight="1">
      <c r="A37" s="107" t="s">
        <v>132</v>
      </c>
      <c r="B37" s="98">
        <f t="shared" si="0"/>
        <v>98</v>
      </c>
      <c r="C37" s="61">
        <v>66</v>
      </c>
      <c r="D37" s="61">
        <v>31</v>
      </c>
      <c r="E37" s="61">
        <v>1</v>
      </c>
      <c r="F37" s="61">
        <v>0</v>
      </c>
    </row>
    <row r="38" spans="1:6" ht="15" customHeight="1">
      <c r="A38" s="107" t="s">
        <v>133</v>
      </c>
      <c r="B38" s="98">
        <f t="shared" si="0"/>
        <v>55</v>
      </c>
      <c r="C38" s="61">
        <v>32</v>
      </c>
      <c r="D38" s="61">
        <v>22</v>
      </c>
      <c r="E38" s="61">
        <v>0</v>
      </c>
      <c r="F38" s="61">
        <v>1</v>
      </c>
    </row>
    <row r="39" spans="1:2" ht="15" customHeight="1">
      <c r="A39" s="107"/>
      <c r="B39" s="95"/>
    </row>
    <row r="40" spans="1:6" ht="15" customHeight="1">
      <c r="A40" s="109" t="s">
        <v>29</v>
      </c>
      <c r="B40" s="101">
        <f>SUM(B42:B46)</f>
        <v>64</v>
      </c>
      <c r="C40" s="54">
        <f>SUM(C42:C46)</f>
        <v>57</v>
      </c>
      <c r="D40" s="54">
        <f>SUM(D42:D46)</f>
        <v>7</v>
      </c>
      <c r="E40" s="54">
        <f>SUM(E42:E43)</f>
        <v>0</v>
      </c>
      <c r="F40" s="54">
        <f>SUM(F42:F43)</f>
        <v>0</v>
      </c>
    </row>
    <row r="41" spans="1:6" ht="15" customHeight="1">
      <c r="A41" s="110"/>
      <c r="B41" s="98"/>
      <c r="C41" s="88"/>
      <c r="D41" s="64"/>
      <c r="E41" s="64"/>
      <c r="F41" s="64"/>
    </row>
    <row r="42" spans="1:6" ht="15" customHeight="1">
      <c r="A42" s="111" t="s">
        <v>226</v>
      </c>
      <c r="B42" s="98">
        <f aca="true" t="shared" si="1" ref="B42:B47">+SUM(C42:F42)</f>
        <v>12</v>
      </c>
      <c r="C42" s="61">
        <v>9</v>
      </c>
      <c r="D42" s="61">
        <v>3</v>
      </c>
      <c r="E42" s="61">
        <v>0</v>
      </c>
      <c r="F42" s="61">
        <v>0</v>
      </c>
    </row>
    <row r="43" spans="1:6" ht="15" customHeight="1">
      <c r="A43" s="111" t="s">
        <v>227</v>
      </c>
      <c r="B43" s="98">
        <f t="shared" si="1"/>
        <v>31</v>
      </c>
      <c r="C43" s="61">
        <v>27</v>
      </c>
      <c r="D43" s="61">
        <v>4</v>
      </c>
      <c r="E43" s="61">
        <v>0</v>
      </c>
      <c r="F43" s="61">
        <v>0</v>
      </c>
    </row>
    <row r="44" spans="1:6" ht="15" customHeight="1">
      <c r="A44" s="111" t="s">
        <v>228</v>
      </c>
      <c r="B44" s="98">
        <f t="shared" si="1"/>
        <v>18</v>
      </c>
      <c r="C44" s="61">
        <v>18</v>
      </c>
      <c r="D44" s="61">
        <v>0</v>
      </c>
      <c r="E44" s="61">
        <v>0</v>
      </c>
      <c r="F44" s="61">
        <v>0</v>
      </c>
    </row>
    <row r="45" spans="1:6" ht="15" customHeight="1">
      <c r="A45" s="111" t="s">
        <v>229</v>
      </c>
      <c r="B45" s="98">
        <f t="shared" si="1"/>
        <v>1</v>
      </c>
      <c r="C45" s="61">
        <v>1</v>
      </c>
      <c r="D45" s="61">
        <v>0</v>
      </c>
      <c r="E45" s="61">
        <v>0</v>
      </c>
      <c r="F45" s="61">
        <v>0</v>
      </c>
    </row>
    <row r="46" spans="1:6" ht="15" customHeight="1">
      <c r="A46" s="111" t="s">
        <v>230</v>
      </c>
      <c r="B46" s="98">
        <f t="shared" si="1"/>
        <v>2</v>
      </c>
      <c r="C46" s="61">
        <v>2</v>
      </c>
      <c r="D46" s="61">
        <v>0</v>
      </c>
      <c r="E46" s="61">
        <v>0</v>
      </c>
      <c r="F46" s="61">
        <v>0</v>
      </c>
    </row>
    <row r="47" spans="1:6" s="90" customFormat="1" ht="15" customHeight="1" thickBot="1">
      <c r="A47" s="112" t="s">
        <v>134</v>
      </c>
      <c r="B47" s="103">
        <f t="shared" si="1"/>
        <v>1</v>
      </c>
      <c r="C47" s="89">
        <v>1</v>
      </c>
      <c r="D47" s="89">
        <v>0</v>
      </c>
      <c r="E47" s="89">
        <v>0</v>
      </c>
      <c r="F47" s="89">
        <v>0</v>
      </c>
    </row>
    <row r="48" spans="1:6" ht="15" customHeight="1" thickTop="1">
      <c r="A48" s="59"/>
      <c r="B48" s="53"/>
      <c r="C48" s="53"/>
      <c r="D48" s="53"/>
      <c r="E48" s="53"/>
      <c r="F48" s="53"/>
    </row>
    <row r="49" spans="1:7" ht="15" customHeight="1">
      <c r="A49" s="91"/>
      <c r="B49" s="91"/>
      <c r="C49" s="91"/>
      <c r="D49" s="91"/>
      <c r="E49" s="91"/>
      <c r="F49" s="91"/>
      <c r="G49" s="86"/>
    </row>
    <row r="50" spans="1:6" ht="15" customHeight="1">
      <c r="A50" s="53"/>
      <c r="B50" s="53"/>
      <c r="C50" s="53"/>
      <c r="D50" s="53"/>
      <c r="E50" s="53"/>
      <c r="F50" s="53"/>
    </row>
    <row r="51" spans="1:6" ht="15" customHeight="1">
      <c r="A51" s="91"/>
      <c r="B51" s="91"/>
      <c r="C51" s="53"/>
      <c r="D51" s="53"/>
      <c r="E51" s="53"/>
      <c r="F51" s="91"/>
    </row>
    <row r="52" spans="1:6" ht="15" customHeight="1">
      <c r="A52" s="91"/>
      <c r="B52" s="91"/>
      <c r="C52" s="53"/>
      <c r="D52" s="53"/>
      <c r="E52" s="53"/>
      <c r="F52" s="91"/>
    </row>
    <row r="53" spans="1:6" ht="15" customHeight="1">
      <c r="A53" s="53"/>
      <c r="B53" s="53"/>
      <c r="C53" s="53"/>
      <c r="D53" s="53"/>
      <c r="E53" s="53"/>
      <c r="F53" s="53"/>
    </row>
    <row r="54" spans="1:6" ht="15" customHeight="1">
      <c r="A54" s="53"/>
      <c r="B54" s="53"/>
      <c r="C54" s="53"/>
      <c r="D54" s="53"/>
      <c r="E54" s="53"/>
      <c r="F54" s="53"/>
    </row>
    <row r="55" spans="1:6" ht="15" customHeight="1">
      <c r="A55" s="53"/>
      <c r="B55" s="53"/>
      <c r="C55" s="53"/>
      <c r="D55" s="53"/>
      <c r="E55" s="53"/>
      <c r="F55" s="53"/>
    </row>
    <row r="56" spans="1:6" ht="15" customHeight="1">
      <c r="A56" s="53"/>
      <c r="B56" s="53"/>
      <c r="C56" s="53"/>
      <c r="D56" s="53"/>
      <c r="E56" s="53"/>
      <c r="F56" s="53"/>
    </row>
    <row r="57" spans="1:6" ht="15" customHeight="1">
      <c r="A57" s="53"/>
      <c r="B57" s="53"/>
      <c r="C57" s="53"/>
      <c r="D57" s="53"/>
      <c r="E57" s="53"/>
      <c r="F57" s="53"/>
    </row>
    <row r="58" spans="1:6" ht="15" customHeight="1">
      <c r="A58" s="53"/>
      <c r="B58" s="53"/>
      <c r="C58" s="53"/>
      <c r="D58" s="53"/>
      <c r="E58" s="53"/>
      <c r="F58" s="53"/>
    </row>
    <row r="59" spans="1:6" ht="15" customHeight="1">
      <c r="A59" s="53"/>
      <c r="B59" s="53"/>
      <c r="C59" s="53"/>
      <c r="D59" s="53"/>
      <c r="E59" s="53"/>
      <c r="F59" s="53"/>
    </row>
    <row r="60" spans="1:6" ht="15" customHeight="1">
      <c r="A60" s="53"/>
      <c r="B60" s="53"/>
      <c r="C60" s="53"/>
      <c r="D60" s="53"/>
      <c r="E60" s="53"/>
      <c r="F60" s="53"/>
    </row>
    <row r="61" spans="1:6" ht="15" customHeight="1">
      <c r="A61" s="53"/>
      <c r="B61" s="53"/>
      <c r="C61" s="53"/>
      <c r="D61" s="53"/>
      <c r="E61" s="53"/>
      <c r="F61" s="53"/>
    </row>
  </sheetData>
  <mergeCells count="3">
    <mergeCell ref="A3:F3"/>
    <mergeCell ref="C5:F5"/>
    <mergeCell ref="B5:B6"/>
  </mergeCells>
  <printOptions horizontalCentered="1" verticalCentered="1"/>
  <pageMargins left="0.3937007874015748" right="0.3937007874015748" top="0.7086614173228347" bottom="0.5905511811023623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g:raulfigura.</cp:lastModifiedBy>
  <cp:lastPrinted>2003-09-24T13:46:07Z</cp:lastPrinted>
  <dcterms:created xsi:type="dcterms:W3CDTF">2000-10-12T12:20:27Z</dcterms:created>
  <dcterms:modified xsi:type="dcterms:W3CDTF">2003-09-24T13:46:08Z</dcterms:modified>
  <cp:category/>
  <cp:version/>
  <cp:contentType/>
  <cp:contentStatus/>
</cp:coreProperties>
</file>