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C 83" sheetId="1" r:id="rId1"/>
    <sheet name="C 84" sheetId="2" r:id="rId2"/>
    <sheet name="C 85" sheetId="3" r:id="rId3"/>
    <sheet name="C 86" sheetId="4" r:id="rId4"/>
    <sheet name="C 87" sheetId="5" r:id="rId5"/>
    <sheet name="C 88" sheetId="6" r:id="rId6"/>
  </sheets>
  <definedNames>
    <definedName name="_xlnm.Print_Area" localSheetId="1">'C 84'!$A$1:$E$97</definedName>
  </definedNames>
  <calcPr fullCalcOnLoad="1"/>
</workbook>
</file>

<file path=xl/sharedStrings.xml><?xml version="1.0" encoding="utf-8"?>
<sst xmlns="http://schemas.openxmlformats.org/spreadsheetml/2006/main" count="331" uniqueCount="215">
  <si>
    <t>CANTON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</si>
  <si>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</si>
  <si>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</si>
  <si>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</si>
  <si>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</si>
  <si>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</si>
  <si>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</si>
  <si>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</si>
  <si>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</si>
  <si>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</si>
  <si>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</si>
  <si>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</si>
  <si>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</si>
  <si>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</si>
  <si>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M  E  S</t>
  </si>
  <si>
    <t>PROVINCIA Y</t>
  </si>
  <si>
    <t>PROVINCIA SAN JOSE</t>
  </si>
  <si>
    <t>PROVINCIA PUNTARENAS</t>
  </si>
  <si>
    <t>San José.............</t>
  </si>
  <si>
    <t>Perez Zeledón........</t>
  </si>
  <si>
    <t>Dota.................</t>
  </si>
  <si>
    <t>Buenos Aires.........</t>
  </si>
  <si>
    <t>Coto brus............</t>
  </si>
  <si>
    <t>Osa..................</t>
  </si>
  <si>
    <t>Del 2001</t>
  </si>
  <si>
    <t>CASOS ENTRADOS EN LA DELEGACIÓN DE PEREZ ZELEDON SEGÚN PROVINCIA</t>
  </si>
  <si>
    <t>CANTON Y MES EN QUE OCURRIO EL HECHO, DURANTE EL AÑO 2001</t>
  </si>
  <si>
    <t>Años</t>
  </si>
  <si>
    <t>anteriores</t>
  </si>
  <si>
    <t>TIPO DE CASO</t>
  </si>
  <si>
    <t>ENTRADOS</t>
  </si>
  <si>
    <t>RESUELTOS</t>
  </si>
  <si>
    <t>Ejercicio ilegal de la profesión...</t>
  </si>
  <si>
    <t>Falsificación de señas y marcas....</t>
  </si>
  <si>
    <t>Robo de medio de transporte</t>
  </si>
  <si>
    <t>Robo con fuerza sobre las cosas....</t>
  </si>
  <si>
    <t>Robo violencia sobre las personas..</t>
  </si>
  <si>
    <t>Tentativa robo violencia s/persona.</t>
  </si>
  <si>
    <t>CASOS ENTRADOS EN LA DELEGACION DE PEREZ ZELEDON SEGÚN</t>
  </si>
  <si>
    <t>Osa</t>
  </si>
  <si>
    <t>Zeledón</t>
  </si>
  <si>
    <t>Pérez</t>
  </si>
  <si>
    <t>Buenos</t>
  </si>
  <si>
    <t>Aires</t>
  </si>
  <si>
    <t>Coto</t>
  </si>
  <si>
    <t>Brus</t>
  </si>
  <si>
    <t>C A N T O N</t>
  </si>
  <si>
    <t>San</t>
  </si>
  <si>
    <t>José</t>
  </si>
  <si>
    <t>Dota</t>
  </si>
  <si>
    <t>Cultivo de marihuana............</t>
  </si>
  <si>
    <t>Abandono de incapaz.............</t>
  </si>
  <si>
    <t>Aborto..........................</t>
  </si>
  <si>
    <t>Abuso de autoridad..............</t>
  </si>
  <si>
    <t>Abuso sexual a menor............</t>
  </si>
  <si>
    <t>Abuso sexual a mayor............</t>
  </si>
  <si>
    <t>Administración fraudulenta......</t>
  </si>
  <si>
    <t>Agresión........................</t>
  </si>
  <si>
    <t>Amenazas........................</t>
  </si>
  <si>
    <t>Atípico.........................</t>
  </si>
  <si>
    <t>Averiguación de muerte..........</t>
  </si>
  <si>
    <t>Circulación de moneda falsa.....</t>
  </si>
  <si>
    <t>Coacción........................</t>
  </si>
  <si>
    <t>Daños...........................</t>
  </si>
  <si>
    <t>Desacato a la autoridad.........</t>
  </si>
  <si>
    <t>Desaparición de persona.........</t>
  </si>
  <si>
    <t>Ejercicio ilegal de la profesión....</t>
  </si>
  <si>
    <t>Estafa..........................</t>
  </si>
  <si>
    <t>Estafa mediante cheque..........</t>
  </si>
  <si>
    <t>Estelionato.....................</t>
  </si>
  <si>
    <t>Evasión.........................</t>
  </si>
  <si>
    <t>Explosión.......................</t>
  </si>
  <si>
    <t>Explotación de incapaz..........</t>
  </si>
  <si>
    <t>Extorsión.......................</t>
  </si>
  <si>
    <t>Falsedad ideológica.............</t>
  </si>
  <si>
    <t>Falsificación de documento......</t>
  </si>
  <si>
    <t>Falsificación de señas y marcas.....</t>
  </si>
  <si>
    <t>Falso testimonio................</t>
  </si>
  <si>
    <t>Fuga del hogar..................</t>
  </si>
  <si>
    <t>Hallazgo de droga...............</t>
  </si>
  <si>
    <t>Hallazgo de marihuana...........</t>
  </si>
  <si>
    <t>Homicidio culposo...............</t>
  </si>
  <si>
    <t>Homicidio doloso................</t>
  </si>
  <si>
    <t>Hurto...........................</t>
  </si>
  <si>
    <t>Hurto de ganado.................</t>
  </si>
  <si>
    <t>Incendio........................</t>
  </si>
  <si>
    <t>Infracción Ley de Armas.........</t>
  </si>
  <si>
    <t>Infracción Ley Forestal.........</t>
  </si>
  <si>
    <t>Infrac. Ley Patr.Arqueológico...</t>
  </si>
  <si>
    <t>Lesiones........................</t>
  </si>
  <si>
    <t>Lesiones accidentales...........</t>
  </si>
  <si>
    <t>Lesiones con arma blanca........</t>
  </si>
  <si>
    <t>Lesiones con arma de fuego......</t>
  </si>
  <si>
    <t>Lesiones culposas...............</t>
  </si>
  <si>
    <t>Muerte accidental...............</t>
  </si>
  <si>
    <t>Muerte natural..................</t>
  </si>
  <si>
    <t>Peculado........................</t>
  </si>
  <si>
    <t>Proxenetismo....................</t>
  </si>
  <si>
    <t>Receptación.....................</t>
  </si>
  <si>
    <t>Relación sexual con menor.......</t>
  </si>
  <si>
    <t xml:space="preserve">   Bicicleta...................</t>
  </si>
  <si>
    <t xml:space="preserve">   Motocicleta.................</t>
  </si>
  <si>
    <t xml:space="preserve">   Automóvil...................</t>
  </si>
  <si>
    <t>Rufianería......................</t>
  </si>
  <si>
    <t>Simulación de delito............</t>
  </si>
  <si>
    <t>Suicidio........................</t>
  </si>
  <si>
    <t>Suministro de droga.............</t>
  </si>
  <si>
    <t>Sustracción de menor............</t>
  </si>
  <si>
    <t>Tenencia de droga...............</t>
  </si>
  <si>
    <t>Tenencia de marihuana...........</t>
  </si>
  <si>
    <t>Tentativa de estafa.............</t>
  </si>
  <si>
    <t>Tentativa de violación..........</t>
  </si>
  <si>
    <t>Tentativa robo fuerza s/cosas...</t>
  </si>
  <si>
    <t>Uso de documento falso..........</t>
  </si>
  <si>
    <t>Usurpación......................</t>
  </si>
  <si>
    <t>Venta de droga..................</t>
  </si>
  <si>
    <t>Venta de marihuana..............</t>
  </si>
  <si>
    <t>Violación.......................</t>
  </si>
  <si>
    <t>Violación de domicilio..........</t>
  </si>
  <si>
    <t>Robo de medio de transporte.</t>
  </si>
  <si>
    <t>DENUNCIAS ENTRADAS</t>
  </si>
  <si>
    <t>VALOR DE LO</t>
  </si>
  <si>
    <t>VALOR DE LO SUSTRAIDO</t>
  </si>
  <si>
    <t>PROMEDIO POR ACCION</t>
  </si>
  <si>
    <t>CANTON Y VALOR DE LO SUSTRAIDO POR LOS DELITOS DE</t>
  </si>
  <si>
    <t>ESTAFA, HURTO Y ROBO DURANTE EL AÑO 2001</t>
  </si>
  <si>
    <t>Buenos Aires.....</t>
  </si>
  <si>
    <t>Pérez Zeledón....</t>
  </si>
  <si>
    <t>Osa..............</t>
  </si>
  <si>
    <t>San José.........</t>
  </si>
  <si>
    <t>DENUNCIAS ENTRADAS CON MONTO CONOCIDO EN LA DELEGACION DE PEREZ ZELEDON</t>
  </si>
  <si>
    <t>POR LOS DELITOS DE ESTAFA, HURTO Y ROBO Y VALOR PROMEDIO</t>
  </si>
  <si>
    <t>POR ACCIÓN DELICTIVA DURANTE EL AÑOS 2001</t>
  </si>
  <si>
    <t>DENUNCIAS CON</t>
  </si>
  <si>
    <t>MONTO CONOCIDO</t>
  </si>
  <si>
    <t>SUSTRAIDO</t>
  </si>
  <si>
    <t>PROMEDIO</t>
  </si>
  <si>
    <t>POR ACCION</t>
  </si>
  <si>
    <t>Robo con fuerza sobre las cosas.......</t>
  </si>
  <si>
    <t>Robo con violencia sobre persoana.....</t>
  </si>
  <si>
    <t>Robo de medio de transporte...........</t>
  </si>
  <si>
    <t xml:space="preserve">   Bicicleta..........................</t>
  </si>
  <si>
    <t xml:space="preserve">   Motocicleta........................</t>
  </si>
  <si>
    <t xml:space="preserve">   Automóvil..........................</t>
  </si>
  <si>
    <t>Abuso de autoridad.....................</t>
  </si>
  <si>
    <t>Agresión...............................</t>
  </si>
  <si>
    <t>Circulación de moneda falsa............</t>
  </si>
  <si>
    <t>Cultivo de marihuana...................</t>
  </si>
  <si>
    <t>Daños..................................</t>
  </si>
  <si>
    <t>Desacato a la autoridad................</t>
  </si>
  <si>
    <t>Ejercicio ilegal de la profesión.......</t>
  </si>
  <si>
    <t>Estafa.................................</t>
  </si>
  <si>
    <t>Extorsión..............................</t>
  </si>
  <si>
    <t>Falso testimonio.......................</t>
  </si>
  <si>
    <t>Homicidio doloso.......................</t>
  </si>
  <si>
    <t>Hurto..................................</t>
  </si>
  <si>
    <t>Lesiones con arma blanca...............</t>
  </si>
  <si>
    <t>Lesiones culposas......................</t>
  </si>
  <si>
    <t>Privación de libertad..................</t>
  </si>
  <si>
    <t>Receptación............................</t>
  </si>
  <si>
    <t>Simulación de delito...................</t>
  </si>
  <si>
    <t>Tenencia de droga......................</t>
  </si>
  <si>
    <t>Tentativa de estafa....................</t>
  </si>
  <si>
    <t>Tentativa de violación.................</t>
  </si>
  <si>
    <t>Usurpación.............................</t>
  </si>
  <si>
    <t>Venta de droga.........................</t>
  </si>
  <si>
    <t>Violación..............................</t>
  </si>
  <si>
    <t>Violación de domicilio.................</t>
  </si>
  <si>
    <t>CAUSA DE DETENCION, GENERO Y MES DURANTE EL AÑO 2001</t>
  </si>
  <si>
    <t>DELITO O CAUSA DE DETENCION</t>
  </si>
  <si>
    <t>MES</t>
  </si>
  <si>
    <t>GENERO</t>
  </si>
  <si>
    <t>Masc</t>
  </si>
  <si>
    <t>Fem</t>
  </si>
  <si>
    <t>Tráfico de drogas......................</t>
  </si>
  <si>
    <t>Otros..................................</t>
  </si>
  <si>
    <t>Por existir orden de captura...........</t>
  </si>
  <si>
    <t>Robo ..................................</t>
  </si>
  <si>
    <t>Tentativa de hurto.....................</t>
  </si>
  <si>
    <t>Rapto..................................</t>
  </si>
  <si>
    <t>Tentativa de robo......................</t>
  </si>
  <si>
    <t>Infracción Ley Conservación Vida Silvestre..</t>
  </si>
  <si>
    <t>Lesiones ..............................</t>
  </si>
  <si>
    <t>Infracción Ley de Armas................</t>
  </si>
  <si>
    <t>CASOS ENTRADOS Y RESUELTOS POR LA DELEGACIÓN DE PEREZ ZELEDON</t>
  </si>
  <si>
    <t>SEGÚN TIPO DE CASO DURANTE EL AÑO 2001</t>
  </si>
  <si>
    <t>Total</t>
  </si>
  <si>
    <t>De años</t>
  </si>
  <si>
    <t>Apropiación y retención indebida...</t>
  </si>
  <si>
    <t>Corrupción de menor.............</t>
  </si>
  <si>
    <t>Fabricación de licor clandestino...</t>
  </si>
  <si>
    <t>Contravención...................</t>
  </si>
  <si>
    <t>CANTÓN Y TIPO DE CASO DURANTE EL AÑO 2001</t>
  </si>
  <si>
    <t>CON VALOR CONOCIDO</t>
  </si>
  <si>
    <t>CON VALOR DESCONOCIDO</t>
  </si>
  <si>
    <t>Estafa (1)................................</t>
  </si>
  <si>
    <t>Hurto (2).................................</t>
  </si>
  <si>
    <t>(1) Incluye estafas mediante cheque</t>
  </si>
  <si>
    <t>(2) Incluye hurtos de ganado</t>
  </si>
  <si>
    <t>Abuso sexual..........................</t>
  </si>
  <si>
    <t>Tentativa de homicidio doloso.................</t>
  </si>
  <si>
    <t>PERSONAS DETENIDAS POR LA DELEGACION DE PEREZ ZELEDON, SEGÚN DELITO O</t>
  </si>
  <si>
    <t>DENUNCIAS ENTRADAS EN LA DELEGACION DE PEREZ ZELEDON SEGÚN</t>
  </si>
  <si>
    <t>Cuadro No.83</t>
  </si>
  <si>
    <t>Cuadro No.84</t>
  </si>
  <si>
    <t>Cuadro No.85</t>
  </si>
  <si>
    <t>Continuación cuadro No.85</t>
  </si>
  <si>
    <t>Cuadro No.87</t>
  </si>
  <si>
    <t>Continuación cuadro No.84</t>
  </si>
  <si>
    <t>Cuadro No.86</t>
  </si>
  <si>
    <t>CUADRO No.88</t>
  </si>
  <si>
    <t>Fabricación de licor clandestino</t>
  </si>
  <si>
    <t>Tentativa de homicidio doloso...</t>
  </si>
  <si>
    <t>Tentat. robo violencia sobre personas..</t>
  </si>
  <si>
    <t>Resistencia a la autoridad......</t>
  </si>
</sst>
</file>

<file path=xl/styles.xml><?xml version="1.0" encoding="utf-8"?>
<styleSheet xmlns="http://schemas.openxmlformats.org/spreadsheetml/2006/main">
  <numFmts count="19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\¢#,##0"/>
  </numFmts>
  <fonts count="8">
    <font>
      <sz val="10"/>
      <name val="Arial"/>
      <family val="0"/>
    </font>
    <font>
      <sz val="10"/>
      <name val="Courier New"/>
      <family val="3"/>
    </font>
    <font>
      <sz val="11"/>
      <name val="Courier New"/>
      <family val="3"/>
    </font>
    <font>
      <b/>
      <sz val="11"/>
      <name val="Courier New"/>
      <family val="3"/>
    </font>
    <font>
      <b/>
      <u val="single"/>
      <sz val="11"/>
      <name val="Courier New"/>
      <family val="3"/>
    </font>
    <font>
      <b/>
      <u val="double"/>
      <sz val="11"/>
      <name val="Courier New"/>
      <family val="3"/>
    </font>
    <font>
      <b/>
      <i/>
      <u val="single"/>
      <sz val="11"/>
      <name val="Courier New"/>
      <family val="3"/>
    </font>
    <font>
      <sz val="9"/>
      <name val="Courier New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/>
    </xf>
    <xf numFmtId="0" fontId="5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3" xfId="0" applyNumberFormat="1" applyFont="1" applyFill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3" fillId="0" borderId="3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/>
    </xf>
    <xf numFmtId="3" fontId="5" fillId="0" borderId="3" xfId="0" applyNumberFormat="1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2" fillId="0" borderId="3" xfId="0" applyNumberFormat="1" applyFont="1" applyFill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6" xfId="0" applyFont="1" applyBorder="1" applyAlignment="1">
      <alignment horizontal="centerContinuous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3" fontId="2" fillId="0" borderId="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/>
    </xf>
    <xf numFmtId="174" fontId="2" fillId="0" borderId="5" xfId="0" applyNumberFormat="1" applyFont="1" applyBorder="1" applyAlignment="1">
      <alignment/>
    </xf>
    <xf numFmtId="174" fontId="4" fillId="0" borderId="5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16" xfId="0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3" fillId="0" borderId="6" xfId="0" applyFont="1" applyBorder="1" applyAlignment="1">
      <alignment horizont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workbookViewId="0" topLeftCell="A1">
      <pane ySplit="9" topLeftCell="BM10" activePane="bottomLeft" state="frozen"/>
      <selection pane="topLeft" activeCell="A1" sqref="A1"/>
      <selection pane="bottomLeft" activeCell="A10" sqref="A10"/>
    </sheetView>
  </sheetViews>
  <sheetFormatPr defaultColWidth="11.421875" defaultRowHeight="24.75" customHeight="1"/>
  <cols>
    <col min="1" max="1" width="26.140625" style="5" customWidth="1"/>
    <col min="2" max="2" width="8.7109375" style="43" customWidth="1"/>
    <col min="3" max="14" width="5.7109375" style="5" customWidth="1"/>
    <col min="15" max="15" width="6.421875" style="5" customWidth="1"/>
    <col min="16" max="16384" width="11.421875" style="5" customWidth="1"/>
  </cols>
  <sheetData>
    <row r="1" spans="1:14" ht="24.75" customHeight="1">
      <c r="A1" s="23" t="s">
        <v>203</v>
      </c>
      <c r="B1" s="42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24.75" customHeight="1">
      <c r="A2" s="23"/>
      <c r="B2" s="4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24.75" customHeight="1">
      <c r="A3" s="104" t="s">
        <v>25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</row>
    <row r="4" spans="1:14" ht="24.75" customHeight="1">
      <c r="A4" s="104" t="s">
        <v>26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</row>
    <row r="5" ht="24.75" customHeight="1" thickBot="1"/>
    <row r="6" spans="1:14" ht="21.75" customHeight="1" thickBot="1">
      <c r="A6" s="6" t="s">
        <v>15</v>
      </c>
      <c r="B6" s="102" t="s">
        <v>13</v>
      </c>
      <c r="C6" s="101" t="s">
        <v>14</v>
      </c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</row>
    <row r="7" spans="1:16" ht="30.75" customHeight="1" thickBot="1">
      <c r="A7" s="7" t="s">
        <v>0</v>
      </c>
      <c r="B7" s="103"/>
      <c r="C7" s="51" t="s">
        <v>1</v>
      </c>
      <c r="D7" s="51" t="s">
        <v>2</v>
      </c>
      <c r="E7" s="51" t="s">
        <v>3</v>
      </c>
      <c r="F7" s="51" t="s">
        <v>4</v>
      </c>
      <c r="G7" s="51" t="s">
        <v>5</v>
      </c>
      <c r="H7" s="51" t="s">
        <v>6</v>
      </c>
      <c r="I7" s="51" t="s">
        <v>7</v>
      </c>
      <c r="J7" s="51" t="s">
        <v>8</v>
      </c>
      <c r="K7" s="51" t="s">
        <v>9</v>
      </c>
      <c r="L7" s="51" t="s">
        <v>10</v>
      </c>
      <c r="M7" s="51" t="s">
        <v>11</v>
      </c>
      <c r="N7" s="51" t="s">
        <v>12</v>
      </c>
      <c r="O7" s="8"/>
      <c r="P7" s="9"/>
    </row>
    <row r="8" spans="1:16" ht="24.75" customHeight="1">
      <c r="A8" s="10"/>
      <c r="B8" s="45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9"/>
    </row>
    <row r="9" spans="1:16" ht="24.75" customHeight="1">
      <c r="A9" s="19" t="s">
        <v>13</v>
      </c>
      <c r="B9" s="46">
        <f>+B11+B17</f>
        <v>1472</v>
      </c>
      <c r="C9" s="17">
        <f aca="true" t="shared" si="0" ref="C9:N9">+C11+C17</f>
        <v>99</v>
      </c>
      <c r="D9" s="17">
        <f t="shared" si="0"/>
        <v>85</v>
      </c>
      <c r="E9" s="17">
        <f t="shared" si="0"/>
        <v>125</v>
      </c>
      <c r="F9" s="17">
        <f t="shared" si="0"/>
        <v>120</v>
      </c>
      <c r="G9" s="17">
        <f t="shared" si="0"/>
        <v>122</v>
      </c>
      <c r="H9" s="17">
        <f t="shared" si="0"/>
        <v>133</v>
      </c>
      <c r="I9" s="17">
        <f t="shared" si="0"/>
        <v>134</v>
      </c>
      <c r="J9" s="17">
        <f t="shared" si="0"/>
        <v>127</v>
      </c>
      <c r="K9" s="17">
        <f t="shared" si="0"/>
        <v>118</v>
      </c>
      <c r="L9" s="17">
        <f t="shared" si="0"/>
        <v>149</v>
      </c>
      <c r="M9" s="17">
        <f t="shared" si="0"/>
        <v>121</v>
      </c>
      <c r="N9" s="17">
        <f t="shared" si="0"/>
        <v>139</v>
      </c>
      <c r="O9" s="8"/>
      <c r="P9" s="9"/>
    </row>
    <row r="10" spans="1:16" ht="24.75" customHeight="1">
      <c r="A10" s="10"/>
      <c r="B10" s="47"/>
      <c r="C10" s="11"/>
      <c r="D10" s="11"/>
      <c r="E10" s="11"/>
      <c r="F10" s="12"/>
      <c r="G10" s="11"/>
      <c r="H10" s="11"/>
      <c r="I10" s="12"/>
      <c r="J10" s="11"/>
      <c r="K10" s="11"/>
      <c r="L10" s="11"/>
      <c r="M10" s="11"/>
      <c r="N10" s="11"/>
      <c r="O10" s="8"/>
      <c r="P10" s="9"/>
    </row>
    <row r="11" spans="1:16" ht="24.75" customHeight="1">
      <c r="A11" s="20" t="s">
        <v>16</v>
      </c>
      <c r="B11" s="47">
        <f>SUM(B13:B15)</f>
        <v>1258</v>
      </c>
      <c r="C11" s="11">
        <f aca="true" t="shared" si="1" ref="C11:N11">SUM(C13:C15)</f>
        <v>77</v>
      </c>
      <c r="D11" s="11">
        <f t="shared" si="1"/>
        <v>73</v>
      </c>
      <c r="E11" s="11">
        <f t="shared" si="1"/>
        <v>116</v>
      </c>
      <c r="F11" s="11">
        <f t="shared" si="1"/>
        <v>105</v>
      </c>
      <c r="G11" s="11">
        <f t="shared" si="1"/>
        <v>98</v>
      </c>
      <c r="H11" s="11">
        <f t="shared" si="1"/>
        <v>111</v>
      </c>
      <c r="I11" s="11">
        <f t="shared" si="1"/>
        <v>112</v>
      </c>
      <c r="J11" s="11">
        <f t="shared" si="1"/>
        <v>114</v>
      </c>
      <c r="K11" s="11">
        <f t="shared" si="1"/>
        <v>100</v>
      </c>
      <c r="L11" s="11">
        <f t="shared" si="1"/>
        <v>131</v>
      </c>
      <c r="M11" s="11">
        <f t="shared" si="1"/>
        <v>109</v>
      </c>
      <c r="N11" s="11">
        <f t="shared" si="1"/>
        <v>112</v>
      </c>
      <c r="O11" s="8"/>
      <c r="P11" s="9"/>
    </row>
    <row r="12" spans="1:16" ht="24.75" customHeight="1">
      <c r="A12" s="10"/>
      <c r="B12" s="45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9"/>
    </row>
    <row r="13" spans="1:16" ht="24.75" customHeight="1">
      <c r="A13" s="10" t="s">
        <v>19</v>
      </c>
      <c r="B13" s="48">
        <f>SUM(C13:N13)</f>
        <v>1255</v>
      </c>
      <c r="C13" s="15">
        <v>77</v>
      </c>
      <c r="D13" s="15">
        <v>73</v>
      </c>
      <c r="E13" s="15">
        <v>116</v>
      </c>
      <c r="F13" s="15">
        <v>104</v>
      </c>
      <c r="G13" s="15">
        <v>98</v>
      </c>
      <c r="H13" s="15">
        <v>111</v>
      </c>
      <c r="I13" s="15">
        <v>111</v>
      </c>
      <c r="J13" s="15">
        <v>114</v>
      </c>
      <c r="K13" s="15">
        <v>100</v>
      </c>
      <c r="L13" s="15">
        <v>130</v>
      </c>
      <c r="M13" s="15">
        <v>109</v>
      </c>
      <c r="N13" s="15">
        <v>112</v>
      </c>
      <c r="P13" s="16"/>
    </row>
    <row r="14" spans="1:16" ht="24.75" customHeight="1">
      <c r="A14" s="10" t="s">
        <v>18</v>
      </c>
      <c r="B14" s="49">
        <f>SUM(C14:N14)</f>
        <v>2</v>
      </c>
      <c r="C14" s="14">
        <v>0</v>
      </c>
      <c r="D14" s="14">
        <v>0</v>
      </c>
      <c r="E14" s="14">
        <v>0</v>
      </c>
      <c r="F14" s="15">
        <v>1</v>
      </c>
      <c r="G14" s="14">
        <v>0</v>
      </c>
      <c r="H14" s="14">
        <v>0</v>
      </c>
      <c r="I14" s="15">
        <v>1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P14" s="16"/>
    </row>
    <row r="15" spans="1:16" ht="24.75" customHeight="1">
      <c r="A15" s="10" t="s">
        <v>20</v>
      </c>
      <c r="B15" s="49">
        <f>SUM(C15:N15)</f>
        <v>1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5">
        <v>1</v>
      </c>
      <c r="M15" s="14">
        <v>0</v>
      </c>
      <c r="N15" s="14">
        <v>0</v>
      </c>
      <c r="P15" s="16"/>
    </row>
    <row r="16" spans="1:16" ht="24.75" customHeight="1">
      <c r="A16" s="10"/>
      <c r="B16" s="49"/>
      <c r="C16" s="14"/>
      <c r="D16" s="14"/>
      <c r="E16" s="14"/>
      <c r="F16" s="14"/>
      <c r="G16" s="14"/>
      <c r="H16" s="14"/>
      <c r="I16" s="14"/>
      <c r="J16" s="14"/>
      <c r="K16" s="14"/>
      <c r="L16" s="15"/>
      <c r="M16" s="14"/>
      <c r="N16" s="14"/>
      <c r="P16" s="16"/>
    </row>
    <row r="17" spans="1:16" ht="24.75" customHeight="1">
      <c r="A17" s="21" t="s">
        <v>17</v>
      </c>
      <c r="B17" s="47">
        <f>SUM(B19:B21)</f>
        <v>214</v>
      </c>
      <c r="C17" s="11">
        <f aca="true" t="shared" si="2" ref="C17:N17">SUM(C19:C21)</f>
        <v>22</v>
      </c>
      <c r="D17" s="11">
        <f t="shared" si="2"/>
        <v>12</v>
      </c>
      <c r="E17" s="11">
        <f t="shared" si="2"/>
        <v>9</v>
      </c>
      <c r="F17" s="11">
        <f t="shared" si="2"/>
        <v>15</v>
      </c>
      <c r="G17" s="11">
        <f t="shared" si="2"/>
        <v>24</v>
      </c>
      <c r="H17" s="11">
        <f t="shared" si="2"/>
        <v>22</v>
      </c>
      <c r="I17" s="11">
        <f t="shared" si="2"/>
        <v>22</v>
      </c>
      <c r="J17" s="11">
        <f t="shared" si="2"/>
        <v>13</v>
      </c>
      <c r="K17" s="11">
        <f t="shared" si="2"/>
        <v>18</v>
      </c>
      <c r="L17" s="11">
        <f t="shared" si="2"/>
        <v>18</v>
      </c>
      <c r="M17" s="11">
        <f t="shared" si="2"/>
        <v>12</v>
      </c>
      <c r="N17" s="11">
        <f t="shared" si="2"/>
        <v>27</v>
      </c>
      <c r="P17" s="16"/>
    </row>
    <row r="18" spans="1:16" ht="24.75" customHeight="1">
      <c r="A18" s="10"/>
      <c r="B18" s="49"/>
      <c r="C18" s="14"/>
      <c r="D18" s="14"/>
      <c r="E18" s="14"/>
      <c r="F18" s="15"/>
      <c r="G18" s="14"/>
      <c r="H18" s="14"/>
      <c r="I18" s="15"/>
      <c r="J18" s="14"/>
      <c r="K18" s="14"/>
      <c r="L18" s="14"/>
      <c r="M18" s="14"/>
      <c r="N18" s="14"/>
      <c r="P18" s="16"/>
    </row>
    <row r="19" spans="1:16" ht="24.75" customHeight="1">
      <c r="A19" s="10" t="s">
        <v>21</v>
      </c>
      <c r="B19" s="48">
        <f>SUM(C19:N19)</f>
        <v>203</v>
      </c>
      <c r="C19" s="15">
        <v>20</v>
      </c>
      <c r="D19" s="15">
        <v>12</v>
      </c>
      <c r="E19" s="15">
        <v>9</v>
      </c>
      <c r="F19" s="15">
        <v>15</v>
      </c>
      <c r="G19" s="15">
        <v>22</v>
      </c>
      <c r="H19" s="15">
        <v>22</v>
      </c>
      <c r="I19" s="15">
        <v>22</v>
      </c>
      <c r="J19" s="15">
        <v>12</v>
      </c>
      <c r="K19" s="15">
        <v>17</v>
      </c>
      <c r="L19" s="15">
        <v>16</v>
      </c>
      <c r="M19" s="15">
        <v>11</v>
      </c>
      <c r="N19" s="15">
        <v>25</v>
      </c>
      <c r="P19" s="16"/>
    </row>
    <row r="20" spans="1:16" ht="24.75" customHeight="1">
      <c r="A20" s="10" t="s">
        <v>22</v>
      </c>
      <c r="B20" s="49">
        <f>SUM(C20:N20)</f>
        <v>1</v>
      </c>
      <c r="C20" s="15">
        <v>1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P20" s="16"/>
    </row>
    <row r="21" spans="1:16" ht="24.75" customHeight="1" thickBot="1">
      <c r="A21" s="26" t="s">
        <v>23</v>
      </c>
      <c r="B21" s="50">
        <f>SUM(C21:N21)</f>
        <v>10</v>
      </c>
      <c r="C21" s="35">
        <v>1</v>
      </c>
      <c r="D21" s="37">
        <v>0</v>
      </c>
      <c r="E21" s="37">
        <v>0</v>
      </c>
      <c r="F21" s="37">
        <v>0</v>
      </c>
      <c r="G21" s="35">
        <v>2</v>
      </c>
      <c r="H21" s="37">
        <v>0</v>
      </c>
      <c r="I21" s="37">
        <v>0</v>
      </c>
      <c r="J21" s="35">
        <v>1</v>
      </c>
      <c r="K21" s="35">
        <v>1</v>
      </c>
      <c r="L21" s="35">
        <v>2</v>
      </c>
      <c r="M21" s="35">
        <v>1</v>
      </c>
      <c r="N21" s="35">
        <v>2</v>
      </c>
      <c r="P21" s="16"/>
    </row>
    <row r="22" spans="1:16" ht="24.75" customHeight="1">
      <c r="A22" s="10"/>
      <c r="C22" s="15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P22" s="16"/>
    </row>
    <row r="23" ht="24.75" customHeight="1">
      <c r="P23" s="16"/>
    </row>
    <row r="26" spans="1:16" ht="24.75" customHeight="1">
      <c r="A26" s="10"/>
      <c r="P26" s="16"/>
    </row>
    <row r="27" spans="1:16" ht="24.75" customHeight="1">
      <c r="A27" s="10"/>
      <c r="B27" s="4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P27" s="16"/>
    </row>
  </sheetData>
  <mergeCells count="4">
    <mergeCell ref="C6:N6"/>
    <mergeCell ref="B6:B7"/>
    <mergeCell ref="A4:N4"/>
    <mergeCell ref="A3:N3"/>
  </mergeCells>
  <printOptions horizontalCentered="1" verticalCentered="1"/>
  <pageMargins left="0.75" right="0.75" top="1.06" bottom="1.63" header="0" footer="0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3"/>
  <sheetViews>
    <sheetView workbookViewId="0" topLeftCell="A1">
      <pane ySplit="10" topLeftCell="BM11" activePane="bottomLeft" state="frozen"/>
      <selection pane="topLeft" activeCell="A1" sqref="A1"/>
      <selection pane="bottomLeft" activeCell="A11" sqref="A11"/>
    </sheetView>
  </sheetViews>
  <sheetFormatPr defaultColWidth="11.421875" defaultRowHeight="12.75"/>
  <cols>
    <col min="1" max="1" width="43.8515625" style="0" customWidth="1"/>
    <col min="4" max="4" width="10.57421875" style="0" customWidth="1"/>
    <col min="5" max="5" width="13.8515625" style="3" customWidth="1"/>
  </cols>
  <sheetData>
    <row r="1" spans="1:5" ht="15.75">
      <c r="A1" s="27" t="s">
        <v>204</v>
      </c>
      <c r="B1" s="24"/>
      <c r="C1" s="24"/>
      <c r="D1" s="24"/>
      <c r="E1" s="24"/>
    </row>
    <row r="2" spans="1:5" ht="15.75">
      <c r="A2" s="24"/>
      <c r="B2" s="24"/>
      <c r="C2" s="24"/>
      <c r="D2" s="24"/>
      <c r="E2" s="24"/>
    </row>
    <row r="3" spans="1:5" ht="15.75">
      <c r="A3" s="104" t="s">
        <v>184</v>
      </c>
      <c r="B3" s="104"/>
      <c r="C3" s="104"/>
      <c r="D3" s="104"/>
      <c r="E3" s="104"/>
    </row>
    <row r="4" spans="1:5" ht="15.75">
      <c r="A4" s="104" t="s">
        <v>185</v>
      </c>
      <c r="B4" s="104"/>
      <c r="C4" s="104"/>
      <c r="D4" s="104"/>
      <c r="E4" s="104"/>
    </row>
    <row r="5" spans="1:5" ht="16.5" thickBot="1">
      <c r="A5" s="24"/>
      <c r="B5" s="24"/>
      <c r="C5" s="24"/>
      <c r="D5" s="24"/>
      <c r="E5" s="24"/>
    </row>
    <row r="6" spans="1:5" ht="19.5" customHeight="1" thickBot="1">
      <c r="A6" s="105" t="s">
        <v>29</v>
      </c>
      <c r="B6" s="108" t="s">
        <v>30</v>
      </c>
      <c r="C6" s="56" t="s">
        <v>31</v>
      </c>
      <c r="D6" s="56"/>
      <c r="E6" s="56"/>
    </row>
    <row r="7" spans="1:5" ht="16.5" customHeight="1">
      <c r="A7" s="106"/>
      <c r="B7" s="109"/>
      <c r="C7" s="105" t="s">
        <v>186</v>
      </c>
      <c r="D7" s="111" t="s">
        <v>24</v>
      </c>
      <c r="E7" s="6" t="s">
        <v>187</v>
      </c>
    </row>
    <row r="8" spans="1:5" ht="16.5" thickBot="1">
      <c r="A8" s="107"/>
      <c r="B8" s="110"/>
      <c r="C8" s="107"/>
      <c r="D8" s="112"/>
      <c r="E8" s="7" t="s">
        <v>28</v>
      </c>
    </row>
    <row r="9" spans="1:5" ht="15.75">
      <c r="A9" s="25"/>
      <c r="B9" s="28"/>
      <c r="C9" s="25"/>
      <c r="D9" s="19"/>
      <c r="E9" s="19"/>
    </row>
    <row r="10" spans="1:5" ht="15.75">
      <c r="A10" s="19" t="s">
        <v>13</v>
      </c>
      <c r="B10" s="29">
        <f>SUM(B12:B97)-B72</f>
        <v>1472</v>
      </c>
      <c r="C10" s="30">
        <f>SUM(D10:E10)</f>
        <v>648</v>
      </c>
      <c r="D10" s="30">
        <f>SUM(D12:D97)-D72</f>
        <v>609</v>
      </c>
      <c r="E10" s="30">
        <f>SUM(E12:E97)-E72</f>
        <v>39</v>
      </c>
    </row>
    <row r="11" spans="1:5" ht="15">
      <c r="A11" s="10"/>
      <c r="B11" s="31"/>
      <c r="C11" s="10"/>
      <c r="D11" s="10"/>
      <c r="E11" s="22"/>
    </row>
    <row r="12" spans="1:5" ht="15">
      <c r="A12" s="10" t="s">
        <v>51</v>
      </c>
      <c r="B12" s="32">
        <v>2</v>
      </c>
      <c r="C12" s="22">
        <f aca="true" t="shared" si="0" ref="C12:C23">SUM(D12:E12)</f>
        <v>1</v>
      </c>
      <c r="D12" s="15">
        <v>1</v>
      </c>
      <c r="E12" s="22">
        <v>0</v>
      </c>
    </row>
    <row r="13" spans="1:5" ht="15">
      <c r="A13" s="10" t="s">
        <v>52</v>
      </c>
      <c r="B13" s="32">
        <v>1</v>
      </c>
      <c r="C13" s="22">
        <f t="shared" si="0"/>
        <v>1</v>
      </c>
      <c r="D13" s="15">
        <v>1</v>
      </c>
      <c r="E13" s="22">
        <v>0</v>
      </c>
    </row>
    <row r="14" spans="1:5" ht="15">
      <c r="A14" s="10" t="s">
        <v>53</v>
      </c>
      <c r="B14" s="32">
        <v>12</v>
      </c>
      <c r="C14" s="22">
        <f t="shared" si="0"/>
        <v>6</v>
      </c>
      <c r="D14" s="15">
        <v>6</v>
      </c>
      <c r="E14" s="22">
        <v>0</v>
      </c>
    </row>
    <row r="15" spans="1:5" ht="15">
      <c r="A15" s="10" t="s">
        <v>55</v>
      </c>
      <c r="B15" s="32">
        <v>2</v>
      </c>
      <c r="C15" s="22">
        <f t="shared" si="0"/>
        <v>0</v>
      </c>
      <c r="D15" s="14">
        <v>0</v>
      </c>
      <c r="E15" s="22">
        <v>0</v>
      </c>
    </row>
    <row r="16" spans="1:5" ht="15">
      <c r="A16" s="10" t="s">
        <v>54</v>
      </c>
      <c r="B16" s="32">
        <v>36</v>
      </c>
      <c r="C16" s="22">
        <f t="shared" si="0"/>
        <v>29</v>
      </c>
      <c r="D16" s="15">
        <v>29</v>
      </c>
      <c r="E16" s="22">
        <v>0</v>
      </c>
    </row>
    <row r="17" spans="1:5" ht="15">
      <c r="A17" s="10" t="s">
        <v>56</v>
      </c>
      <c r="B17" s="32">
        <v>2</v>
      </c>
      <c r="C17" s="22">
        <f t="shared" si="0"/>
        <v>2</v>
      </c>
      <c r="D17" s="15">
        <v>2</v>
      </c>
      <c r="E17" s="22">
        <v>0</v>
      </c>
    </row>
    <row r="18" spans="1:5" ht="15">
      <c r="A18" s="10" t="s">
        <v>57</v>
      </c>
      <c r="B18" s="32">
        <v>29</v>
      </c>
      <c r="C18" s="22">
        <f t="shared" si="0"/>
        <v>24</v>
      </c>
      <c r="D18" s="15">
        <v>22</v>
      </c>
      <c r="E18" s="22">
        <v>2</v>
      </c>
    </row>
    <row r="19" spans="1:5" ht="15">
      <c r="A19" s="10" t="s">
        <v>58</v>
      </c>
      <c r="B19" s="32">
        <v>17</v>
      </c>
      <c r="C19" s="22">
        <f t="shared" si="0"/>
        <v>7</v>
      </c>
      <c r="D19" s="15">
        <v>7</v>
      </c>
      <c r="E19" s="22">
        <v>0</v>
      </c>
    </row>
    <row r="20" spans="1:5" ht="15">
      <c r="A20" s="4" t="s">
        <v>188</v>
      </c>
      <c r="B20" s="32">
        <v>3</v>
      </c>
      <c r="C20" s="22">
        <f t="shared" si="0"/>
        <v>2</v>
      </c>
      <c r="D20" s="15">
        <v>2</v>
      </c>
      <c r="E20" s="22">
        <v>0</v>
      </c>
    </row>
    <row r="21" spans="1:5" ht="15">
      <c r="A21" s="10" t="s">
        <v>60</v>
      </c>
      <c r="B21" s="32">
        <v>3</v>
      </c>
      <c r="C21" s="22">
        <f t="shared" si="0"/>
        <v>0</v>
      </c>
      <c r="D21" s="14">
        <v>0</v>
      </c>
      <c r="E21" s="22">
        <v>0</v>
      </c>
    </row>
    <row r="22" spans="1:5" ht="15">
      <c r="A22" s="10" t="s">
        <v>61</v>
      </c>
      <c r="B22" s="32">
        <v>2</v>
      </c>
      <c r="C22" s="22">
        <f t="shared" si="0"/>
        <v>2</v>
      </c>
      <c r="D22" s="15">
        <v>2</v>
      </c>
      <c r="E22" s="22">
        <v>0</v>
      </c>
    </row>
    <row r="23" spans="1:5" ht="15">
      <c r="A23" s="10" t="s">
        <v>62</v>
      </c>
      <c r="B23" s="32">
        <v>1</v>
      </c>
      <c r="C23" s="22">
        <f t="shared" si="0"/>
        <v>0</v>
      </c>
      <c r="D23" s="14">
        <v>0</v>
      </c>
      <c r="E23" s="22">
        <v>0</v>
      </c>
    </row>
    <row r="24" spans="1:5" ht="15">
      <c r="A24" s="10" t="s">
        <v>189</v>
      </c>
      <c r="B24" s="32">
        <v>5</v>
      </c>
      <c r="C24" s="22">
        <f aca="true" t="shared" si="1" ref="C24:C46">SUM(D24:E24)</f>
        <v>3</v>
      </c>
      <c r="D24" s="15">
        <v>2</v>
      </c>
      <c r="E24" s="22">
        <v>1</v>
      </c>
    </row>
    <row r="25" spans="1:5" ht="15">
      <c r="A25" s="10" t="s">
        <v>50</v>
      </c>
      <c r="B25" s="32">
        <v>4</v>
      </c>
      <c r="C25" s="22">
        <f t="shared" si="1"/>
        <v>3</v>
      </c>
      <c r="D25" s="15">
        <v>3</v>
      </c>
      <c r="E25" s="22">
        <v>0</v>
      </c>
    </row>
    <row r="26" spans="1:5" ht="15">
      <c r="A26" s="10" t="s">
        <v>63</v>
      </c>
      <c r="B26" s="32">
        <v>37</v>
      </c>
      <c r="C26" s="22">
        <f t="shared" si="1"/>
        <v>13</v>
      </c>
      <c r="D26" s="15">
        <v>12</v>
      </c>
      <c r="E26" s="22">
        <v>1</v>
      </c>
    </row>
    <row r="27" spans="1:5" ht="15">
      <c r="A27" s="10" t="s">
        <v>64</v>
      </c>
      <c r="B27" s="32">
        <v>1</v>
      </c>
      <c r="C27" s="22">
        <f t="shared" si="1"/>
        <v>0</v>
      </c>
      <c r="D27" s="14">
        <v>0</v>
      </c>
      <c r="E27" s="22">
        <v>0</v>
      </c>
    </row>
    <row r="28" spans="1:5" ht="15">
      <c r="A28" s="10" t="s">
        <v>65</v>
      </c>
      <c r="B28" s="32">
        <v>34</v>
      </c>
      <c r="C28" s="22">
        <f t="shared" si="1"/>
        <v>17</v>
      </c>
      <c r="D28" s="15">
        <v>17</v>
      </c>
      <c r="E28" s="22">
        <v>0</v>
      </c>
    </row>
    <row r="29" spans="1:5" ht="15">
      <c r="A29" s="4" t="s">
        <v>66</v>
      </c>
      <c r="B29" s="32">
        <v>1</v>
      </c>
      <c r="C29" s="22">
        <f t="shared" si="1"/>
        <v>1</v>
      </c>
      <c r="D29" s="14">
        <v>0</v>
      </c>
      <c r="E29" s="22">
        <v>1</v>
      </c>
    </row>
    <row r="30" spans="1:5" ht="15">
      <c r="A30" s="10" t="s">
        <v>67</v>
      </c>
      <c r="B30" s="32">
        <v>47</v>
      </c>
      <c r="C30" s="22">
        <f t="shared" si="1"/>
        <v>13</v>
      </c>
      <c r="D30" s="15">
        <v>10</v>
      </c>
      <c r="E30" s="22">
        <v>3</v>
      </c>
    </row>
    <row r="31" spans="1:5" ht="15">
      <c r="A31" s="10" t="s">
        <v>68</v>
      </c>
      <c r="B31" s="32">
        <v>2</v>
      </c>
      <c r="C31" s="22">
        <f t="shared" si="1"/>
        <v>2</v>
      </c>
      <c r="D31" s="15">
        <v>2</v>
      </c>
      <c r="E31" s="22">
        <v>0</v>
      </c>
    </row>
    <row r="32" spans="1:5" ht="15">
      <c r="A32" s="10" t="s">
        <v>69</v>
      </c>
      <c r="B32" s="32">
        <v>3</v>
      </c>
      <c r="C32" s="22">
        <f t="shared" si="1"/>
        <v>3</v>
      </c>
      <c r="D32" s="15">
        <v>3</v>
      </c>
      <c r="E32" s="22">
        <v>0</v>
      </c>
    </row>
    <row r="33" spans="1:5" ht="15">
      <c r="A33" s="10" t="s">
        <v>70</v>
      </c>
      <c r="B33" s="32">
        <v>1</v>
      </c>
      <c r="C33" s="22">
        <f t="shared" si="1"/>
        <v>0</v>
      </c>
      <c r="D33" s="14">
        <v>0</v>
      </c>
      <c r="E33" s="22">
        <v>0</v>
      </c>
    </row>
    <row r="34" spans="1:5" ht="15">
      <c r="A34" s="10" t="s">
        <v>71</v>
      </c>
      <c r="B34" s="32">
        <v>1</v>
      </c>
      <c r="C34" s="22">
        <f t="shared" si="1"/>
        <v>1</v>
      </c>
      <c r="D34" s="15">
        <v>1</v>
      </c>
      <c r="E34" s="22">
        <v>0</v>
      </c>
    </row>
    <row r="35" spans="1:5" ht="15">
      <c r="A35" s="10" t="s">
        <v>72</v>
      </c>
      <c r="B35" s="32">
        <v>1</v>
      </c>
      <c r="C35" s="22">
        <f t="shared" si="1"/>
        <v>1</v>
      </c>
      <c r="D35" s="15">
        <v>1</v>
      </c>
      <c r="E35" s="22">
        <v>0</v>
      </c>
    </row>
    <row r="36" spans="1:5" ht="15">
      <c r="A36" s="10" t="s">
        <v>73</v>
      </c>
      <c r="B36" s="32">
        <v>2</v>
      </c>
      <c r="C36" s="22">
        <f t="shared" si="1"/>
        <v>2</v>
      </c>
      <c r="D36" s="15">
        <v>2</v>
      </c>
      <c r="E36" s="22">
        <v>0</v>
      </c>
    </row>
    <row r="37" spans="1:5" ht="15">
      <c r="A37" s="10" t="s">
        <v>211</v>
      </c>
      <c r="B37" s="32">
        <v>1</v>
      </c>
      <c r="C37" s="22">
        <f t="shared" si="1"/>
        <v>0</v>
      </c>
      <c r="D37" s="14">
        <v>0</v>
      </c>
      <c r="E37" s="22">
        <v>0</v>
      </c>
    </row>
    <row r="38" spans="1:5" ht="15">
      <c r="A38" s="10" t="s">
        <v>74</v>
      </c>
      <c r="B38" s="32">
        <v>4</v>
      </c>
      <c r="C38" s="22">
        <f t="shared" si="1"/>
        <v>2</v>
      </c>
      <c r="D38" s="15">
        <v>2</v>
      </c>
      <c r="E38" s="22">
        <v>0</v>
      </c>
    </row>
    <row r="39" spans="1:5" ht="15">
      <c r="A39" s="10" t="s">
        <v>75</v>
      </c>
      <c r="B39" s="32">
        <v>3</v>
      </c>
      <c r="C39" s="22">
        <f t="shared" si="1"/>
        <v>2</v>
      </c>
      <c r="D39" s="15">
        <v>1</v>
      </c>
      <c r="E39" s="22">
        <v>1</v>
      </c>
    </row>
    <row r="40" spans="1:5" ht="15">
      <c r="A40" s="4" t="s">
        <v>76</v>
      </c>
      <c r="B40" s="32">
        <v>16</v>
      </c>
      <c r="C40" s="22">
        <f t="shared" si="1"/>
        <v>5</v>
      </c>
      <c r="D40" s="15">
        <v>5</v>
      </c>
      <c r="E40" s="22">
        <v>0</v>
      </c>
    </row>
    <row r="41" spans="1:5" ht="15">
      <c r="A41" s="10" t="s">
        <v>77</v>
      </c>
      <c r="B41" s="32">
        <v>1</v>
      </c>
      <c r="C41" s="22">
        <f t="shared" si="1"/>
        <v>1</v>
      </c>
      <c r="D41" s="15">
        <v>1</v>
      </c>
      <c r="E41" s="22">
        <v>0</v>
      </c>
    </row>
    <row r="42" spans="1:5" ht="15">
      <c r="A42" s="10" t="s">
        <v>78</v>
      </c>
      <c r="B42" s="32">
        <v>13</v>
      </c>
      <c r="C42" s="22">
        <f t="shared" si="1"/>
        <v>13</v>
      </c>
      <c r="D42" s="15">
        <v>13</v>
      </c>
      <c r="E42" s="22">
        <v>0</v>
      </c>
    </row>
    <row r="43" spans="1:5" ht="15">
      <c r="A43" s="10" t="s">
        <v>79</v>
      </c>
      <c r="B43" s="32">
        <v>1</v>
      </c>
      <c r="C43" s="22">
        <f t="shared" si="1"/>
        <v>0</v>
      </c>
      <c r="D43" s="14">
        <v>0</v>
      </c>
      <c r="E43" s="22">
        <v>0</v>
      </c>
    </row>
    <row r="44" spans="1:5" ht="15">
      <c r="A44" s="10" t="s">
        <v>80</v>
      </c>
      <c r="B44" s="32">
        <v>2</v>
      </c>
      <c r="C44" s="22">
        <f t="shared" si="1"/>
        <v>0</v>
      </c>
      <c r="D44" s="14">
        <v>0</v>
      </c>
      <c r="E44" s="22">
        <v>0</v>
      </c>
    </row>
    <row r="45" spans="1:5" ht="15">
      <c r="A45" s="10" t="s">
        <v>81</v>
      </c>
      <c r="B45" s="32">
        <v>25</v>
      </c>
      <c r="C45" s="22">
        <f t="shared" si="1"/>
        <v>21</v>
      </c>
      <c r="D45" s="15">
        <v>21</v>
      </c>
      <c r="E45" s="22">
        <v>0</v>
      </c>
    </row>
    <row r="46" spans="1:5" ht="15">
      <c r="A46" s="10" t="s">
        <v>82</v>
      </c>
      <c r="B46" s="32">
        <v>8</v>
      </c>
      <c r="C46" s="22">
        <f t="shared" si="1"/>
        <v>5</v>
      </c>
      <c r="D46" s="15">
        <v>5</v>
      </c>
      <c r="E46" s="22">
        <v>0</v>
      </c>
    </row>
    <row r="47" spans="1:5" ht="15">
      <c r="A47" s="10"/>
      <c r="B47" s="15"/>
      <c r="C47" s="22"/>
      <c r="D47" s="15"/>
      <c r="E47" s="22"/>
    </row>
    <row r="48" spans="1:5" ht="15">
      <c r="A48" s="10"/>
      <c r="B48" s="15"/>
      <c r="C48" s="22"/>
      <c r="D48" s="15"/>
      <c r="E48" s="22"/>
    </row>
    <row r="49" spans="1:5" ht="15">
      <c r="A49" s="10"/>
      <c r="B49" s="15"/>
      <c r="C49" s="22"/>
      <c r="D49" s="15"/>
      <c r="E49" s="22"/>
    </row>
    <row r="50" spans="1:5" ht="16.5" thickBot="1">
      <c r="A50" s="18" t="s">
        <v>208</v>
      </c>
      <c r="B50" s="35"/>
      <c r="C50" s="22"/>
      <c r="D50" s="15"/>
      <c r="E50" s="22"/>
    </row>
    <row r="51" spans="1:5" ht="16.5" thickBot="1">
      <c r="A51" s="105" t="s">
        <v>29</v>
      </c>
      <c r="B51" s="108" t="s">
        <v>30</v>
      </c>
      <c r="C51" s="56" t="s">
        <v>31</v>
      </c>
      <c r="D51" s="56"/>
      <c r="E51" s="56"/>
    </row>
    <row r="52" spans="1:5" ht="15.75">
      <c r="A52" s="106"/>
      <c r="B52" s="109"/>
      <c r="C52" s="105" t="s">
        <v>13</v>
      </c>
      <c r="D52" s="111" t="s">
        <v>24</v>
      </c>
      <c r="E52" s="6" t="s">
        <v>27</v>
      </c>
    </row>
    <row r="53" spans="1:5" ht="16.5" thickBot="1">
      <c r="A53" s="107"/>
      <c r="B53" s="110"/>
      <c r="C53" s="107"/>
      <c r="D53" s="112"/>
      <c r="E53" s="7" t="s">
        <v>28</v>
      </c>
    </row>
    <row r="54" spans="1:5" ht="15">
      <c r="A54" s="10" t="s">
        <v>83</v>
      </c>
      <c r="B54" s="32">
        <v>246</v>
      </c>
      <c r="C54" s="22">
        <f aca="true" t="shared" si="2" ref="C54:C71">SUM(D54:E54)</f>
        <v>33</v>
      </c>
      <c r="D54" s="15">
        <v>33</v>
      </c>
      <c r="E54" s="22">
        <v>0</v>
      </c>
    </row>
    <row r="55" spans="1:5" ht="15" customHeight="1">
      <c r="A55" s="10" t="s">
        <v>84</v>
      </c>
      <c r="B55" s="32">
        <v>21</v>
      </c>
      <c r="C55" s="22">
        <f t="shared" si="2"/>
        <v>4</v>
      </c>
      <c r="D55" s="15">
        <v>4</v>
      </c>
      <c r="E55" s="22">
        <v>0</v>
      </c>
    </row>
    <row r="56" spans="1:5" ht="15" customHeight="1">
      <c r="A56" s="10" t="s">
        <v>85</v>
      </c>
      <c r="B56" s="32">
        <v>8</v>
      </c>
      <c r="C56" s="22">
        <f t="shared" si="2"/>
        <v>1</v>
      </c>
      <c r="D56" s="15">
        <v>1</v>
      </c>
      <c r="E56" s="22">
        <v>0</v>
      </c>
    </row>
    <row r="57" spans="1:5" ht="15.75" customHeight="1">
      <c r="A57" s="10" t="s">
        <v>86</v>
      </c>
      <c r="B57" s="32">
        <v>11</v>
      </c>
      <c r="C57" s="22">
        <f t="shared" si="2"/>
        <v>10</v>
      </c>
      <c r="D57" s="15">
        <v>10</v>
      </c>
      <c r="E57" s="22">
        <v>0</v>
      </c>
    </row>
    <row r="58" spans="1:5" ht="15">
      <c r="A58" s="10" t="s">
        <v>87</v>
      </c>
      <c r="B58" s="32">
        <v>6</v>
      </c>
      <c r="C58" s="22">
        <f t="shared" si="2"/>
        <v>6</v>
      </c>
      <c r="D58" s="15">
        <v>5</v>
      </c>
      <c r="E58" s="22">
        <v>1</v>
      </c>
    </row>
    <row r="59" spans="1:5" ht="15">
      <c r="A59" s="13" t="s">
        <v>88</v>
      </c>
      <c r="B59" s="33">
        <v>0</v>
      </c>
      <c r="C59" s="22">
        <f t="shared" si="2"/>
        <v>1</v>
      </c>
      <c r="D59" s="15">
        <v>0</v>
      </c>
      <c r="E59" s="22">
        <v>1</v>
      </c>
    </row>
    <row r="60" spans="1:5" ht="15">
      <c r="A60" s="10" t="s">
        <v>89</v>
      </c>
      <c r="B60" s="32">
        <v>15</v>
      </c>
      <c r="C60" s="22">
        <f t="shared" si="2"/>
        <v>11</v>
      </c>
      <c r="D60" s="15">
        <v>10</v>
      </c>
      <c r="E60" s="22">
        <v>1</v>
      </c>
    </row>
    <row r="61" spans="1:5" ht="15">
      <c r="A61" s="10" t="s">
        <v>90</v>
      </c>
      <c r="B61" s="32">
        <v>1</v>
      </c>
      <c r="C61" s="22">
        <f t="shared" si="2"/>
        <v>1</v>
      </c>
      <c r="D61" s="15">
        <v>1</v>
      </c>
      <c r="E61" s="22">
        <v>0</v>
      </c>
    </row>
    <row r="62" spans="1:5" ht="15">
      <c r="A62" s="10" t="s">
        <v>91</v>
      </c>
      <c r="B62" s="32">
        <v>9</v>
      </c>
      <c r="C62" s="22">
        <f t="shared" si="2"/>
        <v>8</v>
      </c>
      <c r="D62" s="15">
        <v>8</v>
      </c>
      <c r="E62" s="22">
        <v>0</v>
      </c>
    </row>
    <row r="63" spans="1:5" ht="15">
      <c r="A63" s="10" t="s">
        <v>92</v>
      </c>
      <c r="B63" s="32">
        <v>3</v>
      </c>
      <c r="C63" s="22">
        <f t="shared" si="2"/>
        <v>3</v>
      </c>
      <c r="D63" s="15">
        <v>3</v>
      </c>
      <c r="E63" s="22">
        <v>0</v>
      </c>
    </row>
    <row r="64" spans="1:5" ht="15">
      <c r="A64" s="10" t="s">
        <v>93</v>
      </c>
      <c r="B64" s="32">
        <v>21</v>
      </c>
      <c r="C64" s="22">
        <f t="shared" si="2"/>
        <v>11</v>
      </c>
      <c r="D64" s="15">
        <v>9</v>
      </c>
      <c r="E64" s="22">
        <v>2</v>
      </c>
    </row>
    <row r="65" spans="1:5" ht="15">
      <c r="A65" s="10" t="s">
        <v>94</v>
      </c>
      <c r="B65" s="32">
        <v>33</v>
      </c>
      <c r="C65" s="22">
        <f t="shared" si="2"/>
        <v>33</v>
      </c>
      <c r="D65" s="15">
        <v>33</v>
      </c>
      <c r="E65" s="22">
        <v>0</v>
      </c>
    </row>
    <row r="66" spans="1:5" ht="15">
      <c r="A66" s="10" t="s">
        <v>95</v>
      </c>
      <c r="B66" s="32">
        <v>57</v>
      </c>
      <c r="C66" s="22">
        <f t="shared" si="2"/>
        <v>57</v>
      </c>
      <c r="D66" s="15">
        <v>57</v>
      </c>
      <c r="E66" s="22">
        <v>0</v>
      </c>
    </row>
    <row r="67" spans="1:5" ht="15">
      <c r="A67" s="10" t="s">
        <v>96</v>
      </c>
      <c r="B67" s="32">
        <v>1</v>
      </c>
      <c r="C67" s="22">
        <f t="shared" si="2"/>
        <v>0</v>
      </c>
      <c r="D67" s="14">
        <v>0</v>
      </c>
      <c r="E67" s="22">
        <v>0</v>
      </c>
    </row>
    <row r="68" spans="1:5" ht="15">
      <c r="A68" s="10" t="s">
        <v>97</v>
      </c>
      <c r="B68" s="32">
        <v>1</v>
      </c>
      <c r="C68" s="22">
        <f t="shared" si="2"/>
        <v>1</v>
      </c>
      <c r="D68" s="15">
        <v>1</v>
      </c>
      <c r="E68" s="22">
        <v>0</v>
      </c>
    </row>
    <row r="69" spans="1:5" ht="15">
      <c r="A69" s="10" t="s">
        <v>98</v>
      </c>
      <c r="B69" s="32">
        <v>5</v>
      </c>
      <c r="C69" s="22">
        <f t="shared" si="2"/>
        <v>7</v>
      </c>
      <c r="D69" s="15">
        <v>5</v>
      </c>
      <c r="E69" s="22">
        <v>2</v>
      </c>
    </row>
    <row r="70" spans="1:5" ht="15">
      <c r="A70" s="10" t="s">
        <v>99</v>
      </c>
      <c r="B70" s="32">
        <v>6</v>
      </c>
      <c r="C70" s="22">
        <f t="shared" si="2"/>
        <v>7</v>
      </c>
      <c r="D70" s="15">
        <v>6</v>
      </c>
      <c r="E70" s="22">
        <v>1</v>
      </c>
    </row>
    <row r="71" spans="1:5" ht="15">
      <c r="A71" s="10" t="s">
        <v>214</v>
      </c>
      <c r="B71" s="32">
        <v>1</v>
      </c>
      <c r="C71" s="22">
        <f t="shared" si="2"/>
        <v>1</v>
      </c>
      <c r="D71" s="15">
        <v>1</v>
      </c>
      <c r="E71" s="22">
        <v>0</v>
      </c>
    </row>
    <row r="72" spans="1:5" ht="15.75">
      <c r="A72" s="21" t="s">
        <v>34</v>
      </c>
      <c r="B72" s="29">
        <f>+SUM(B73:B75)</f>
        <v>30</v>
      </c>
      <c r="C72" s="30">
        <f>+SUM(C73:C75)</f>
        <v>17</v>
      </c>
      <c r="D72" s="12">
        <f>+SUM(D73:D75)</f>
        <v>13</v>
      </c>
      <c r="E72" s="30">
        <f>+SUM(E73:E75)</f>
        <v>4</v>
      </c>
    </row>
    <row r="73" spans="1:5" ht="22.5" customHeight="1">
      <c r="A73" s="10" t="s">
        <v>100</v>
      </c>
      <c r="B73" s="32">
        <v>4</v>
      </c>
      <c r="C73" s="22">
        <f aca="true" t="shared" si="3" ref="C73:C95">SUM(D73:E73)</f>
        <v>3</v>
      </c>
      <c r="D73" s="15">
        <v>2</v>
      </c>
      <c r="E73" s="22">
        <v>1</v>
      </c>
    </row>
    <row r="74" spans="1:5" ht="19.5" customHeight="1">
      <c r="A74" s="10" t="s">
        <v>101</v>
      </c>
      <c r="B74" s="32">
        <v>8</v>
      </c>
      <c r="C74" s="22">
        <f t="shared" si="3"/>
        <v>8</v>
      </c>
      <c r="D74" s="15">
        <v>6</v>
      </c>
      <c r="E74" s="22">
        <v>2</v>
      </c>
    </row>
    <row r="75" spans="1:5" ht="15">
      <c r="A75" s="10" t="s">
        <v>102</v>
      </c>
      <c r="B75" s="32">
        <v>18</v>
      </c>
      <c r="C75" s="22">
        <f t="shared" si="3"/>
        <v>6</v>
      </c>
      <c r="D75" s="15">
        <v>5</v>
      </c>
      <c r="E75" s="22">
        <v>1</v>
      </c>
    </row>
    <row r="76" spans="1:5" ht="15">
      <c r="A76" s="4" t="s">
        <v>35</v>
      </c>
      <c r="B76" s="32">
        <v>452</v>
      </c>
      <c r="C76" s="22">
        <f t="shared" si="3"/>
        <v>92</v>
      </c>
      <c r="D76" s="15">
        <v>84</v>
      </c>
      <c r="E76" s="22">
        <v>8</v>
      </c>
    </row>
    <row r="77" spans="1:5" ht="15">
      <c r="A77" s="4" t="s">
        <v>36</v>
      </c>
      <c r="B77" s="32">
        <v>64</v>
      </c>
      <c r="C77" s="22">
        <f t="shared" si="3"/>
        <v>26</v>
      </c>
      <c r="D77" s="15">
        <v>25</v>
      </c>
      <c r="E77" s="22">
        <v>1</v>
      </c>
    </row>
    <row r="78" spans="1:5" ht="15">
      <c r="A78" s="10" t="s">
        <v>103</v>
      </c>
      <c r="B78" s="32">
        <v>1</v>
      </c>
      <c r="C78" s="22">
        <f t="shared" si="3"/>
        <v>0</v>
      </c>
      <c r="D78" s="14">
        <v>0</v>
      </c>
      <c r="E78" s="22">
        <v>0</v>
      </c>
    </row>
    <row r="79" spans="1:5" ht="15">
      <c r="A79" s="10" t="s">
        <v>104</v>
      </c>
      <c r="B79" s="32">
        <v>5</v>
      </c>
      <c r="C79" s="22">
        <f t="shared" si="3"/>
        <v>5</v>
      </c>
      <c r="D79" s="15">
        <v>5</v>
      </c>
      <c r="E79" s="22">
        <v>0</v>
      </c>
    </row>
    <row r="80" spans="1:5" ht="15">
      <c r="A80" s="10" t="s">
        <v>105</v>
      </c>
      <c r="B80" s="32">
        <v>15</v>
      </c>
      <c r="C80" s="22">
        <f t="shared" si="3"/>
        <v>15</v>
      </c>
      <c r="D80" s="15">
        <v>15</v>
      </c>
      <c r="E80" s="22">
        <v>0</v>
      </c>
    </row>
    <row r="81" spans="1:5" ht="15">
      <c r="A81" s="10" t="s">
        <v>106</v>
      </c>
      <c r="B81" s="32">
        <v>7</v>
      </c>
      <c r="C81" s="22">
        <f t="shared" si="3"/>
        <v>7</v>
      </c>
      <c r="D81" s="15">
        <v>7</v>
      </c>
      <c r="E81" s="22">
        <v>0</v>
      </c>
    </row>
    <row r="82" spans="1:5" ht="15">
      <c r="A82" s="10" t="s">
        <v>107</v>
      </c>
      <c r="B82" s="32">
        <v>2</v>
      </c>
      <c r="C82" s="22">
        <f t="shared" si="3"/>
        <v>1</v>
      </c>
      <c r="D82" s="15">
        <v>1</v>
      </c>
      <c r="E82" s="22">
        <v>0</v>
      </c>
    </row>
    <row r="83" spans="1:5" ht="15">
      <c r="A83" s="10" t="s">
        <v>108</v>
      </c>
      <c r="B83" s="32">
        <v>5</v>
      </c>
      <c r="C83" s="22">
        <f t="shared" si="3"/>
        <v>5</v>
      </c>
      <c r="D83" s="15">
        <v>5</v>
      </c>
      <c r="E83" s="22">
        <v>0</v>
      </c>
    </row>
    <row r="84" spans="1:5" ht="15">
      <c r="A84" s="10" t="s">
        <v>109</v>
      </c>
      <c r="B84" s="32">
        <v>5</v>
      </c>
      <c r="C84" s="22">
        <f t="shared" si="3"/>
        <v>5</v>
      </c>
      <c r="D84" s="15">
        <v>5</v>
      </c>
      <c r="E84" s="22">
        <v>0</v>
      </c>
    </row>
    <row r="85" spans="1:5" ht="15">
      <c r="A85" s="10" t="s">
        <v>110</v>
      </c>
      <c r="B85" s="32">
        <v>1</v>
      </c>
      <c r="C85" s="22">
        <f t="shared" si="3"/>
        <v>1</v>
      </c>
      <c r="D85" s="15">
        <v>1</v>
      </c>
      <c r="E85" s="22">
        <v>0</v>
      </c>
    </row>
    <row r="86" spans="1:5" ht="15">
      <c r="A86" s="10" t="s">
        <v>212</v>
      </c>
      <c r="B86" s="32">
        <v>3</v>
      </c>
      <c r="C86" s="22">
        <f t="shared" si="3"/>
        <v>1</v>
      </c>
      <c r="D86" s="15">
        <v>1</v>
      </c>
      <c r="E86" s="22">
        <v>0</v>
      </c>
    </row>
    <row r="87" spans="1:5" ht="15">
      <c r="A87" s="10" t="s">
        <v>111</v>
      </c>
      <c r="B87" s="32">
        <v>5</v>
      </c>
      <c r="C87" s="22">
        <f t="shared" si="3"/>
        <v>5</v>
      </c>
      <c r="D87" s="15">
        <v>5</v>
      </c>
      <c r="E87" s="22">
        <v>0</v>
      </c>
    </row>
    <row r="88" spans="1:5" ht="15">
      <c r="A88" s="10" t="s">
        <v>112</v>
      </c>
      <c r="B88" s="32">
        <v>17</v>
      </c>
      <c r="C88" s="22">
        <f t="shared" si="3"/>
        <v>13</v>
      </c>
      <c r="D88" s="15">
        <v>12</v>
      </c>
      <c r="E88" s="22">
        <v>1</v>
      </c>
    </row>
    <row r="89" spans="1:5" ht="15">
      <c r="A89" s="100" t="s">
        <v>213</v>
      </c>
      <c r="B89" s="32">
        <v>1</v>
      </c>
      <c r="C89" s="22">
        <f t="shared" si="3"/>
        <v>1</v>
      </c>
      <c r="D89" s="15">
        <v>1</v>
      </c>
      <c r="E89" s="22">
        <v>0</v>
      </c>
    </row>
    <row r="90" spans="1:5" ht="15">
      <c r="A90" s="10" t="s">
        <v>113</v>
      </c>
      <c r="B90" s="32">
        <v>12</v>
      </c>
      <c r="C90" s="22">
        <f t="shared" si="3"/>
        <v>15</v>
      </c>
      <c r="D90" s="15">
        <v>10</v>
      </c>
      <c r="E90" s="22">
        <v>5</v>
      </c>
    </row>
    <row r="91" spans="1:5" ht="15">
      <c r="A91" s="10" t="s">
        <v>114</v>
      </c>
      <c r="B91" s="32">
        <v>22</v>
      </c>
      <c r="C91" s="22">
        <f t="shared" si="3"/>
        <v>15</v>
      </c>
      <c r="D91" s="15">
        <v>15</v>
      </c>
      <c r="E91" s="22">
        <v>0</v>
      </c>
    </row>
    <row r="92" spans="1:5" ht="15">
      <c r="A92" s="10" t="s">
        <v>115</v>
      </c>
      <c r="B92" s="32">
        <v>4</v>
      </c>
      <c r="C92" s="22">
        <f t="shared" si="3"/>
        <v>4</v>
      </c>
      <c r="D92" s="15">
        <v>4</v>
      </c>
      <c r="E92" s="22">
        <v>0</v>
      </c>
    </row>
    <row r="93" spans="1:5" ht="15">
      <c r="A93" s="10" t="s">
        <v>116</v>
      </c>
      <c r="B93" s="32">
        <v>2</v>
      </c>
      <c r="C93" s="22">
        <f t="shared" si="3"/>
        <v>2</v>
      </c>
      <c r="D93" s="15">
        <v>2</v>
      </c>
      <c r="E93" s="22">
        <v>0</v>
      </c>
    </row>
    <row r="94" spans="1:5" ht="15">
      <c r="A94" s="10" t="s">
        <v>117</v>
      </c>
      <c r="B94" s="32">
        <v>40</v>
      </c>
      <c r="C94" s="22">
        <f t="shared" si="3"/>
        <v>31</v>
      </c>
      <c r="D94" s="15">
        <v>29</v>
      </c>
      <c r="E94" s="22">
        <v>2</v>
      </c>
    </row>
    <row r="95" spans="1:5" ht="15">
      <c r="A95" s="10" t="s">
        <v>118</v>
      </c>
      <c r="B95" s="32">
        <v>3</v>
      </c>
      <c r="C95" s="52">
        <f t="shared" si="3"/>
        <v>3</v>
      </c>
      <c r="D95" s="15">
        <v>3</v>
      </c>
      <c r="E95" s="53">
        <v>0</v>
      </c>
    </row>
    <row r="96" spans="1:5" ht="15">
      <c r="A96" s="10" t="s">
        <v>191</v>
      </c>
      <c r="B96" s="32">
        <v>1</v>
      </c>
      <c r="C96" s="53">
        <f>SUM(D96:E96)</f>
        <v>1</v>
      </c>
      <c r="D96" s="15">
        <v>1</v>
      </c>
      <c r="E96" s="53">
        <v>0</v>
      </c>
    </row>
    <row r="97" spans="1:5" ht="15.75" thickBot="1">
      <c r="A97" s="26" t="s">
        <v>59</v>
      </c>
      <c r="B97" s="34">
        <v>7</v>
      </c>
      <c r="C97" s="36">
        <f>SUM(D97:E97)</f>
        <v>6</v>
      </c>
      <c r="D97" s="35">
        <v>5</v>
      </c>
      <c r="E97" s="36">
        <v>1</v>
      </c>
    </row>
    <row r="99" ht="15">
      <c r="C99" s="55"/>
    </row>
    <row r="100" spans="1:5" ht="15">
      <c r="A100" s="10"/>
      <c r="B100" s="5"/>
      <c r="C100" s="5"/>
      <c r="D100" s="5"/>
      <c r="E100" s="22"/>
    </row>
    <row r="101" spans="1:5" ht="15">
      <c r="A101" s="10"/>
      <c r="B101" s="16"/>
      <c r="C101" s="16"/>
      <c r="D101" s="16"/>
      <c r="E101" s="22"/>
    </row>
    <row r="102" spans="1:5" ht="15">
      <c r="A102" s="10"/>
      <c r="B102" s="10"/>
      <c r="C102" s="10"/>
      <c r="D102" s="10"/>
      <c r="E102" s="22"/>
    </row>
    <row r="103" spans="1:5" ht="15">
      <c r="A103" s="10"/>
      <c r="B103" s="10"/>
      <c r="C103" s="10"/>
      <c r="D103" s="10"/>
      <c r="E103" s="22"/>
    </row>
    <row r="104" spans="1:5" ht="15">
      <c r="A104" s="10"/>
      <c r="B104" s="10"/>
      <c r="C104" s="10"/>
      <c r="D104" s="10"/>
      <c r="E104" s="22"/>
    </row>
    <row r="105" spans="1:5" ht="15">
      <c r="A105" s="10"/>
      <c r="B105" s="10"/>
      <c r="C105" s="10"/>
      <c r="D105" s="10"/>
      <c r="E105" s="22"/>
    </row>
    <row r="106" spans="1:5" ht="15">
      <c r="A106" s="10"/>
      <c r="B106" s="10"/>
      <c r="C106" s="10"/>
      <c r="D106" s="10"/>
      <c r="E106" s="22"/>
    </row>
    <row r="107" spans="1:5" ht="15">
      <c r="A107" s="10"/>
      <c r="B107" s="10"/>
      <c r="C107" s="10"/>
      <c r="D107" s="10"/>
      <c r="E107" s="22"/>
    </row>
    <row r="108" spans="1:5" ht="15">
      <c r="A108" s="10"/>
      <c r="B108" s="10"/>
      <c r="C108" s="10"/>
      <c r="D108" s="10"/>
      <c r="E108" s="22"/>
    </row>
    <row r="109" spans="1:5" ht="15">
      <c r="A109" s="10"/>
      <c r="B109" s="10"/>
      <c r="C109" s="10"/>
      <c r="D109" s="10"/>
      <c r="E109" s="22"/>
    </row>
    <row r="110" spans="1:5" ht="15">
      <c r="A110" s="10"/>
      <c r="B110" s="10"/>
      <c r="C110" s="10"/>
      <c r="D110" s="10"/>
      <c r="E110" s="22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</sheetData>
  <mergeCells count="10">
    <mergeCell ref="A3:E3"/>
    <mergeCell ref="A4:E4"/>
    <mergeCell ref="C7:C8"/>
    <mergeCell ref="A6:A8"/>
    <mergeCell ref="B6:B8"/>
    <mergeCell ref="D7:D8"/>
    <mergeCell ref="A51:A53"/>
    <mergeCell ref="B51:B53"/>
    <mergeCell ref="C52:C53"/>
    <mergeCell ref="D52:D53"/>
  </mergeCells>
  <printOptions horizontalCentered="1"/>
  <pageMargins left="0.55" right="0.76" top="0.93" bottom="0.48" header="0" footer="0"/>
  <pageSetup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9"/>
  <sheetViews>
    <sheetView workbookViewId="0" topLeftCell="A1">
      <pane ySplit="10" topLeftCell="BM11" activePane="bottomLeft" state="frozen"/>
      <selection pane="topLeft" activeCell="A1" sqref="A1"/>
      <selection pane="bottomLeft" activeCell="A11" sqref="A11"/>
    </sheetView>
  </sheetViews>
  <sheetFormatPr defaultColWidth="11.421875" defaultRowHeight="12.75"/>
  <cols>
    <col min="1" max="1" width="42.28125" style="0" customWidth="1"/>
    <col min="2" max="3" width="10.421875" style="0" customWidth="1"/>
    <col min="4" max="4" width="8.8515625" style="0" customWidth="1"/>
    <col min="5" max="5" width="7.28125" style="0" customWidth="1"/>
    <col min="6" max="6" width="8.57421875" style="0" customWidth="1"/>
    <col min="7" max="7" width="8.28125" style="0" customWidth="1"/>
    <col min="8" max="8" width="8.57421875" style="0" customWidth="1"/>
  </cols>
  <sheetData>
    <row r="1" spans="1:8" ht="15.75">
      <c r="A1" s="23" t="s">
        <v>205</v>
      </c>
      <c r="B1" s="23"/>
      <c r="C1" s="23"/>
      <c r="D1" s="23"/>
      <c r="E1" s="23"/>
      <c r="F1" s="23"/>
      <c r="G1" s="23"/>
      <c r="H1" s="23"/>
    </row>
    <row r="2" spans="1:8" ht="15.75">
      <c r="A2" s="23"/>
      <c r="B2" s="23"/>
      <c r="C2" s="23"/>
      <c r="D2" s="23"/>
      <c r="E2" s="23"/>
      <c r="F2" s="23"/>
      <c r="G2" s="23"/>
      <c r="H2" s="23"/>
    </row>
    <row r="3" spans="1:8" ht="15.75">
      <c r="A3" s="104" t="s">
        <v>38</v>
      </c>
      <c r="B3" s="104"/>
      <c r="C3" s="104"/>
      <c r="D3" s="104"/>
      <c r="E3" s="104"/>
      <c r="F3" s="104"/>
      <c r="G3" s="104"/>
      <c r="H3" s="104"/>
    </row>
    <row r="4" spans="1:8" ht="15.75">
      <c r="A4" s="104" t="s">
        <v>192</v>
      </c>
      <c r="B4" s="104"/>
      <c r="C4" s="104"/>
      <c r="D4" s="104"/>
      <c r="E4" s="104"/>
      <c r="F4" s="104"/>
      <c r="G4" s="104"/>
      <c r="H4" s="104"/>
    </row>
    <row r="5" spans="1:8" ht="16.5" thickBot="1">
      <c r="A5" s="24"/>
      <c r="B5" s="24"/>
      <c r="C5" s="24"/>
      <c r="D5" s="24"/>
      <c r="E5" s="24"/>
      <c r="F5" s="24"/>
      <c r="G5" s="24"/>
      <c r="H5" s="24"/>
    </row>
    <row r="6" spans="1:8" ht="21" customHeight="1" thickBot="1">
      <c r="A6" s="105" t="s">
        <v>29</v>
      </c>
      <c r="B6" s="108" t="s">
        <v>13</v>
      </c>
      <c r="C6" s="113" t="s">
        <v>46</v>
      </c>
      <c r="D6" s="113"/>
      <c r="E6" s="113"/>
      <c r="F6" s="113"/>
      <c r="G6" s="113"/>
      <c r="H6" s="113"/>
    </row>
    <row r="7" spans="1:9" ht="15.75">
      <c r="A7" s="106"/>
      <c r="B7" s="109"/>
      <c r="C7" s="19" t="s">
        <v>41</v>
      </c>
      <c r="D7" s="19" t="s">
        <v>42</v>
      </c>
      <c r="E7" s="105" t="s">
        <v>39</v>
      </c>
      <c r="F7" s="19" t="s">
        <v>44</v>
      </c>
      <c r="G7" s="19" t="s">
        <v>47</v>
      </c>
      <c r="H7" s="105" t="s">
        <v>49</v>
      </c>
      <c r="I7" s="1"/>
    </row>
    <row r="8" spans="1:9" ht="16.5" thickBot="1">
      <c r="A8" s="107"/>
      <c r="B8" s="110"/>
      <c r="C8" s="7" t="s">
        <v>40</v>
      </c>
      <c r="D8" s="7" t="s">
        <v>43</v>
      </c>
      <c r="E8" s="107"/>
      <c r="F8" s="7" t="s">
        <v>45</v>
      </c>
      <c r="G8" s="7" t="s">
        <v>48</v>
      </c>
      <c r="H8" s="107"/>
      <c r="I8" s="1"/>
    </row>
    <row r="9" spans="1:9" ht="15.75">
      <c r="A9" s="18"/>
      <c r="B9" s="38"/>
      <c r="C9" s="18"/>
      <c r="D9" s="18"/>
      <c r="E9" s="18"/>
      <c r="F9" s="18"/>
      <c r="G9" s="18"/>
      <c r="H9" s="18"/>
      <c r="I9" s="1"/>
    </row>
    <row r="10" spans="1:9" ht="15.75">
      <c r="A10" s="19" t="s">
        <v>13</v>
      </c>
      <c r="B10" s="39">
        <f aca="true" t="shared" si="0" ref="B10:H10">SUM(B12:B99)-B69</f>
        <v>1472</v>
      </c>
      <c r="C10" s="30">
        <f t="shared" si="0"/>
        <v>1255</v>
      </c>
      <c r="D10" s="30">
        <f t="shared" si="0"/>
        <v>203</v>
      </c>
      <c r="E10" s="30">
        <f t="shared" si="0"/>
        <v>10</v>
      </c>
      <c r="F10" s="30">
        <f t="shared" si="0"/>
        <v>1</v>
      </c>
      <c r="G10" s="30">
        <f t="shared" si="0"/>
        <v>2</v>
      </c>
      <c r="H10" s="30">
        <f t="shared" si="0"/>
        <v>1</v>
      </c>
      <c r="I10" s="54"/>
    </row>
    <row r="11" spans="1:9" ht="15">
      <c r="A11" s="10"/>
      <c r="B11" s="40"/>
      <c r="C11" s="10"/>
      <c r="D11" s="10"/>
      <c r="E11" s="10"/>
      <c r="F11" s="10"/>
      <c r="G11" s="10"/>
      <c r="H11" s="10"/>
      <c r="I11" s="1"/>
    </row>
    <row r="12" spans="1:9" ht="15">
      <c r="A12" s="10" t="s">
        <v>51</v>
      </c>
      <c r="B12" s="31">
        <f aca="true" t="shared" si="1" ref="B12:B46">SUM(C12:H12)</f>
        <v>2</v>
      </c>
      <c r="C12" s="15">
        <v>1</v>
      </c>
      <c r="D12" s="15">
        <v>1</v>
      </c>
      <c r="E12" s="14">
        <v>0</v>
      </c>
      <c r="F12" s="15">
        <v>0</v>
      </c>
      <c r="G12" s="14">
        <v>0</v>
      </c>
      <c r="H12" s="14">
        <v>0</v>
      </c>
      <c r="I12" s="2"/>
    </row>
    <row r="13" spans="1:9" ht="15">
      <c r="A13" s="10" t="s">
        <v>52</v>
      </c>
      <c r="B13" s="31">
        <f t="shared" si="1"/>
        <v>1</v>
      </c>
      <c r="C13" s="15">
        <v>1</v>
      </c>
      <c r="D13" s="15">
        <v>0</v>
      </c>
      <c r="E13" s="14">
        <v>0</v>
      </c>
      <c r="F13" s="14">
        <v>0</v>
      </c>
      <c r="G13" s="14">
        <v>0</v>
      </c>
      <c r="H13" s="14">
        <v>0</v>
      </c>
      <c r="I13" s="2"/>
    </row>
    <row r="14" spans="1:9" ht="15">
      <c r="A14" s="10" t="s">
        <v>53</v>
      </c>
      <c r="B14" s="31">
        <f t="shared" si="1"/>
        <v>12</v>
      </c>
      <c r="C14" s="15">
        <v>10</v>
      </c>
      <c r="D14" s="15">
        <v>2</v>
      </c>
      <c r="E14" s="14">
        <v>0</v>
      </c>
      <c r="F14" s="14">
        <v>0</v>
      </c>
      <c r="G14" s="14">
        <v>0</v>
      </c>
      <c r="H14" s="14">
        <v>0</v>
      </c>
      <c r="I14" s="2"/>
    </row>
    <row r="15" spans="1:9" ht="15">
      <c r="A15" s="10" t="s">
        <v>55</v>
      </c>
      <c r="B15" s="31">
        <f t="shared" si="1"/>
        <v>2</v>
      </c>
      <c r="C15" s="15">
        <v>1</v>
      </c>
      <c r="D15" s="15">
        <v>1</v>
      </c>
      <c r="E15" s="14">
        <v>0</v>
      </c>
      <c r="F15" s="14">
        <v>0</v>
      </c>
      <c r="G15" s="14">
        <v>0</v>
      </c>
      <c r="H15" s="14">
        <v>0</v>
      </c>
      <c r="I15" s="2"/>
    </row>
    <row r="16" spans="1:9" ht="15">
      <c r="A16" s="10" t="s">
        <v>54</v>
      </c>
      <c r="B16" s="31">
        <f t="shared" si="1"/>
        <v>36</v>
      </c>
      <c r="C16" s="15">
        <v>27</v>
      </c>
      <c r="D16" s="15">
        <v>9</v>
      </c>
      <c r="E16" s="14">
        <v>0</v>
      </c>
      <c r="F16" s="14">
        <v>0</v>
      </c>
      <c r="G16" s="14">
        <v>0</v>
      </c>
      <c r="H16" s="14">
        <v>0</v>
      </c>
      <c r="I16" s="2"/>
    </row>
    <row r="17" spans="1:9" ht="15">
      <c r="A17" s="10" t="s">
        <v>56</v>
      </c>
      <c r="B17" s="31">
        <f t="shared" si="1"/>
        <v>2</v>
      </c>
      <c r="C17" s="15">
        <v>2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2"/>
    </row>
    <row r="18" spans="1:9" ht="15">
      <c r="A18" s="10" t="s">
        <v>57</v>
      </c>
      <c r="B18" s="31">
        <f t="shared" si="1"/>
        <v>29</v>
      </c>
      <c r="C18" s="15">
        <v>26</v>
      </c>
      <c r="D18" s="15">
        <v>3</v>
      </c>
      <c r="E18" s="14">
        <v>0</v>
      </c>
      <c r="F18" s="14">
        <v>0</v>
      </c>
      <c r="G18" s="14">
        <v>0</v>
      </c>
      <c r="H18" s="14">
        <v>0</v>
      </c>
      <c r="I18" s="2"/>
    </row>
    <row r="19" spans="1:9" ht="15">
      <c r="A19" s="10" t="s">
        <v>58</v>
      </c>
      <c r="B19" s="31">
        <f t="shared" si="1"/>
        <v>17</v>
      </c>
      <c r="C19" s="15">
        <v>15</v>
      </c>
      <c r="D19" s="15">
        <v>2</v>
      </c>
      <c r="E19" s="14">
        <v>0</v>
      </c>
      <c r="F19" s="14">
        <v>0</v>
      </c>
      <c r="G19" s="14">
        <v>0</v>
      </c>
      <c r="H19" s="14">
        <v>0</v>
      </c>
      <c r="I19" s="2"/>
    </row>
    <row r="20" spans="1:9" ht="15">
      <c r="A20" s="4" t="s">
        <v>188</v>
      </c>
      <c r="B20" s="31">
        <f t="shared" si="1"/>
        <v>3</v>
      </c>
      <c r="C20" s="15">
        <v>3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2"/>
    </row>
    <row r="21" spans="1:9" ht="15">
      <c r="A21" s="10" t="s">
        <v>60</v>
      </c>
      <c r="B21" s="31">
        <f t="shared" si="1"/>
        <v>3</v>
      </c>
      <c r="C21" s="15">
        <v>2</v>
      </c>
      <c r="D21" s="15">
        <v>1</v>
      </c>
      <c r="E21" s="14">
        <v>0</v>
      </c>
      <c r="F21" s="14">
        <v>0</v>
      </c>
      <c r="G21" s="14">
        <v>0</v>
      </c>
      <c r="H21" s="14">
        <v>0</v>
      </c>
      <c r="I21" s="2"/>
    </row>
    <row r="22" spans="1:9" ht="15">
      <c r="A22" s="10" t="s">
        <v>61</v>
      </c>
      <c r="B22" s="31">
        <f t="shared" si="1"/>
        <v>2</v>
      </c>
      <c r="C22" s="15">
        <v>2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2"/>
    </row>
    <row r="23" spans="1:9" ht="15">
      <c r="A23" s="10" t="s">
        <v>62</v>
      </c>
      <c r="B23" s="31">
        <f t="shared" si="1"/>
        <v>1</v>
      </c>
      <c r="C23" s="15">
        <v>1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2"/>
    </row>
    <row r="24" spans="1:9" ht="15">
      <c r="A24" s="10" t="s">
        <v>189</v>
      </c>
      <c r="B24" s="31">
        <f t="shared" si="1"/>
        <v>5</v>
      </c>
      <c r="C24" s="15">
        <v>4</v>
      </c>
      <c r="D24" s="15">
        <v>1</v>
      </c>
      <c r="E24" s="14">
        <v>0</v>
      </c>
      <c r="F24" s="14">
        <v>0</v>
      </c>
      <c r="G24" s="14">
        <v>0</v>
      </c>
      <c r="H24" s="14">
        <v>0</v>
      </c>
      <c r="I24" s="2"/>
    </row>
    <row r="25" spans="1:9" ht="15">
      <c r="A25" s="10" t="s">
        <v>50</v>
      </c>
      <c r="B25" s="31">
        <f t="shared" si="1"/>
        <v>4</v>
      </c>
      <c r="C25" s="15">
        <v>2</v>
      </c>
      <c r="D25" s="15">
        <v>2</v>
      </c>
      <c r="E25" s="14">
        <v>0</v>
      </c>
      <c r="F25" s="14">
        <v>0</v>
      </c>
      <c r="G25" s="14">
        <v>0</v>
      </c>
      <c r="H25" s="14">
        <v>0</v>
      </c>
      <c r="I25" s="2"/>
    </row>
    <row r="26" spans="1:9" ht="15">
      <c r="A26" s="10" t="s">
        <v>63</v>
      </c>
      <c r="B26" s="31">
        <f t="shared" si="1"/>
        <v>37</v>
      </c>
      <c r="C26" s="15">
        <v>31</v>
      </c>
      <c r="D26" s="15">
        <v>6</v>
      </c>
      <c r="E26" s="14">
        <v>0</v>
      </c>
      <c r="F26" s="14">
        <v>0</v>
      </c>
      <c r="G26" s="14">
        <v>0</v>
      </c>
      <c r="H26" s="14">
        <v>0</v>
      </c>
      <c r="I26" s="2"/>
    </row>
    <row r="27" spans="1:9" ht="15">
      <c r="A27" s="10" t="s">
        <v>64</v>
      </c>
      <c r="B27" s="31">
        <f t="shared" si="1"/>
        <v>1</v>
      </c>
      <c r="C27" s="15">
        <v>1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2"/>
    </row>
    <row r="28" spans="1:9" ht="15">
      <c r="A28" s="10" t="s">
        <v>65</v>
      </c>
      <c r="B28" s="31">
        <f t="shared" si="1"/>
        <v>34</v>
      </c>
      <c r="C28" s="15">
        <v>33</v>
      </c>
      <c r="D28" s="15">
        <v>1</v>
      </c>
      <c r="E28" s="14">
        <v>0</v>
      </c>
      <c r="F28" s="14">
        <v>0</v>
      </c>
      <c r="G28" s="14">
        <v>0</v>
      </c>
      <c r="H28" s="14">
        <v>0</v>
      </c>
      <c r="I28" s="2"/>
    </row>
    <row r="29" spans="1:9" ht="15">
      <c r="A29" s="4" t="s">
        <v>32</v>
      </c>
      <c r="B29" s="31">
        <f t="shared" si="1"/>
        <v>1</v>
      </c>
      <c r="C29" s="14">
        <v>0</v>
      </c>
      <c r="D29" s="15">
        <v>1</v>
      </c>
      <c r="E29" s="14">
        <v>0</v>
      </c>
      <c r="F29" s="14">
        <v>0</v>
      </c>
      <c r="G29" s="14">
        <v>0</v>
      </c>
      <c r="H29" s="14">
        <v>0</v>
      </c>
      <c r="I29" s="2"/>
    </row>
    <row r="30" spans="1:9" ht="15">
      <c r="A30" s="10" t="s">
        <v>67</v>
      </c>
      <c r="B30" s="31">
        <f>SUM(C30:H30)</f>
        <v>47</v>
      </c>
      <c r="C30" s="15">
        <v>42</v>
      </c>
      <c r="D30" s="15">
        <v>5</v>
      </c>
      <c r="E30" s="14">
        <v>0</v>
      </c>
      <c r="F30" s="14">
        <v>0</v>
      </c>
      <c r="G30" s="14">
        <v>0</v>
      </c>
      <c r="H30" s="14">
        <v>0</v>
      </c>
      <c r="I30" s="2"/>
    </row>
    <row r="31" spans="1:9" ht="15">
      <c r="A31" s="10" t="s">
        <v>68</v>
      </c>
      <c r="B31" s="31">
        <f t="shared" si="1"/>
        <v>2</v>
      </c>
      <c r="C31" s="15">
        <v>2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2"/>
    </row>
    <row r="32" spans="1:9" ht="15">
      <c r="A32" s="10" t="s">
        <v>69</v>
      </c>
      <c r="B32" s="31">
        <f t="shared" si="1"/>
        <v>3</v>
      </c>
      <c r="C32" s="15">
        <v>3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2"/>
    </row>
    <row r="33" spans="1:9" ht="15">
      <c r="A33" s="10" t="s">
        <v>70</v>
      </c>
      <c r="B33" s="31">
        <f t="shared" si="1"/>
        <v>1</v>
      </c>
      <c r="C33" s="15">
        <v>1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2"/>
    </row>
    <row r="34" spans="1:9" ht="15">
      <c r="A34" s="10" t="s">
        <v>71</v>
      </c>
      <c r="B34" s="31">
        <f t="shared" si="1"/>
        <v>1</v>
      </c>
      <c r="C34" s="15">
        <v>1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2"/>
    </row>
    <row r="35" spans="1:9" ht="15">
      <c r="A35" s="10" t="s">
        <v>72</v>
      </c>
      <c r="B35" s="31">
        <f t="shared" si="1"/>
        <v>1</v>
      </c>
      <c r="C35" s="15">
        <v>1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2"/>
    </row>
    <row r="36" spans="1:9" ht="15">
      <c r="A36" s="10" t="s">
        <v>73</v>
      </c>
      <c r="B36" s="31">
        <f t="shared" si="1"/>
        <v>2</v>
      </c>
      <c r="C36" s="15">
        <v>2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2"/>
    </row>
    <row r="37" spans="1:9" ht="15">
      <c r="A37" s="4" t="s">
        <v>190</v>
      </c>
      <c r="B37" s="31">
        <f t="shared" si="1"/>
        <v>1</v>
      </c>
      <c r="C37" s="14">
        <v>0</v>
      </c>
      <c r="D37" s="15">
        <v>1</v>
      </c>
      <c r="E37" s="14">
        <v>0</v>
      </c>
      <c r="F37" s="14">
        <v>0</v>
      </c>
      <c r="G37" s="14">
        <v>0</v>
      </c>
      <c r="H37" s="14">
        <v>0</v>
      </c>
      <c r="I37" s="2"/>
    </row>
    <row r="38" spans="1:9" ht="15">
      <c r="A38" s="10" t="s">
        <v>74</v>
      </c>
      <c r="B38" s="31">
        <f t="shared" si="1"/>
        <v>4</v>
      </c>
      <c r="C38" s="15">
        <v>3</v>
      </c>
      <c r="D38" s="15">
        <v>1</v>
      </c>
      <c r="E38" s="14">
        <v>0</v>
      </c>
      <c r="F38" s="14">
        <v>0</v>
      </c>
      <c r="G38" s="14">
        <v>0</v>
      </c>
      <c r="H38" s="14">
        <v>0</v>
      </c>
      <c r="I38" s="2"/>
    </row>
    <row r="39" spans="1:9" ht="15">
      <c r="A39" s="10" t="s">
        <v>75</v>
      </c>
      <c r="B39" s="31">
        <f t="shared" si="1"/>
        <v>3</v>
      </c>
      <c r="C39" s="15">
        <v>2</v>
      </c>
      <c r="D39" s="15">
        <v>1</v>
      </c>
      <c r="E39" s="14">
        <v>0</v>
      </c>
      <c r="F39" s="14">
        <v>0</v>
      </c>
      <c r="G39" s="14">
        <v>0</v>
      </c>
      <c r="H39" s="14">
        <v>0</v>
      </c>
      <c r="I39" s="2"/>
    </row>
    <row r="40" spans="1:9" ht="15">
      <c r="A40" s="4" t="s">
        <v>33</v>
      </c>
      <c r="B40" s="31">
        <f t="shared" si="1"/>
        <v>16</v>
      </c>
      <c r="C40" s="15">
        <v>16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2"/>
    </row>
    <row r="41" spans="1:9" ht="15">
      <c r="A41" s="10" t="s">
        <v>77</v>
      </c>
      <c r="B41" s="31">
        <f t="shared" si="1"/>
        <v>1</v>
      </c>
      <c r="C41" s="15">
        <v>1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2"/>
    </row>
    <row r="42" spans="1:9" ht="15">
      <c r="A42" s="10" t="s">
        <v>78</v>
      </c>
      <c r="B42" s="31">
        <f t="shared" si="1"/>
        <v>13</v>
      </c>
      <c r="C42" s="15">
        <v>11</v>
      </c>
      <c r="D42" s="15">
        <v>2</v>
      </c>
      <c r="E42" s="14">
        <v>0</v>
      </c>
      <c r="F42" s="14">
        <v>0</v>
      </c>
      <c r="G42" s="14">
        <v>0</v>
      </c>
      <c r="H42" s="14">
        <v>0</v>
      </c>
      <c r="I42" s="2"/>
    </row>
    <row r="43" spans="1:9" ht="15">
      <c r="A43" s="10" t="s">
        <v>79</v>
      </c>
      <c r="B43" s="31">
        <f t="shared" si="1"/>
        <v>1</v>
      </c>
      <c r="C43" s="15">
        <v>1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2"/>
    </row>
    <row r="44" spans="1:9" ht="15">
      <c r="A44" s="10" t="s">
        <v>80</v>
      </c>
      <c r="B44" s="31">
        <f t="shared" si="1"/>
        <v>2</v>
      </c>
      <c r="C44" s="15">
        <v>2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2"/>
    </row>
    <row r="45" spans="1:9" ht="15">
      <c r="A45" s="10" t="s">
        <v>81</v>
      </c>
      <c r="B45" s="31">
        <f t="shared" si="1"/>
        <v>25</v>
      </c>
      <c r="C45" s="15">
        <v>20</v>
      </c>
      <c r="D45" s="15">
        <v>4</v>
      </c>
      <c r="E45" s="14">
        <v>0</v>
      </c>
      <c r="F45" s="15">
        <v>1</v>
      </c>
      <c r="G45" s="14">
        <v>0</v>
      </c>
      <c r="H45" s="14">
        <v>0</v>
      </c>
      <c r="I45" s="2"/>
    </row>
    <row r="46" spans="1:9" ht="15">
      <c r="A46" s="10" t="s">
        <v>82</v>
      </c>
      <c r="B46" s="31">
        <f t="shared" si="1"/>
        <v>8</v>
      </c>
      <c r="C46" s="15">
        <v>5</v>
      </c>
      <c r="D46" s="15">
        <v>2</v>
      </c>
      <c r="E46" s="14">
        <v>0</v>
      </c>
      <c r="F46" s="14">
        <v>0</v>
      </c>
      <c r="G46" s="14">
        <v>0</v>
      </c>
      <c r="H46" s="15">
        <v>1</v>
      </c>
      <c r="I46" s="2"/>
    </row>
    <row r="47" spans="1:9" ht="15">
      <c r="A47" s="10"/>
      <c r="B47" s="53"/>
      <c r="C47" s="15"/>
      <c r="D47" s="15"/>
      <c r="E47" s="14"/>
      <c r="F47" s="14"/>
      <c r="G47" s="14"/>
      <c r="H47" s="15"/>
      <c r="I47" s="2"/>
    </row>
    <row r="48" spans="1:9" ht="16.5" thickBot="1">
      <c r="A48" s="58" t="s">
        <v>206</v>
      </c>
      <c r="I48" s="2"/>
    </row>
    <row r="49" spans="1:9" ht="18.75" customHeight="1" thickBot="1">
      <c r="A49" s="105" t="s">
        <v>29</v>
      </c>
      <c r="B49" s="108" t="s">
        <v>13</v>
      </c>
      <c r="C49" s="113" t="s">
        <v>46</v>
      </c>
      <c r="D49" s="113"/>
      <c r="E49" s="113"/>
      <c r="F49" s="113"/>
      <c r="G49" s="113"/>
      <c r="H49" s="113"/>
      <c r="I49" s="2"/>
    </row>
    <row r="50" spans="1:9" ht="17.25" customHeight="1">
      <c r="A50" s="106"/>
      <c r="B50" s="109"/>
      <c r="C50" s="19" t="s">
        <v>41</v>
      </c>
      <c r="D50" s="19" t="s">
        <v>42</v>
      </c>
      <c r="E50" s="105" t="s">
        <v>39</v>
      </c>
      <c r="F50" s="19" t="s">
        <v>44</v>
      </c>
      <c r="G50" s="19" t="s">
        <v>47</v>
      </c>
      <c r="H50" s="105" t="s">
        <v>49</v>
      </c>
      <c r="I50" s="2"/>
    </row>
    <row r="51" spans="1:9" ht="16.5" customHeight="1" thickBot="1">
      <c r="A51" s="107"/>
      <c r="B51" s="110"/>
      <c r="C51" s="7" t="s">
        <v>40</v>
      </c>
      <c r="D51" s="7" t="s">
        <v>43</v>
      </c>
      <c r="E51" s="107"/>
      <c r="F51" s="7" t="s">
        <v>45</v>
      </c>
      <c r="G51" s="7" t="s">
        <v>48</v>
      </c>
      <c r="H51" s="107"/>
      <c r="I51" s="2"/>
    </row>
    <row r="52" spans="1:9" ht="15">
      <c r="A52" s="10" t="s">
        <v>83</v>
      </c>
      <c r="B52" s="31">
        <f aca="true" t="shared" si="2" ref="B52:B68">SUM(C52:H52)</f>
        <v>246</v>
      </c>
      <c r="C52" s="15">
        <v>212</v>
      </c>
      <c r="D52" s="15">
        <v>33</v>
      </c>
      <c r="E52" s="15">
        <v>1</v>
      </c>
      <c r="F52" s="14">
        <v>0</v>
      </c>
      <c r="G52" s="14">
        <v>0</v>
      </c>
      <c r="H52" s="14">
        <v>0</v>
      </c>
      <c r="I52" s="2"/>
    </row>
    <row r="53" spans="1:9" ht="15">
      <c r="A53" s="10" t="s">
        <v>84</v>
      </c>
      <c r="B53" s="31">
        <f t="shared" si="2"/>
        <v>21</v>
      </c>
      <c r="C53" s="15">
        <v>12</v>
      </c>
      <c r="D53" s="15">
        <v>9</v>
      </c>
      <c r="E53" s="14">
        <v>0</v>
      </c>
      <c r="F53" s="14">
        <v>0</v>
      </c>
      <c r="G53" s="14">
        <v>0</v>
      </c>
      <c r="H53" s="14">
        <v>0</v>
      </c>
      <c r="I53" s="2"/>
    </row>
    <row r="54" spans="1:9" ht="15">
      <c r="A54" s="10" t="s">
        <v>85</v>
      </c>
      <c r="B54" s="31">
        <f t="shared" si="2"/>
        <v>8</v>
      </c>
      <c r="C54" s="15">
        <v>6</v>
      </c>
      <c r="D54" s="15">
        <v>2</v>
      </c>
      <c r="E54" s="14">
        <v>0</v>
      </c>
      <c r="F54" s="14">
        <v>0</v>
      </c>
      <c r="G54" s="14">
        <v>0</v>
      </c>
      <c r="H54" s="14">
        <v>0</v>
      </c>
      <c r="I54" s="2"/>
    </row>
    <row r="55" spans="1:9" ht="15">
      <c r="A55" s="10" t="s">
        <v>86</v>
      </c>
      <c r="B55" s="31">
        <f t="shared" si="2"/>
        <v>11</v>
      </c>
      <c r="C55" s="15">
        <v>11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2"/>
    </row>
    <row r="56" spans="1:9" ht="15">
      <c r="A56" s="10" t="s">
        <v>87</v>
      </c>
      <c r="B56" s="31">
        <f t="shared" si="2"/>
        <v>6</v>
      </c>
      <c r="C56" s="15">
        <v>5</v>
      </c>
      <c r="D56" s="15">
        <v>1</v>
      </c>
      <c r="E56" s="14">
        <v>0</v>
      </c>
      <c r="F56" s="14">
        <v>0</v>
      </c>
      <c r="G56" s="14">
        <v>0</v>
      </c>
      <c r="H56" s="14">
        <v>0</v>
      </c>
      <c r="I56" s="2"/>
    </row>
    <row r="57" spans="1:9" ht="15">
      <c r="A57" s="10" t="s">
        <v>89</v>
      </c>
      <c r="B57" s="31">
        <f t="shared" si="2"/>
        <v>15</v>
      </c>
      <c r="C57" s="15">
        <v>12</v>
      </c>
      <c r="D57" s="15">
        <v>2</v>
      </c>
      <c r="E57" s="15">
        <v>1</v>
      </c>
      <c r="F57" s="14">
        <v>0</v>
      </c>
      <c r="G57" s="14">
        <v>0</v>
      </c>
      <c r="H57" s="14">
        <v>0</v>
      </c>
      <c r="I57" s="2"/>
    </row>
    <row r="58" spans="1:9" ht="15">
      <c r="A58" s="10" t="s">
        <v>90</v>
      </c>
      <c r="B58" s="31">
        <f t="shared" si="2"/>
        <v>1</v>
      </c>
      <c r="C58" s="15">
        <v>1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2"/>
    </row>
    <row r="59" spans="1:9" ht="15">
      <c r="A59" s="10" t="s">
        <v>91</v>
      </c>
      <c r="B59" s="31">
        <f t="shared" si="2"/>
        <v>9</v>
      </c>
      <c r="C59" s="15">
        <v>5</v>
      </c>
      <c r="D59" s="15">
        <v>4</v>
      </c>
      <c r="E59" s="14">
        <v>0</v>
      </c>
      <c r="F59" s="14">
        <v>0</v>
      </c>
      <c r="G59" s="14">
        <v>0</v>
      </c>
      <c r="H59" s="14">
        <v>0</v>
      </c>
      <c r="I59" s="2"/>
    </row>
    <row r="60" spans="1:9" ht="15">
      <c r="A60" s="10" t="s">
        <v>92</v>
      </c>
      <c r="B60" s="31">
        <f t="shared" si="2"/>
        <v>3</v>
      </c>
      <c r="C60" s="15">
        <v>3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2"/>
    </row>
    <row r="61" spans="1:9" ht="15">
      <c r="A61" s="10" t="s">
        <v>93</v>
      </c>
      <c r="B61" s="31">
        <f t="shared" si="2"/>
        <v>21</v>
      </c>
      <c r="C61" s="15">
        <v>18</v>
      </c>
      <c r="D61" s="15">
        <v>3</v>
      </c>
      <c r="E61" s="14">
        <v>0</v>
      </c>
      <c r="F61" s="14">
        <v>0</v>
      </c>
      <c r="G61" s="14">
        <v>0</v>
      </c>
      <c r="H61" s="14">
        <v>0</v>
      </c>
      <c r="I61" s="2"/>
    </row>
    <row r="62" spans="1:9" ht="15">
      <c r="A62" s="10" t="s">
        <v>94</v>
      </c>
      <c r="B62" s="31">
        <f t="shared" si="2"/>
        <v>33</v>
      </c>
      <c r="C62" s="15">
        <v>21</v>
      </c>
      <c r="D62" s="15">
        <v>11</v>
      </c>
      <c r="E62" s="15">
        <v>1</v>
      </c>
      <c r="F62" s="14">
        <v>0</v>
      </c>
      <c r="G62" s="14">
        <v>0</v>
      </c>
      <c r="H62" s="14">
        <v>0</v>
      </c>
      <c r="I62" s="2"/>
    </row>
    <row r="63" spans="1:9" ht="15">
      <c r="A63" s="10" t="s">
        <v>95</v>
      </c>
      <c r="B63" s="31">
        <f t="shared" si="2"/>
        <v>57</v>
      </c>
      <c r="C63" s="15">
        <v>38</v>
      </c>
      <c r="D63" s="15">
        <v>19</v>
      </c>
      <c r="E63" s="14">
        <v>0</v>
      </c>
      <c r="F63" s="14">
        <v>0</v>
      </c>
      <c r="G63" s="14">
        <v>0</v>
      </c>
      <c r="H63" s="14">
        <v>0</v>
      </c>
      <c r="I63" s="2"/>
    </row>
    <row r="64" spans="1:9" ht="15">
      <c r="A64" s="10" t="s">
        <v>96</v>
      </c>
      <c r="B64" s="31">
        <f t="shared" si="2"/>
        <v>1</v>
      </c>
      <c r="C64" s="14">
        <v>0</v>
      </c>
      <c r="D64" s="15">
        <v>1</v>
      </c>
      <c r="E64" s="14">
        <v>0</v>
      </c>
      <c r="F64" s="14">
        <v>0</v>
      </c>
      <c r="G64" s="14">
        <v>0</v>
      </c>
      <c r="H64" s="14">
        <v>0</v>
      </c>
      <c r="I64" s="2"/>
    </row>
    <row r="65" spans="1:9" ht="15">
      <c r="A65" s="10" t="s">
        <v>97</v>
      </c>
      <c r="B65" s="31">
        <f t="shared" si="2"/>
        <v>1</v>
      </c>
      <c r="C65" s="14">
        <v>0</v>
      </c>
      <c r="D65" s="15">
        <v>1</v>
      </c>
      <c r="E65" s="14">
        <v>0</v>
      </c>
      <c r="F65" s="14">
        <v>0</v>
      </c>
      <c r="G65" s="14">
        <v>0</v>
      </c>
      <c r="H65" s="14">
        <v>0</v>
      </c>
      <c r="I65" s="2"/>
    </row>
    <row r="66" spans="1:9" ht="15">
      <c r="A66" s="10" t="s">
        <v>98</v>
      </c>
      <c r="B66" s="31">
        <f t="shared" si="2"/>
        <v>5</v>
      </c>
      <c r="C66" s="15">
        <v>5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2"/>
    </row>
    <row r="67" spans="1:9" ht="15">
      <c r="A67" s="10" t="s">
        <v>99</v>
      </c>
      <c r="B67" s="31">
        <f t="shared" si="2"/>
        <v>6</v>
      </c>
      <c r="C67" s="15">
        <v>2</v>
      </c>
      <c r="D67" s="15">
        <v>4</v>
      </c>
      <c r="E67" s="14">
        <v>0</v>
      </c>
      <c r="F67" s="14">
        <v>0</v>
      </c>
      <c r="G67" s="14">
        <v>0</v>
      </c>
      <c r="H67" s="14">
        <v>0</v>
      </c>
      <c r="I67" s="2"/>
    </row>
    <row r="68" spans="1:9" ht="15">
      <c r="A68" s="10" t="s">
        <v>214</v>
      </c>
      <c r="B68" s="31">
        <f t="shared" si="2"/>
        <v>1</v>
      </c>
      <c r="C68" s="14">
        <v>0</v>
      </c>
      <c r="D68" s="14">
        <v>0</v>
      </c>
      <c r="E68" s="15">
        <v>1</v>
      </c>
      <c r="F68" s="14">
        <v>0</v>
      </c>
      <c r="G68" s="14">
        <v>0</v>
      </c>
      <c r="H68" s="14">
        <v>0</v>
      </c>
      <c r="I68" s="2"/>
    </row>
    <row r="69" spans="1:9" ht="15.75">
      <c r="A69" s="59" t="s">
        <v>119</v>
      </c>
      <c r="B69" s="60">
        <f>+SUM(B70:B72)</f>
        <v>30</v>
      </c>
      <c r="C69" s="61">
        <f aca="true" t="shared" si="3" ref="C69:H69">+SUM(C70:C72)</f>
        <v>25</v>
      </c>
      <c r="D69" s="61">
        <f t="shared" si="3"/>
        <v>3</v>
      </c>
      <c r="E69" s="61">
        <f t="shared" si="3"/>
        <v>0</v>
      </c>
      <c r="F69" s="61">
        <f t="shared" si="3"/>
        <v>0</v>
      </c>
      <c r="G69" s="61">
        <f t="shared" si="3"/>
        <v>2</v>
      </c>
      <c r="H69" s="61">
        <f t="shared" si="3"/>
        <v>0</v>
      </c>
      <c r="I69" s="2"/>
    </row>
    <row r="70" spans="1:9" ht="15">
      <c r="A70" s="10" t="s">
        <v>100</v>
      </c>
      <c r="B70" s="31">
        <f aca="true" t="shared" si="4" ref="B70:B94">SUM(C70:H70)</f>
        <v>4</v>
      </c>
      <c r="C70" s="15">
        <v>4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2"/>
    </row>
    <row r="71" spans="1:9" ht="15">
      <c r="A71" s="10" t="s">
        <v>101</v>
      </c>
      <c r="B71" s="31">
        <f t="shared" si="4"/>
        <v>8</v>
      </c>
      <c r="C71" s="15">
        <v>6</v>
      </c>
      <c r="D71" s="15">
        <v>2</v>
      </c>
      <c r="E71" s="14">
        <v>0</v>
      </c>
      <c r="F71" s="14">
        <v>0</v>
      </c>
      <c r="G71" s="14">
        <v>0</v>
      </c>
      <c r="H71" s="14">
        <v>0</v>
      </c>
      <c r="I71" s="2"/>
    </row>
    <row r="72" spans="1:9" ht="15">
      <c r="A72" s="10" t="s">
        <v>102</v>
      </c>
      <c r="B72" s="31">
        <f t="shared" si="4"/>
        <v>18</v>
      </c>
      <c r="C72" s="15">
        <v>15</v>
      </c>
      <c r="D72" s="15">
        <v>1</v>
      </c>
      <c r="E72" s="14">
        <v>0</v>
      </c>
      <c r="F72" s="14">
        <v>0</v>
      </c>
      <c r="G72" s="15">
        <v>2</v>
      </c>
      <c r="H72" s="14">
        <v>0</v>
      </c>
      <c r="I72" s="2"/>
    </row>
    <row r="73" spans="1:9" ht="15">
      <c r="A73" s="4" t="s">
        <v>35</v>
      </c>
      <c r="B73" s="31">
        <f t="shared" si="4"/>
        <v>452</v>
      </c>
      <c r="C73" s="15">
        <v>420</v>
      </c>
      <c r="D73" s="15">
        <v>29</v>
      </c>
      <c r="E73" s="15">
        <v>3</v>
      </c>
      <c r="F73" s="14">
        <v>0</v>
      </c>
      <c r="G73" s="14">
        <v>0</v>
      </c>
      <c r="H73" s="14">
        <v>0</v>
      </c>
      <c r="I73" s="2"/>
    </row>
    <row r="74" spans="1:9" ht="15">
      <c r="A74" s="4" t="s">
        <v>36</v>
      </c>
      <c r="B74" s="31">
        <f t="shared" si="4"/>
        <v>64</v>
      </c>
      <c r="C74" s="15">
        <v>55</v>
      </c>
      <c r="D74" s="15">
        <v>7</v>
      </c>
      <c r="E74" s="15">
        <v>2</v>
      </c>
      <c r="F74" s="14">
        <v>0</v>
      </c>
      <c r="G74" s="14">
        <v>0</v>
      </c>
      <c r="H74" s="14">
        <v>0</v>
      </c>
      <c r="I74" s="2"/>
    </row>
    <row r="75" spans="1:9" ht="15">
      <c r="A75" s="10" t="s">
        <v>103</v>
      </c>
      <c r="B75" s="31">
        <f t="shared" si="4"/>
        <v>1</v>
      </c>
      <c r="C75" s="14">
        <v>0</v>
      </c>
      <c r="D75" s="15">
        <v>1</v>
      </c>
      <c r="E75" s="14">
        <v>0</v>
      </c>
      <c r="F75" s="14">
        <v>0</v>
      </c>
      <c r="G75" s="14">
        <v>0</v>
      </c>
      <c r="H75" s="14">
        <v>0</v>
      </c>
      <c r="I75" s="2"/>
    </row>
    <row r="76" spans="1:9" ht="15">
      <c r="A76" s="10" t="s">
        <v>104</v>
      </c>
      <c r="B76" s="31">
        <f t="shared" si="4"/>
        <v>5</v>
      </c>
      <c r="C76" s="15">
        <v>5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2"/>
    </row>
    <row r="77" spans="1:9" ht="15">
      <c r="A77" s="10" t="s">
        <v>105</v>
      </c>
      <c r="B77" s="31">
        <f t="shared" si="4"/>
        <v>15</v>
      </c>
      <c r="C77" s="15">
        <v>15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2"/>
    </row>
    <row r="78" spans="1:9" ht="15">
      <c r="A78" s="10" t="s">
        <v>106</v>
      </c>
      <c r="B78" s="31">
        <f t="shared" si="4"/>
        <v>7</v>
      </c>
      <c r="C78" s="15">
        <v>7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2"/>
    </row>
    <row r="79" spans="1:9" ht="15">
      <c r="A79" s="10" t="s">
        <v>107</v>
      </c>
      <c r="B79" s="31">
        <f t="shared" si="4"/>
        <v>2</v>
      </c>
      <c r="C79" s="15">
        <v>2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2"/>
    </row>
    <row r="80" spans="1:9" ht="15">
      <c r="A80" s="10" t="s">
        <v>108</v>
      </c>
      <c r="B80" s="31">
        <f t="shared" si="4"/>
        <v>5</v>
      </c>
      <c r="C80" s="15">
        <v>5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2"/>
    </row>
    <row r="81" spans="1:9" ht="15">
      <c r="A81" s="10" t="s">
        <v>109</v>
      </c>
      <c r="B81" s="31">
        <f t="shared" si="4"/>
        <v>5</v>
      </c>
      <c r="C81" s="15">
        <v>5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2"/>
    </row>
    <row r="82" spans="1:9" ht="15">
      <c r="A82" s="10" t="s">
        <v>110</v>
      </c>
      <c r="B82" s="31">
        <f t="shared" si="4"/>
        <v>1</v>
      </c>
      <c r="C82" s="14">
        <v>0</v>
      </c>
      <c r="D82" s="15">
        <v>1</v>
      </c>
      <c r="E82" s="14">
        <v>0</v>
      </c>
      <c r="F82" s="14">
        <v>0</v>
      </c>
      <c r="G82" s="14">
        <v>0</v>
      </c>
      <c r="H82" s="14">
        <v>0</v>
      </c>
      <c r="I82" s="2"/>
    </row>
    <row r="83" spans="1:9" ht="15">
      <c r="A83" s="10" t="s">
        <v>212</v>
      </c>
      <c r="B83" s="31">
        <f t="shared" si="4"/>
        <v>3</v>
      </c>
      <c r="C83" s="15">
        <v>3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2"/>
    </row>
    <row r="84" spans="1:9" ht="15">
      <c r="A84" s="10" t="s">
        <v>111</v>
      </c>
      <c r="B84" s="31">
        <f t="shared" si="4"/>
        <v>5</v>
      </c>
      <c r="C84" s="15">
        <v>5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2"/>
    </row>
    <row r="85" spans="1:9" ht="15">
      <c r="A85" s="10" t="s">
        <v>112</v>
      </c>
      <c r="B85" s="31">
        <f t="shared" si="4"/>
        <v>17</v>
      </c>
      <c r="C85" s="15">
        <v>15</v>
      </c>
      <c r="D85" s="15">
        <v>2</v>
      </c>
      <c r="E85" s="14">
        <v>0</v>
      </c>
      <c r="F85" s="14">
        <v>0</v>
      </c>
      <c r="G85" s="14">
        <v>0</v>
      </c>
      <c r="H85" s="14">
        <v>0</v>
      </c>
      <c r="I85" s="2"/>
    </row>
    <row r="86" spans="1:9" ht="15">
      <c r="A86" s="4" t="s">
        <v>37</v>
      </c>
      <c r="B86" s="31">
        <f t="shared" si="4"/>
        <v>1</v>
      </c>
      <c r="C86" s="15">
        <v>1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2"/>
    </row>
    <row r="87" spans="1:9" ht="15">
      <c r="A87" s="10" t="s">
        <v>113</v>
      </c>
      <c r="B87" s="31">
        <f t="shared" si="4"/>
        <v>12</v>
      </c>
      <c r="C87" s="15">
        <v>11</v>
      </c>
      <c r="D87" s="15">
        <v>1</v>
      </c>
      <c r="E87" s="14">
        <v>0</v>
      </c>
      <c r="F87" s="14">
        <v>0</v>
      </c>
      <c r="G87" s="14">
        <v>0</v>
      </c>
      <c r="H87" s="14">
        <v>0</v>
      </c>
      <c r="I87" s="2"/>
    </row>
    <row r="88" spans="1:9" ht="15">
      <c r="A88" s="10" t="s">
        <v>114</v>
      </c>
      <c r="B88" s="31">
        <f t="shared" si="4"/>
        <v>22</v>
      </c>
      <c r="C88" s="15">
        <v>15</v>
      </c>
      <c r="D88" s="15">
        <v>7</v>
      </c>
      <c r="E88" s="14">
        <v>0</v>
      </c>
      <c r="F88" s="14">
        <v>0</v>
      </c>
      <c r="G88" s="14">
        <v>0</v>
      </c>
      <c r="H88" s="14">
        <v>0</v>
      </c>
      <c r="I88" s="2"/>
    </row>
    <row r="89" spans="1:9" ht="15">
      <c r="A89" s="10" t="s">
        <v>115</v>
      </c>
      <c r="B89" s="31">
        <f t="shared" si="4"/>
        <v>4</v>
      </c>
      <c r="C89" s="15">
        <v>4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2"/>
    </row>
    <row r="90" spans="1:9" ht="15">
      <c r="A90" s="10" t="s">
        <v>116</v>
      </c>
      <c r="B90" s="31">
        <f t="shared" si="4"/>
        <v>2</v>
      </c>
      <c r="C90" s="15">
        <v>1</v>
      </c>
      <c r="D90" s="14">
        <v>0</v>
      </c>
      <c r="E90" s="15">
        <v>1</v>
      </c>
      <c r="F90" s="14">
        <v>0</v>
      </c>
      <c r="G90" s="14">
        <v>0</v>
      </c>
      <c r="H90" s="14">
        <v>0</v>
      </c>
      <c r="I90" s="2"/>
    </row>
    <row r="91" spans="1:9" ht="15">
      <c r="A91" s="10" t="s">
        <v>117</v>
      </c>
      <c r="B91" s="31">
        <f t="shared" si="4"/>
        <v>40</v>
      </c>
      <c r="C91" s="14">
        <v>26</v>
      </c>
      <c r="D91" s="14">
        <v>14</v>
      </c>
      <c r="E91" s="14">
        <v>0</v>
      </c>
      <c r="F91" s="14">
        <v>0</v>
      </c>
      <c r="G91" s="14">
        <v>0</v>
      </c>
      <c r="H91" s="14">
        <v>0</v>
      </c>
      <c r="I91" s="2"/>
    </row>
    <row r="92" spans="1:9" ht="15">
      <c r="A92" s="10" t="s">
        <v>118</v>
      </c>
      <c r="B92" s="31">
        <f t="shared" si="4"/>
        <v>3</v>
      </c>
      <c r="C92" s="15">
        <v>3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2"/>
    </row>
    <row r="93" spans="1:9" ht="15">
      <c r="A93" s="10" t="s">
        <v>59</v>
      </c>
      <c r="B93" s="31">
        <f>SUM(C93:H93)</f>
        <v>7</v>
      </c>
      <c r="C93" s="15">
        <v>5</v>
      </c>
      <c r="D93" s="15">
        <v>2</v>
      </c>
      <c r="E93" s="14">
        <v>0</v>
      </c>
      <c r="F93" s="14">
        <v>0</v>
      </c>
      <c r="G93" s="14">
        <v>0</v>
      </c>
      <c r="H93" s="14">
        <v>0</v>
      </c>
      <c r="I93" s="2"/>
    </row>
    <row r="94" spans="1:9" ht="15.75" thickBot="1">
      <c r="A94" s="26" t="s">
        <v>191</v>
      </c>
      <c r="B94" s="41">
        <f t="shared" si="4"/>
        <v>1</v>
      </c>
      <c r="C94" s="35">
        <v>1</v>
      </c>
      <c r="D94" s="37">
        <v>0</v>
      </c>
      <c r="E94" s="37">
        <v>0</v>
      </c>
      <c r="F94" s="37">
        <v>0</v>
      </c>
      <c r="G94" s="37">
        <v>0</v>
      </c>
      <c r="H94" s="37">
        <v>0</v>
      </c>
      <c r="I94" s="2"/>
    </row>
    <row r="95" spans="1:9" ht="15">
      <c r="A95" s="10"/>
      <c r="B95" s="53"/>
      <c r="C95" s="15"/>
      <c r="D95" s="14"/>
      <c r="E95" s="14"/>
      <c r="F95" s="14"/>
      <c r="G95" s="14"/>
      <c r="H95" s="14"/>
      <c r="I95" s="2"/>
    </row>
    <row r="96" spans="1:9" ht="15">
      <c r="A96" s="10"/>
      <c r="B96" s="53"/>
      <c r="C96" s="15"/>
      <c r="D96" s="14"/>
      <c r="E96" s="14"/>
      <c r="F96" s="14"/>
      <c r="G96" s="14"/>
      <c r="H96" s="14"/>
      <c r="I96" s="2"/>
    </row>
    <row r="97" ht="12.75">
      <c r="I97" s="2"/>
    </row>
    <row r="98" spans="1:8" ht="15">
      <c r="A98" s="10"/>
      <c r="B98" s="22"/>
      <c r="C98" s="15"/>
      <c r="D98" s="15"/>
      <c r="E98" s="14"/>
      <c r="F98" s="14"/>
      <c r="G98" s="14"/>
      <c r="H98" s="14"/>
    </row>
    <row r="99" spans="1:8" ht="15">
      <c r="A99" s="10"/>
      <c r="B99" s="22"/>
      <c r="C99" s="15"/>
      <c r="D99" s="15"/>
      <c r="E99" s="14"/>
      <c r="F99" s="14"/>
      <c r="G99" s="14"/>
      <c r="H99" s="14"/>
    </row>
  </sheetData>
  <mergeCells count="12">
    <mergeCell ref="A3:H3"/>
    <mergeCell ref="A4:H4"/>
    <mergeCell ref="A6:A8"/>
    <mergeCell ref="B6:B8"/>
    <mergeCell ref="C6:H6"/>
    <mergeCell ref="H7:H8"/>
    <mergeCell ref="E7:E8"/>
    <mergeCell ref="A49:A51"/>
    <mergeCell ref="B49:B51"/>
    <mergeCell ref="C49:H49"/>
    <mergeCell ref="E50:E51"/>
    <mergeCell ref="H50:H51"/>
  </mergeCells>
  <printOptions horizontalCentered="1"/>
  <pageMargins left="0.3" right="0.32" top="1.35" bottom="1.3" header="0.34" footer="0.31496062992125984"/>
  <pageSetup fitToHeight="2" horizontalDpi="600" verticalDpi="6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6"/>
  <sheetViews>
    <sheetView workbookViewId="0" topLeftCell="A1">
      <pane ySplit="9" topLeftCell="BM10" activePane="bottomLeft" state="frozen"/>
      <selection pane="topLeft" activeCell="A1" sqref="A1"/>
      <selection pane="bottomLeft" activeCell="A10" sqref="A10"/>
    </sheetView>
  </sheetViews>
  <sheetFormatPr defaultColWidth="11.421875" defaultRowHeight="18" customHeight="1"/>
  <cols>
    <col min="1" max="1" width="48.28125" style="5" customWidth="1"/>
    <col min="2" max="2" width="6.7109375" style="5" customWidth="1"/>
    <col min="3" max="3" width="6.421875" style="5" customWidth="1"/>
    <col min="4" max="16" width="5.140625" style="5" customWidth="1"/>
    <col min="17" max="16384" width="11.421875" style="5" customWidth="1"/>
  </cols>
  <sheetData>
    <row r="1" spans="1:16" ht="18" customHeight="1">
      <c r="A1" s="23" t="s">
        <v>209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18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ht="18" customHeight="1">
      <c r="A3" s="104" t="s">
        <v>201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</row>
    <row r="4" spans="1:16" ht="18" customHeight="1">
      <c r="A4" s="104" t="s">
        <v>168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</row>
    <row r="5" spans="1:16" ht="18" customHeight="1" thickBo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 ht="18" customHeight="1" thickBot="1">
      <c r="A6" s="105" t="s">
        <v>169</v>
      </c>
      <c r="B6" s="108" t="s">
        <v>13</v>
      </c>
      <c r="C6" s="114" t="s">
        <v>171</v>
      </c>
      <c r="D6" s="115"/>
      <c r="E6" s="101" t="s">
        <v>170</v>
      </c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</row>
    <row r="7" spans="1:16" ht="18" customHeight="1" thickBot="1">
      <c r="A7" s="107"/>
      <c r="B7" s="110"/>
      <c r="C7" s="80" t="s">
        <v>172</v>
      </c>
      <c r="D7" s="97" t="s">
        <v>173</v>
      </c>
      <c r="E7" s="79" t="s">
        <v>1</v>
      </c>
      <c r="F7" s="79" t="s">
        <v>2</v>
      </c>
      <c r="G7" s="79" t="s">
        <v>3</v>
      </c>
      <c r="H7" s="79" t="s">
        <v>4</v>
      </c>
      <c r="I7" s="79" t="s">
        <v>5</v>
      </c>
      <c r="J7" s="79" t="s">
        <v>6</v>
      </c>
      <c r="K7" s="79" t="s">
        <v>7</v>
      </c>
      <c r="L7" s="79" t="s">
        <v>8</v>
      </c>
      <c r="M7" s="79" t="s">
        <v>9</v>
      </c>
      <c r="N7" s="79" t="s">
        <v>10</v>
      </c>
      <c r="O7" s="79" t="s">
        <v>11</v>
      </c>
      <c r="P7" s="79" t="s">
        <v>12</v>
      </c>
    </row>
    <row r="8" spans="1:16" ht="18" customHeight="1">
      <c r="A8" s="25"/>
      <c r="B8" s="28"/>
      <c r="C8" s="81"/>
      <c r="D8" s="90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</row>
    <row r="9" spans="1:16" ht="18" customHeight="1">
      <c r="A9" s="25" t="s">
        <v>13</v>
      </c>
      <c r="B9" s="84">
        <f aca="true" t="shared" si="0" ref="B9:P9">+SUM(B11:B46)</f>
        <v>318</v>
      </c>
      <c r="C9" s="82">
        <f t="shared" si="0"/>
        <v>309</v>
      </c>
      <c r="D9" s="91">
        <f t="shared" si="0"/>
        <v>9</v>
      </c>
      <c r="E9" s="21">
        <f t="shared" si="0"/>
        <v>24</v>
      </c>
      <c r="F9" s="54">
        <f t="shared" si="0"/>
        <v>27</v>
      </c>
      <c r="G9" s="54">
        <f t="shared" si="0"/>
        <v>36</v>
      </c>
      <c r="H9" s="54">
        <f t="shared" si="0"/>
        <v>22</v>
      </c>
      <c r="I9" s="54">
        <f t="shared" si="0"/>
        <v>34</v>
      </c>
      <c r="J9" s="54">
        <f t="shared" si="0"/>
        <v>23</v>
      </c>
      <c r="K9" s="54">
        <f t="shared" si="0"/>
        <v>29</v>
      </c>
      <c r="L9" s="54">
        <f t="shared" si="0"/>
        <v>23</v>
      </c>
      <c r="M9" s="54">
        <f t="shared" si="0"/>
        <v>29</v>
      </c>
      <c r="N9" s="54">
        <f t="shared" si="0"/>
        <v>22</v>
      </c>
      <c r="O9" s="54">
        <f t="shared" si="0"/>
        <v>22</v>
      </c>
      <c r="P9" s="54">
        <f t="shared" si="0"/>
        <v>27</v>
      </c>
    </row>
    <row r="10" spans="2:4" ht="18" customHeight="1">
      <c r="B10" s="40"/>
      <c r="C10" s="72"/>
      <c r="D10" s="92"/>
    </row>
    <row r="11" spans="1:16" ht="18" customHeight="1">
      <c r="A11" s="78" t="s">
        <v>144</v>
      </c>
      <c r="B11" s="31">
        <f aca="true" t="shared" si="1" ref="B11:B46">+SUM(E11:P11)</f>
        <v>2</v>
      </c>
      <c r="C11" s="52">
        <f aca="true" t="shared" si="2" ref="C11:C38">+SUM(E11:P11)-D11</f>
        <v>2</v>
      </c>
      <c r="D11" s="98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2</v>
      </c>
      <c r="M11" s="22">
        <v>0</v>
      </c>
      <c r="N11" s="22">
        <v>0</v>
      </c>
      <c r="O11" s="22">
        <v>0</v>
      </c>
      <c r="P11" s="22">
        <v>0</v>
      </c>
    </row>
    <row r="12" spans="1:16" ht="18" customHeight="1">
      <c r="A12" s="78" t="s">
        <v>199</v>
      </c>
      <c r="B12" s="31">
        <f t="shared" si="1"/>
        <v>21</v>
      </c>
      <c r="C12" s="52">
        <f t="shared" si="2"/>
        <v>21</v>
      </c>
      <c r="D12" s="98">
        <v>0</v>
      </c>
      <c r="E12" s="22">
        <v>2</v>
      </c>
      <c r="F12" s="22">
        <v>1</v>
      </c>
      <c r="G12" s="22">
        <v>2</v>
      </c>
      <c r="H12" s="22">
        <v>1</v>
      </c>
      <c r="I12" s="22">
        <v>3</v>
      </c>
      <c r="J12" s="22">
        <v>4</v>
      </c>
      <c r="K12" s="22">
        <v>2</v>
      </c>
      <c r="L12" s="22">
        <v>0</v>
      </c>
      <c r="M12" s="22">
        <v>2</v>
      </c>
      <c r="N12" s="22">
        <v>0</v>
      </c>
      <c r="O12" s="22">
        <v>3</v>
      </c>
      <c r="P12" s="22">
        <v>1</v>
      </c>
    </row>
    <row r="13" spans="1:16" ht="18" customHeight="1">
      <c r="A13" s="78" t="s">
        <v>145</v>
      </c>
      <c r="B13" s="31">
        <f t="shared" si="1"/>
        <v>10</v>
      </c>
      <c r="C13" s="52">
        <f t="shared" si="2"/>
        <v>10</v>
      </c>
      <c r="D13" s="98">
        <v>0</v>
      </c>
      <c r="E13" s="22">
        <v>0</v>
      </c>
      <c r="F13" s="22">
        <v>0</v>
      </c>
      <c r="G13" s="22">
        <v>2</v>
      </c>
      <c r="H13" s="22">
        <v>0</v>
      </c>
      <c r="I13" s="22">
        <v>3</v>
      </c>
      <c r="J13" s="22">
        <v>0</v>
      </c>
      <c r="K13" s="22">
        <v>2</v>
      </c>
      <c r="L13" s="22">
        <v>1</v>
      </c>
      <c r="M13" s="22">
        <v>1</v>
      </c>
      <c r="N13" s="22">
        <v>1</v>
      </c>
      <c r="O13" s="22">
        <v>0</v>
      </c>
      <c r="P13" s="22">
        <v>0</v>
      </c>
    </row>
    <row r="14" spans="1:16" ht="18" customHeight="1">
      <c r="A14" s="78" t="s">
        <v>146</v>
      </c>
      <c r="B14" s="31">
        <f t="shared" si="1"/>
        <v>1</v>
      </c>
      <c r="C14" s="52">
        <f t="shared" si="2"/>
        <v>1</v>
      </c>
      <c r="D14" s="98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1</v>
      </c>
    </row>
    <row r="15" spans="1:16" ht="18" customHeight="1">
      <c r="A15" s="78" t="s">
        <v>147</v>
      </c>
      <c r="B15" s="31">
        <f t="shared" si="1"/>
        <v>1</v>
      </c>
      <c r="C15" s="52">
        <f t="shared" si="2"/>
        <v>1</v>
      </c>
      <c r="D15" s="98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1</v>
      </c>
      <c r="N15" s="22">
        <v>0</v>
      </c>
      <c r="O15" s="22">
        <v>0</v>
      </c>
      <c r="P15" s="22">
        <v>0</v>
      </c>
    </row>
    <row r="16" spans="1:16" ht="18" customHeight="1">
      <c r="A16" s="78" t="s">
        <v>148</v>
      </c>
      <c r="B16" s="31">
        <f t="shared" si="1"/>
        <v>4</v>
      </c>
      <c r="C16" s="52">
        <f t="shared" si="2"/>
        <v>4</v>
      </c>
      <c r="D16" s="98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2</v>
      </c>
      <c r="L16" s="22">
        <v>0</v>
      </c>
      <c r="M16" s="22">
        <v>1</v>
      </c>
      <c r="N16" s="22">
        <v>1</v>
      </c>
      <c r="O16" s="22">
        <v>0</v>
      </c>
      <c r="P16" s="22">
        <v>0</v>
      </c>
    </row>
    <row r="17" spans="1:16" ht="18" customHeight="1">
      <c r="A17" s="78" t="s">
        <v>149</v>
      </c>
      <c r="B17" s="31">
        <f t="shared" si="1"/>
        <v>43</v>
      </c>
      <c r="C17" s="52">
        <f t="shared" si="2"/>
        <v>43</v>
      </c>
      <c r="D17" s="98">
        <v>0</v>
      </c>
      <c r="E17" s="22">
        <v>4</v>
      </c>
      <c r="F17" s="22">
        <v>2</v>
      </c>
      <c r="G17" s="22">
        <v>3</v>
      </c>
      <c r="H17" s="22">
        <v>7</v>
      </c>
      <c r="I17" s="22">
        <v>4</v>
      </c>
      <c r="J17" s="22">
        <v>0</v>
      </c>
      <c r="K17" s="22">
        <v>1</v>
      </c>
      <c r="L17" s="22">
        <v>5</v>
      </c>
      <c r="M17" s="22">
        <v>3</v>
      </c>
      <c r="N17" s="22">
        <v>3</v>
      </c>
      <c r="O17" s="22">
        <v>6</v>
      </c>
      <c r="P17" s="22">
        <v>5</v>
      </c>
    </row>
    <row r="18" spans="1:16" ht="18" customHeight="1">
      <c r="A18" s="78" t="s">
        <v>150</v>
      </c>
      <c r="B18" s="31">
        <f t="shared" si="1"/>
        <v>1</v>
      </c>
      <c r="C18" s="52">
        <f t="shared" si="2"/>
        <v>1</v>
      </c>
      <c r="D18" s="98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1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</row>
    <row r="19" spans="1:16" ht="18" customHeight="1">
      <c r="A19" s="78" t="s">
        <v>151</v>
      </c>
      <c r="B19" s="31">
        <f t="shared" si="1"/>
        <v>1</v>
      </c>
      <c r="C19" s="52">
        <f t="shared" si="2"/>
        <v>1</v>
      </c>
      <c r="D19" s="98">
        <v>0</v>
      </c>
      <c r="E19" s="22">
        <v>1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</row>
    <row r="20" spans="1:16" ht="18" customHeight="1">
      <c r="A20" s="78" t="s">
        <v>152</v>
      </c>
      <c r="B20" s="31">
        <f t="shared" si="1"/>
        <v>1</v>
      </c>
      <c r="C20" s="52">
        <f t="shared" si="2"/>
        <v>1</v>
      </c>
      <c r="D20" s="98">
        <v>0</v>
      </c>
      <c r="E20" s="22">
        <v>0</v>
      </c>
      <c r="F20" s="22">
        <v>0</v>
      </c>
      <c r="G20" s="22">
        <v>0</v>
      </c>
      <c r="H20" s="22">
        <v>0</v>
      </c>
      <c r="I20" s="22">
        <v>1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</row>
    <row r="21" spans="1:16" ht="18" customHeight="1">
      <c r="A21" s="78" t="s">
        <v>153</v>
      </c>
      <c r="B21" s="31">
        <f t="shared" si="1"/>
        <v>1</v>
      </c>
      <c r="C21" s="52">
        <f t="shared" si="2"/>
        <v>1</v>
      </c>
      <c r="D21" s="98">
        <v>0</v>
      </c>
      <c r="E21" s="22">
        <v>0</v>
      </c>
      <c r="F21" s="22">
        <v>1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</row>
    <row r="22" spans="1:16" ht="18" customHeight="1">
      <c r="A22" s="78" t="s">
        <v>154</v>
      </c>
      <c r="B22" s="31">
        <f t="shared" si="1"/>
        <v>7</v>
      </c>
      <c r="C22" s="52">
        <f t="shared" si="2"/>
        <v>7</v>
      </c>
      <c r="D22" s="98">
        <v>0</v>
      </c>
      <c r="E22" s="22">
        <v>1</v>
      </c>
      <c r="F22" s="22">
        <v>0</v>
      </c>
      <c r="G22" s="22">
        <v>0</v>
      </c>
      <c r="H22" s="22">
        <v>0</v>
      </c>
      <c r="I22" s="22">
        <v>1</v>
      </c>
      <c r="J22" s="22">
        <v>3</v>
      </c>
      <c r="K22" s="22">
        <v>0</v>
      </c>
      <c r="L22" s="22">
        <v>0</v>
      </c>
      <c r="M22" s="22">
        <v>0</v>
      </c>
      <c r="N22" s="22">
        <v>0</v>
      </c>
      <c r="O22" s="22">
        <v>1</v>
      </c>
      <c r="P22" s="22">
        <v>1</v>
      </c>
    </row>
    <row r="23" spans="1:16" ht="18" customHeight="1">
      <c r="A23" s="78" t="s">
        <v>155</v>
      </c>
      <c r="B23" s="31">
        <f t="shared" si="1"/>
        <v>14</v>
      </c>
      <c r="C23" s="52">
        <f t="shared" si="2"/>
        <v>14</v>
      </c>
      <c r="D23" s="98">
        <v>0</v>
      </c>
      <c r="E23" s="22">
        <v>2</v>
      </c>
      <c r="F23" s="22">
        <v>1</v>
      </c>
      <c r="G23" s="22">
        <v>2</v>
      </c>
      <c r="H23" s="22">
        <v>2</v>
      </c>
      <c r="I23" s="22">
        <v>4</v>
      </c>
      <c r="J23" s="22">
        <v>0</v>
      </c>
      <c r="K23" s="22">
        <v>0</v>
      </c>
      <c r="L23" s="22">
        <v>0</v>
      </c>
      <c r="M23" s="22">
        <v>1</v>
      </c>
      <c r="N23" s="22">
        <v>1</v>
      </c>
      <c r="O23" s="22">
        <v>0</v>
      </c>
      <c r="P23" s="22">
        <v>1</v>
      </c>
    </row>
    <row r="24" spans="1:16" ht="18" customHeight="1">
      <c r="A24" s="96" t="s">
        <v>181</v>
      </c>
      <c r="B24" s="31">
        <f t="shared" si="1"/>
        <v>1</v>
      </c>
      <c r="C24" s="52">
        <f t="shared" si="2"/>
        <v>1</v>
      </c>
      <c r="D24" s="98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1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</row>
    <row r="25" spans="1:16" ht="18" customHeight="1">
      <c r="A25" s="78" t="s">
        <v>183</v>
      </c>
      <c r="B25" s="31">
        <f t="shared" si="1"/>
        <v>2</v>
      </c>
      <c r="C25" s="52">
        <f t="shared" si="2"/>
        <v>2</v>
      </c>
      <c r="D25" s="98">
        <v>0</v>
      </c>
      <c r="E25" s="22">
        <v>0</v>
      </c>
      <c r="F25" s="22">
        <v>1</v>
      </c>
      <c r="G25" s="22">
        <v>0</v>
      </c>
      <c r="H25" s="22">
        <v>0</v>
      </c>
      <c r="I25" s="22">
        <v>1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</row>
    <row r="26" spans="1:16" ht="18" customHeight="1">
      <c r="A26" s="78" t="s">
        <v>182</v>
      </c>
      <c r="B26" s="31">
        <f t="shared" si="1"/>
        <v>10</v>
      </c>
      <c r="C26" s="52">
        <f t="shared" si="2"/>
        <v>10</v>
      </c>
      <c r="D26" s="98">
        <v>0</v>
      </c>
      <c r="E26" s="22">
        <v>1</v>
      </c>
      <c r="F26" s="22">
        <v>0</v>
      </c>
      <c r="G26" s="22">
        <v>2</v>
      </c>
      <c r="H26" s="22">
        <v>1</v>
      </c>
      <c r="I26" s="22">
        <v>0</v>
      </c>
      <c r="J26" s="22">
        <v>0</v>
      </c>
      <c r="K26" s="22">
        <v>3</v>
      </c>
      <c r="L26" s="22">
        <v>0</v>
      </c>
      <c r="M26" s="22">
        <v>2</v>
      </c>
      <c r="N26" s="22">
        <v>0</v>
      </c>
      <c r="O26" s="22">
        <v>1</v>
      </c>
      <c r="P26" s="22">
        <v>0</v>
      </c>
    </row>
    <row r="27" spans="1:16" ht="18" customHeight="1">
      <c r="A27" s="78" t="s">
        <v>156</v>
      </c>
      <c r="B27" s="31">
        <f t="shared" si="1"/>
        <v>1</v>
      </c>
      <c r="C27" s="52">
        <f t="shared" si="2"/>
        <v>1</v>
      </c>
      <c r="D27" s="98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1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</row>
    <row r="28" spans="1:16" ht="18" customHeight="1">
      <c r="A28" s="78" t="s">
        <v>157</v>
      </c>
      <c r="B28" s="31">
        <f t="shared" si="1"/>
        <v>2</v>
      </c>
      <c r="C28" s="52">
        <f t="shared" si="2"/>
        <v>2</v>
      </c>
      <c r="D28" s="98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1</v>
      </c>
      <c r="P28" s="22">
        <v>1</v>
      </c>
    </row>
    <row r="29" spans="1:16" ht="18" customHeight="1">
      <c r="A29" s="78" t="s">
        <v>158</v>
      </c>
      <c r="B29" s="31">
        <f t="shared" si="1"/>
        <v>1</v>
      </c>
      <c r="C29" s="52">
        <f>+SUM(E29:P29)-D29</f>
        <v>0</v>
      </c>
      <c r="D29" s="98">
        <v>1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1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</row>
    <row r="30" spans="1:16" ht="18" customHeight="1">
      <c r="A30" s="78" t="s">
        <v>179</v>
      </c>
      <c r="B30" s="31">
        <f t="shared" si="1"/>
        <v>1</v>
      </c>
      <c r="C30" s="52">
        <f t="shared" si="2"/>
        <v>1</v>
      </c>
      <c r="D30" s="98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1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</row>
    <row r="31" spans="1:16" ht="18" customHeight="1">
      <c r="A31" s="78" t="s">
        <v>159</v>
      </c>
      <c r="B31" s="31">
        <f t="shared" si="1"/>
        <v>2</v>
      </c>
      <c r="C31" s="52">
        <f t="shared" si="2"/>
        <v>2</v>
      </c>
      <c r="D31" s="98">
        <v>0</v>
      </c>
      <c r="E31" s="22">
        <v>0</v>
      </c>
      <c r="F31" s="22">
        <v>0</v>
      </c>
      <c r="G31" s="22">
        <v>0</v>
      </c>
      <c r="H31" s="22">
        <v>0</v>
      </c>
      <c r="I31" s="22">
        <v>2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</row>
    <row r="32" spans="1:16" ht="18" customHeight="1">
      <c r="A32" s="78" t="s">
        <v>177</v>
      </c>
      <c r="B32" s="31">
        <f t="shared" si="1"/>
        <v>99</v>
      </c>
      <c r="C32" s="52">
        <f t="shared" si="2"/>
        <v>99</v>
      </c>
      <c r="D32" s="98">
        <v>0</v>
      </c>
      <c r="E32" s="22">
        <v>5</v>
      </c>
      <c r="F32" s="22">
        <v>12</v>
      </c>
      <c r="G32" s="22">
        <v>15</v>
      </c>
      <c r="H32" s="22">
        <v>7</v>
      </c>
      <c r="I32" s="22">
        <v>5</v>
      </c>
      <c r="J32" s="22">
        <v>6</v>
      </c>
      <c r="K32" s="22">
        <v>9</v>
      </c>
      <c r="L32" s="22">
        <v>10</v>
      </c>
      <c r="M32" s="22">
        <v>6</v>
      </c>
      <c r="N32" s="22">
        <v>9</v>
      </c>
      <c r="O32" s="22">
        <v>5</v>
      </c>
      <c r="P32" s="22">
        <v>10</v>
      </c>
    </row>
    <row r="33" spans="1:16" ht="18" customHeight="1">
      <c r="A33" s="78" t="s">
        <v>160</v>
      </c>
      <c r="B33" s="31">
        <f t="shared" si="1"/>
        <v>1</v>
      </c>
      <c r="C33" s="52">
        <f t="shared" si="2"/>
        <v>1</v>
      </c>
      <c r="D33" s="98">
        <v>0</v>
      </c>
      <c r="E33" s="22">
        <v>0</v>
      </c>
      <c r="F33" s="22">
        <v>1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</row>
    <row r="34" spans="1:16" ht="18" customHeight="1">
      <c r="A34" s="78" t="s">
        <v>161</v>
      </c>
      <c r="B34" s="31">
        <f t="shared" si="1"/>
        <v>4</v>
      </c>
      <c r="C34" s="52">
        <f t="shared" si="2"/>
        <v>2</v>
      </c>
      <c r="D34" s="98">
        <f>1+1</f>
        <v>2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1</v>
      </c>
      <c r="O34" s="22">
        <v>2</v>
      </c>
      <c r="P34" s="22">
        <v>1</v>
      </c>
    </row>
    <row r="35" spans="1:16" ht="18" customHeight="1">
      <c r="A35" s="78" t="s">
        <v>162</v>
      </c>
      <c r="B35" s="31">
        <f t="shared" si="1"/>
        <v>2</v>
      </c>
      <c r="C35" s="52">
        <f t="shared" si="2"/>
        <v>2</v>
      </c>
      <c r="D35" s="98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2</v>
      </c>
      <c r="M35" s="22">
        <v>0</v>
      </c>
      <c r="N35" s="22">
        <v>0</v>
      </c>
      <c r="O35" s="22">
        <v>0</v>
      </c>
      <c r="P35" s="22">
        <v>0</v>
      </c>
    </row>
    <row r="36" spans="1:16" ht="18" customHeight="1">
      <c r="A36" s="78" t="s">
        <v>200</v>
      </c>
      <c r="B36" s="31">
        <f t="shared" si="1"/>
        <v>1</v>
      </c>
      <c r="C36" s="52">
        <f t="shared" si="2"/>
        <v>1</v>
      </c>
      <c r="D36" s="98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1</v>
      </c>
      <c r="N36" s="22">
        <v>0</v>
      </c>
      <c r="O36" s="22">
        <v>0</v>
      </c>
      <c r="P36" s="22">
        <v>0</v>
      </c>
    </row>
    <row r="37" spans="1:16" ht="18" customHeight="1">
      <c r="A37" s="78" t="s">
        <v>178</v>
      </c>
      <c r="B37" s="31">
        <f t="shared" si="1"/>
        <v>2</v>
      </c>
      <c r="C37" s="52">
        <f t="shared" si="2"/>
        <v>2</v>
      </c>
      <c r="D37" s="98">
        <v>0</v>
      </c>
      <c r="E37" s="22">
        <v>0</v>
      </c>
      <c r="F37" s="22">
        <v>0</v>
      </c>
      <c r="G37" s="22">
        <v>0</v>
      </c>
      <c r="H37" s="22">
        <v>0</v>
      </c>
      <c r="I37" s="22">
        <v>2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</row>
    <row r="38" spans="1:16" ht="18" customHeight="1">
      <c r="A38" s="78" t="s">
        <v>180</v>
      </c>
      <c r="B38" s="31">
        <f t="shared" si="1"/>
        <v>7</v>
      </c>
      <c r="C38" s="52">
        <f t="shared" si="2"/>
        <v>7</v>
      </c>
      <c r="D38" s="98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2</v>
      </c>
      <c r="K38" s="22">
        <v>0</v>
      </c>
      <c r="L38" s="22">
        <v>0</v>
      </c>
      <c r="M38" s="22">
        <v>1</v>
      </c>
      <c r="N38" s="22">
        <v>2</v>
      </c>
      <c r="O38" s="22">
        <v>0</v>
      </c>
      <c r="P38" s="22">
        <v>2</v>
      </c>
    </row>
    <row r="39" spans="1:16" ht="18" customHeight="1">
      <c r="A39" s="78" t="s">
        <v>163</v>
      </c>
      <c r="B39" s="31">
        <f t="shared" si="1"/>
        <v>6</v>
      </c>
      <c r="C39" s="52">
        <f aca="true" t="shared" si="3" ref="C39:C46">+SUM(E39:P39)-D39</f>
        <v>6</v>
      </c>
      <c r="D39" s="98">
        <v>0</v>
      </c>
      <c r="E39" s="22">
        <v>4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1</v>
      </c>
      <c r="N39" s="22">
        <v>0</v>
      </c>
      <c r="O39" s="22">
        <v>0</v>
      </c>
      <c r="P39" s="22">
        <v>1</v>
      </c>
    </row>
    <row r="40" spans="1:16" ht="18" customHeight="1">
      <c r="A40" s="78" t="s">
        <v>174</v>
      </c>
      <c r="B40" s="31">
        <f t="shared" si="1"/>
        <v>11</v>
      </c>
      <c r="C40" s="52">
        <f t="shared" si="3"/>
        <v>8</v>
      </c>
      <c r="D40" s="98">
        <f>2+1</f>
        <v>3</v>
      </c>
      <c r="E40" s="22">
        <v>0</v>
      </c>
      <c r="F40" s="22">
        <v>5</v>
      </c>
      <c r="G40" s="22">
        <v>6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</row>
    <row r="41" spans="1:16" ht="18" customHeight="1">
      <c r="A41" s="78" t="s">
        <v>164</v>
      </c>
      <c r="B41" s="31">
        <f t="shared" si="1"/>
        <v>3</v>
      </c>
      <c r="C41" s="52">
        <f t="shared" si="3"/>
        <v>3</v>
      </c>
      <c r="D41" s="98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1</v>
      </c>
      <c r="P41" s="22">
        <v>2</v>
      </c>
    </row>
    <row r="42" spans="1:16" ht="18" customHeight="1">
      <c r="A42" s="78" t="s">
        <v>165</v>
      </c>
      <c r="B42" s="31">
        <f t="shared" si="1"/>
        <v>5</v>
      </c>
      <c r="C42" s="52">
        <f t="shared" si="3"/>
        <v>4</v>
      </c>
      <c r="D42" s="98">
        <v>1</v>
      </c>
      <c r="E42" s="22">
        <v>0</v>
      </c>
      <c r="F42" s="22">
        <v>0</v>
      </c>
      <c r="G42" s="22">
        <v>1</v>
      </c>
      <c r="H42" s="22">
        <v>0</v>
      </c>
      <c r="I42" s="22">
        <v>3</v>
      </c>
      <c r="J42" s="22">
        <v>1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</row>
    <row r="43" spans="1:16" ht="18" customHeight="1">
      <c r="A43" s="78" t="s">
        <v>166</v>
      </c>
      <c r="B43" s="31">
        <f>+SUM(E43:P43)</f>
        <v>27</v>
      </c>
      <c r="C43" s="52">
        <f>+SUM(E43:P43)-D43</f>
        <v>27</v>
      </c>
      <c r="D43" s="98">
        <v>0</v>
      </c>
      <c r="E43" s="22">
        <v>3</v>
      </c>
      <c r="F43" s="22">
        <v>1</v>
      </c>
      <c r="G43" s="22">
        <v>3</v>
      </c>
      <c r="H43" s="22">
        <v>3</v>
      </c>
      <c r="I43" s="22">
        <v>4</v>
      </c>
      <c r="J43" s="22">
        <v>0</v>
      </c>
      <c r="K43" s="22">
        <v>2</v>
      </c>
      <c r="L43" s="22">
        <v>2</v>
      </c>
      <c r="M43" s="22">
        <v>5</v>
      </c>
      <c r="N43" s="22">
        <v>2</v>
      </c>
      <c r="O43" s="22">
        <v>2</v>
      </c>
      <c r="P43" s="22">
        <v>0</v>
      </c>
    </row>
    <row r="44" spans="1:16" ht="18" customHeight="1">
      <c r="A44" s="78" t="s">
        <v>167</v>
      </c>
      <c r="B44" s="31">
        <f t="shared" si="1"/>
        <v>5</v>
      </c>
      <c r="C44" s="52">
        <f t="shared" si="3"/>
        <v>5</v>
      </c>
      <c r="D44" s="98">
        <v>0</v>
      </c>
      <c r="E44" s="22">
        <v>0</v>
      </c>
      <c r="F44" s="22">
        <v>0</v>
      </c>
      <c r="G44" s="22">
        <v>0</v>
      </c>
      <c r="H44" s="22">
        <v>1</v>
      </c>
      <c r="I44" s="22">
        <v>1</v>
      </c>
      <c r="J44" s="22">
        <v>1</v>
      </c>
      <c r="K44" s="22">
        <v>0</v>
      </c>
      <c r="L44" s="22">
        <v>1</v>
      </c>
      <c r="M44" s="22">
        <v>0</v>
      </c>
      <c r="N44" s="22">
        <v>1</v>
      </c>
      <c r="O44" s="22">
        <v>0</v>
      </c>
      <c r="P44" s="22">
        <v>0</v>
      </c>
    </row>
    <row r="45" spans="1:16" ht="18" customHeight="1">
      <c r="A45" s="78" t="s">
        <v>175</v>
      </c>
      <c r="B45" s="31">
        <f t="shared" si="1"/>
        <v>8</v>
      </c>
      <c r="C45" s="52">
        <f t="shared" si="3"/>
        <v>7</v>
      </c>
      <c r="D45" s="98">
        <v>1</v>
      </c>
      <c r="E45" s="22">
        <v>1</v>
      </c>
      <c r="F45" s="22">
        <v>2</v>
      </c>
      <c r="G45" s="22">
        <v>0</v>
      </c>
      <c r="H45" s="22">
        <v>0</v>
      </c>
      <c r="I45" s="22">
        <v>0</v>
      </c>
      <c r="J45" s="22">
        <v>3</v>
      </c>
      <c r="K45" s="22">
        <v>1</v>
      </c>
      <c r="L45" s="22">
        <v>0</v>
      </c>
      <c r="M45" s="22">
        <v>1</v>
      </c>
      <c r="N45" s="22">
        <v>0</v>
      </c>
      <c r="O45" s="22">
        <v>0</v>
      </c>
      <c r="P45" s="22">
        <v>0</v>
      </c>
    </row>
    <row r="46" spans="1:16" ht="18" customHeight="1" thickBot="1">
      <c r="A46" s="26" t="s">
        <v>176</v>
      </c>
      <c r="B46" s="41">
        <f t="shared" si="1"/>
        <v>10</v>
      </c>
      <c r="C46" s="83">
        <f t="shared" si="3"/>
        <v>9</v>
      </c>
      <c r="D46" s="99">
        <v>1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5</v>
      </c>
      <c r="L46" s="36">
        <v>0</v>
      </c>
      <c r="M46" s="36">
        <v>3</v>
      </c>
      <c r="N46" s="36">
        <v>1</v>
      </c>
      <c r="O46" s="36">
        <v>0</v>
      </c>
      <c r="P46" s="36">
        <v>1</v>
      </c>
    </row>
  </sheetData>
  <mergeCells count="6">
    <mergeCell ref="A6:A7"/>
    <mergeCell ref="B6:B7"/>
    <mergeCell ref="E6:P6"/>
    <mergeCell ref="A3:P3"/>
    <mergeCell ref="A4:P4"/>
    <mergeCell ref="C6:D6"/>
  </mergeCells>
  <printOptions/>
  <pageMargins left="0.89" right="0.31496062992125984" top="1.75" bottom="0.76" header="0" footer="0"/>
  <pageSetup horizontalDpi="600" verticalDpi="600" orientation="portrait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1">
      <pane ySplit="11" topLeftCell="BM12" activePane="bottomLeft" state="frozen"/>
      <selection pane="topLeft" activeCell="A1" sqref="A1"/>
      <selection pane="bottomLeft" activeCell="A12" sqref="A12"/>
    </sheetView>
  </sheetViews>
  <sheetFormatPr defaultColWidth="11.421875" defaultRowHeight="21.75" customHeight="1"/>
  <cols>
    <col min="1" max="1" width="42.421875" style="5" customWidth="1"/>
    <col min="2" max="3" width="18.28125" style="5" customWidth="1"/>
    <col min="4" max="4" width="18.00390625" style="5" customWidth="1"/>
    <col min="5" max="16384" width="11.421875" style="5" customWidth="1"/>
  </cols>
  <sheetData>
    <row r="1" spans="1:4" ht="21.75" customHeight="1">
      <c r="A1" s="23" t="s">
        <v>207</v>
      </c>
      <c r="B1" s="23"/>
      <c r="C1" s="23"/>
      <c r="D1" s="23"/>
    </row>
    <row r="2" spans="1:4" ht="21.75" customHeight="1">
      <c r="A2" s="23"/>
      <c r="B2" s="23"/>
      <c r="C2" s="23"/>
      <c r="D2" s="23"/>
    </row>
    <row r="3" spans="1:4" ht="21.75" customHeight="1">
      <c r="A3" s="104" t="s">
        <v>130</v>
      </c>
      <c r="B3" s="104"/>
      <c r="C3" s="104"/>
      <c r="D3" s="104"/>
    </row>
    <row r="4" spans="1:4" ht="21.75" customHeight="1">
      <c r="A4" s="104" t="s">
        <v>131</v>
      </c>
      <c r="B4" s="104"/>
      <c r="C4" s="104"/>
      <c r="D4" s="104"/>
    </row>
    <row r="5" spans="1:4" ht="21.75" customHeight="1">
      <c r="A5" s="104" t="s">
        <v>132</v>
      </c>
      <c r="B5" s="104"/>
      <c r="C5" s="104"/>
      <c r="D5" s="104"/>
    </row>
    <row r="6" spans="1:4" ht="21.75" customHeight="1">
      <c r="A6" s="24"/>
      <c r="B6" s="24"/>
      <c r="C6" s="24"/>
      <c r="D6" s="24"/>
    </row>
    <row r="7" spans="1:4" ht="21.75" customHeight="1" thickBot="1">
      <c r="A7" s="23"/>
      <c r="B7" s="23"/>
      <c r="C7" s="23"/>
      <c r="D7" s="23"/>
    </row>
    <row r="8" spans="1:4" ht="21.75" customHeight="1">
      <c r="A8" s="105" t="s">
        <v>29</v>
      </c>
      <c r="B8" s="74" t="s">
        <v>133</v>
      </c>
      <c r="C8" s="70" t="s">
        <v>121</v>
      </c>
      <c r="D8" s="70" t="s">
        <v>136</v>
      </c>
    </row>
    <row r="9" spans="1:4" ht="21.75" customHeight="1" thickBot="1">
      <c r="A9" s="107"/>
      <c r="B9" s="75" t="s">
        <v>134</v>
      </c>
      <c r="C9" s="71" t="s">
        <v>135</v>
      </c>
      <c r="D9" s="71" t="s">
        <v>137</v>
      </c>
    </row>
    <row r="10" spans="2:4" ht="21.75" customHeight="1">
      <c r="B10" s="40"/>
      <c r="C10" s="72"/>
      <c r="D10" s="72"/>
    </row>
    <row r="11" spans="1:4" ht="21.75" customHeight="1">
      <c r="A11" s="22" t="s">
        <v>13</v>
      </c>
      <c r="B11" s="39">
        <f>+SUM(B13:B18)</f>
        <v>616</v>
      </c>
      <c r="C11" s="94">
        <f>+SUM(C13:C18)</f>
        <v>205258012</v>
      </c>
      <c r="D11" s="94">
        <f>+C11/B11</f>
        <v>333211.05844155845</v>
      </c>
    </row>
    <row r="12" spans="2:4" ht="21.75" customHeight="1">
      <c r="B12" s="40"/>
      <c r="C12" s="72"/>
      <c r="D12" s="52"/>
    </row>
    <row r="13" spans="1:4" ht="21.75" customHeight="1">
      <c r="A13" s="5" t="s">
        <v>195</v>
      </c>
      <c r="B13" s="31">
        <v>36</v>
      </c>
      <c r="C13" s="93">
        <v>14404612</v>
      </c>
      <c r="D13" s="93">
        <f>+C13/B13</f>
        <v>400128.1111111111</v>
      </c>
    </row>
    <row r="14" spans="1:4" ht="21.75" customHeight="1">
      <c r="A14" s="5" t="s">
        <v>196</v>
      </c>
      <c r="B14" s="31">
        <v>184</v>
      </c>
      <c r="C14" s="93">
        <v>55535570</v>
      </c>
      <c r="D14" s="93">
        <f>+C14/B14</f>
        <v>301823.75</v>
      </c>
    </row>
    <row r="15" spans="1:4" ht="21.75" customHeight="1">
      <c r="A15" s="5" t="s">
        <v>138</v>
      </c>
      <c r="B15" s="31">
        <v>330</v>
      </c>
      <c r="C15" s="93">
        <v>97067830</v>
      </c>
      <c r="D15" s="93">
        <f>+C15/B15</f>
        <v>294144.9393939394</v>
      </c>
    </row>
    <row r="16" spans="1:4" ht="21.75" customHeight="1">
      <c r="A16" s="5" t="s">
        <v>139</v>
      </c>
      <c r="B16" s="31">
        <v>43</v>
      </c>
      <c r="C16" s="93">
        <v>8719000</v>
      </c>
      <c r="D16" s="93">
        <f>+C16/B16</f>
        <v>202767.44186046513</v>
      </c>
    </row>
    <row r="17" spans="2:4" ht="21.75" customHeight="1">
      <c r="B17" s="31"/>
      <c r="C17" s="76"/>
      <c r="D17" s="89"/>
    </row>
    <row r="18" spans="1:4" ht="21.75" customHeight="1">
      <c r="A18" s="5" t="s">
        <v>140</v>
      </c>
      <c r="B18" s="39">
        <f>+SUM(B20:B22)</f>
        <v>23</v>
      </c>
      <c r="C18" s="94">
        <f>+SUM(C20:C22)</f>
        <v>29531000</v>
      </c>
      <c r="D18" s="89"/>
    </row>
    <row r="19" spans="2:4" ht="21.75" customHeight="1">
      <c r="B19" s="31"/>
      <c r="C19" s="76"/>
      <c r="D19" s="89"/>
    </row>
    <row r="20" spans="1:4" ht="21.75" customHeight="1">
      <c r="A20" s="5" t="s">
        <v>141</v>
      </c>
      <c r="B20" s="31">
        <v>3</v>
      </c>
      <c r="C20" s="93">
        <v>370000</v>
      </c>
      <c r="D20" s="93">
        <f>+C20/B20</f>
        <v>123333.33333333333</v>
      </c>
    </row>
    <row r="21" spans="1:4" ht="21.75" customHeight="1">
      <c r="A21" s="5" t="s">
        <v>142</v>
      </c>
      <c r="B21" s="31">
        <v>6</v>
      </c>
      <c r="C21" s="93">
        <v>2826000</v>
      </c>
      <c r="D21" s="93">
        <f>+C21/B21</f>
        <v>471000</v>
      </c>
    </row>
    <row r="22" spans="1:4" ht="21.75" customHeight="1">
      <c r="A22" s="5" t="s">
        <v>143</v>
      </c>
      <c r="B22" s="31">
        <v>14</v>
      </c>
      <c r="C22" s="93">
        <v>26335000</v>
      </c>
      <c r="D22" s="93">
        <f>+C22/B22</f>
        <v>1881071.4285714286</v>
      </c>
    </row>
    <row r="23" spans="1:4" ht="21.75" customHeight="1" thickBot="1">
      <c r="A23" s="77"/>
      <c r="B23" s="67"/>
      <c r="C23" s="73"/>
      <c r="D23" s="73"/>
    </row>
    <row r="24" ht="21.75" customHeight="1">
      <c r="A24" s="95" t="s">
        <v>197</v>
      </c>
    </row>
    <row r="25" ht="21.75" customHeight="1">
      <c r="A25" s="5" t="s">
        <v>198</v>
      </c>
    </row>
  </sheetData>
  <mergeCells count="4">
    <mergeCell ref="A8:A9"/>
    <mergeCell ref="A3:D3"/>
    <mergeCell ref="A4:D4"/>
    <mergeCell ref="A5:D5"/>
  </mergeCells>
  <printOptions horizontalCentered="1" verticalCentered="1"/>
  <pageMargins left="0.3937007874015748" right="0.3937007874015748" top="0.3937007874015748" bottom="0.5" header="0" footer="0"/>
  <pageSetup horizontalDpi="600" verticalDpi="600" orientation="landscape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pane ySplit="10" topLeftCell="BM11" activePane="bottomLeft" state="frozen"/>
      <selection pane="topLeft" activeCell="A1" sqref="A1"/>
      <selection pane="bottomLeft" activeCell="A11" sqref="A11"/>
    </sheetView>
  </sheetViews>
  <sheetFormatPr defaultColWidth="11.421875" defaultRowHeight="30" customHeight="1"/>
  <cols>
    <col min="1" max="1" width="24.00390625" style="5" customWidth="1"/>
    <col min="2" max="2" width="11.421875" style="5" customWidth="1"/>
    <col min="3" max="3" width="13.57421875" style="5" customWidth="1"/>
    <col min="4" max="4" width="15.7109375" style="5" customWidth="1"/>
    <col min="5" max="5" width="16.421875" style="5" customWidth="1"/>
    <col min="6" max="6" width="15.8515625" style="5" customWidth="1"/>
    <col min="7" max="16384" width="11.421875" style="5" customWidth="1"/>
  </cols>
  <sheetData>
    <row r="1" spans="1:6" ht="30" customHeight="1">
      <c r="A1" s="23" t="s">
        <v>210</v>
      </c>
      <c r="B1" s="23"/>
      <c r="C1" s="23"/>
      <c r="D1" s="23"/>
      <c r="E1" s="23"/>
      <c r="F1" s="23"/>
    </row>
    <row r="2" spans="1:6" ht="9" customHeight="1">
      <c r="A2" s="23"/>
      <c r="B2" s="23"/>
      <c r="C2" s="23"/>
      <c r="D2" s="23"/>
      <c r="E2" s="23"/>
      <c r="F2" s="23"/>
    </row>
    <row r="3" spans="1:6" ht="30" customHeight="1">
      <c r="A3" s="104" t="s">
        <v>202</v>
      </c>
      <c r="B3" s="104"/>
      <c r="C3" s="104"/>
      <c r="D3" s="104"/>
      <c r="E3" s="104"/>
      <c r="F3" s="104"/>
    </row>
    <row r="4" spans="1:6" ht="30" customHeight="1">
      <c r="A4" s="104" t="s">
        <v>124</v>
      </c>
      <c r="B4" s="104"/>
      <c r="C4" s="104"/>
      <c r="D4" s="104"/>
      <c r="E4" s="104"/>
      <c r="F4" s="104"/>
    </row>
    <row r="5" spans="1:6" ht="30" customHeight="1">
      <c r="A5" s="104" t="s">
        <v>125</v>
      </c>
      <c r="B5" s="104"/>
      <c r="C5" s="104"/>
      <c r="D5" s="104"/>
      <c r="E5" s="104"/>
      <c r="F5" s="104"/>
    </row>
    <row r="6" spans="1:6" ht="15" customHeight="1" thickBot="1">
      <c r="A6" s="23"/>
      <c r="B6" s="23"/>
      <c r="C6" s="23"/>
      <c r="D6" s="23"/>
      <c r="E6" s="23"/>
      <c r="F6" s="23"/>
    </row>
    <row r="7" spans="1:6" ht="30" customHeight="1" thickBot="1">
      <c r="A7" s="111" t="s">
        <v>0</v>
      </c>
      <c r="B7" s="118" t="s">
        <v>13</v>
      </c>
      <c r="C7" s="120" t="s">
        <v>120</v>
      </c>
      <c r="D7" s="101"/>
      <c r="E7" s="116" t="s">
        <v>122</v>
      </c>
      <c r="F7" s="111" t="s">
        <v>123</v>
      </c>
    </row>
    <row r="8" spans="1:6" ht="30" customHeight="1" thickBot="1">
      <c r="A8" s="112"/>
      <c r="B8" s="119"/>
      <c r="C8" s="57" t="s">
        <v>193</v>
      </c>
      <c r="D8" s="66" t="s">
        <v>194</v>
      </c>
      <c r="E8" s="117"/>
      <c r="F8" s="112"/>
    </row>
    <row r="9" spans="2:6" ht="12" customHeight="1">
      <c r="B9" s="62"/>
      <c r="D9" s="64"/>
      <c r="E9" s="40"/>
      <c r="F9" s="10"/>
    </row>
    <row r="10" spans="1:6" ht="30" customHeight="1">
      <c r="A10" s="24" t="s">
        <v>13</v>
      </c>
      <c r="B10" s="85">
        <f>+SUM(B12:B15)</f>
        <v>862</v>
      </c>
      <c r="C10" s="30">
        <f>+SUM(C12:C15)</f>
        <v>616</v>
      </c>
      <c r="D10" s="86">
        <f>+SUM(D12:D15)</f>
        <v>246</v>
      </c>
      <c r="E10" s="87">
        <f>+SUM(E12:E15)</f>
        <v>205258012</v>
      </c>
      <c r="F10" s="88">
        <f>+E10/C10</f>
        <v>333211.05844155845</v>
      </c>
    </row>
    <row r="11" spans="2:6" ht="12" customHeight="1">
      <c r="B11" s="68"/>
      <c r="C11" s="22"/>
      <c r="D11" s="69"/>
      <c r="E11" s="48"/>
      <c r="F11" s="44"/>
    </row>
    <row r="12" spans="1:6" ht="30" customHeight="1">
      <c r="A12" s="5" t="s">
        <v>127</v>
      </c>
      <c r="B12" s="68">
        <v>768</v>
      </c>
      <c r="C12" s="22">
        <v>565</v>
      </c>
      <c r="D12" s="69">
        <f>+B12-C12</f>
        <v>203</v>
      </c>
      <c r="E12" s="48">
        <v>182621212</v>
      </c>
      <c r="F12" s="44">
        <f>+E12/C12</f>
        <v>323223.3840707965</v>
      </c>
    </row>
    <row r="13" spans="1:6" ht="30" customHeight="1">
      <c r="A13" s="5" t="s">
        <v>126</v>
      </c>
      <c r="B13" s="68">
        <v>86</v>
      </c>
      <c r="C13" s="22">
        <v>45</v>
      </c>
      <c r="D13" s="69">
        <f>+B13-C13</f>
        <v>41</v>
      </c>
      <c r="E13" s="48">
        <v>18197800</v>
      </c>
      <c r="F13" s="44">
        <f>+E13/C13</f>
        <v>404395.55555555556</v>
      </c>
    </row>
    <row r="14" spans="1:6" ht="30" customHeight="1">
      <c r="A14" s="5" t="s">
        <v>128</v>
      </c>
      <c r="B14" s="68">
        <v>6</v>
      </c>
      <c r="C14" s="22">
        <v>5</v>
      </c>
      <c r="D14" s="69">
        <f>+B14-C14</f>
        <v>1</v>
      </c>
      <c r="E14" s="48">
        <v>3039000</v>
      </c>
      <c r="F14" s="44">
        <f>+E14/C14</f>
        <v>607800</v>
      </c>
    </row>
    <row r="15" spans="1:6" ht="30" customHeight="1">
      <c r="A15" s="5" t="s">
        <v>129</v>
      </c>
      <c r="B15" s="68">
        <v>2</v>
      </c>
      <c r="C15" s="22">
        <v>1</v>
      </c>
      <c r="D15" s="69">
        <f>+B15-C15</f>
        <v>1</v>
      </c>
      <c r="E15" s="48">
        <v>1400000</v>
      </c>
      <c r="F15" s="44">
        <f>+E15/C15</f>
        <v>1400000</v>
      </c>
    </row>
    <row r="16" spans="1:6" ht="30" customHeight="1" thickBot="1">
      <c r="A16" s="26"/>
      <c r="B16" s="63"/>
      <c r="C16" s="26"/>
      <c r="D16" s="65"/>
      <c r="E16" s="67"/>
      <c r="F16" s="26"/>
    </row>
  </sheetData>
  <mergeCells count="8">
    <mergeCell ref="A3:F3"/>
    <mergeCell ref="A4:F4"/>
    <mergeCell ref="A5:F5"/>
    <mergeCell ref="E7:E8"/>
    <mergeCell ref="F7:F8"/>
    <mergeCell ref="A7:A8"/>
    <mergeCell ref="B7:B8"/>
    <mergeCell ref="C7:D7"/>
  </mergeCells>
  <printOptions horizontalCentered="1"/>
  <pageMargins left="0.3937007874015748" right="0.3937007874015748" top="2.54" bottom="0.7874015748031497" header="0" footer="0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apacheco</dc:creator>
  <cp:keywords/>
  <dc:description/>
  <cp:lastModifiedBy>Departamento Tecnología Información</cp:lastModifiedBy>
  <cp:lastPrinted>2003-10-24T21:08:00Z</cp:lastPrinted>
  <dcterms:created xsi:type="dcterms:W3CDTF">2002-12-18T08:56:22Z</dcterms:created>
  <dcterms:modified xsi:type="dcterms:W3CDTF">2003-11-24T21:52:23Z</dcterms:modified>
  <cp:category/>
  <cp:version/>
  <cp:contentType/>
  <cp:contentStatus/>
</cp:coreProperties>
</file>