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C 108" sheetId="6" r:id="rId6"/>
  </sheets>
  <definedNames>
    <definedName name="_xlnm.Print_Area" localSheetId="0">'1'!$A$1:$N$29</definedName>
    <definedName name="_xlnm.Print_Area" localSheetId="2">'3'!$A$1:$I$77</definedName>
  </definedNames>
  <calcPr fullCalcOnLoad="1"/>
</workbook>
</file>

<file path=xl/sharedStrings.xml><?xml version="1.0" encoding="utf-8"?>
<sst xmlns="http://schemas.openxmlformats.org/spreadsheetml/2006/main" count="298" uniqueCount="175">
  <si>
    <t>Guácimo</t>
  </si>
  <si>
    <t>Heredia</t>
  </si>
  <si>
    <t>Pococí</t>
  </si>
  <si>
    <t>San Carlos</t>
  </si>
  <si>
    <t>San José</t>
  </si>
  <si>
    <t>Sarapiquí</t>
  </si>
  <si>
    <t>Siquirres</t>
  </si>
  <si>
    <t>Cantón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</si>
  <si>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</si>
  <si>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</si>
  <si>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</si>
  <si>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</si>
  <si>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</si>
  <si>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</si>
  <si>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</si>
  <si>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</si>
  <si>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</si>
  <si>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</si>
  <si>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</si>
  <si>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</si>
  <si>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</si>
  <si>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Mes</t>
  </si>
  <si>
    <t>Provincia de Limón</t>
  </si>
  <si>
    <t>Provincia de San José</t>
  </si>
  <si>
    <t>Provincia de Alajuela</t>
  </si>
  <si>
    <t>Provincia de Heredia</t>
  </si>
  <si>
    <t>Del 2002</t>
  </si>
  <si>
    <t>De años</t>
  </si>
  <si>
    <t>anteriores</t>
  </si>
  <si>
    <t>Abuso de autoridad</t>
  </si>
  <si>
    <t>Abuso sexual a menor</t>
  </si>
  <si>
    <t>Agresión</t>
  </si>
  <si>
    <t>Amenazas</t>
  </si>
  <si>
    <t>Hurto</t>
  </si>
  <si>
    <t>Apropiación y retención indebida</t>
  </si>
  <si>
    <t>Daños</t>
  </si>
  <si>
    <t>Desaparición de persona</t>
  </si>
  <si>
    <t>Estafa</t>
  </si>
  <si>
    <t>Estafa mediante cheque</t>
  </si>
  <si>
    <t>Extorsión</t>
  </si>
  <si>
    <t>Falsedad ideológica</t>
  </si>
  <si>
    <t>Falsificación de documento</t>
  </si>
  <si>
    <t>Falsificación de señas y marcas</t>
  </si>
  <si>
    <t>Fuga del hogar</t>
  </si>
  <si>
    <t>Homicidio  doloso</t>
  </si>
  <si>
    <t>Homicidio culposo</t>
  </si>
  <si>
    <t>Hurto de ganado</t>
  </si>
  <si>
    <t>Infracción Ley de Armas</t>
  </si>
  <si>
    <t>Infracción Ley Forestal</t>
  </si>
  <si>
    <t>Lesiones</t>
  </si>
  <si>
    <t>Lesiones con arma blanca</t>
  </si>
  <si>
    <t>Lesiones con arma de fuego</t>
  </si>
  <si>
    <t>Lesiones culposas</t>
  </si>
  <si>
    <t>Privación de libertad</t>
  </si>
  <si>
    <t>Rapto</t>
  </si>
  <si>
    <t>Receptación</t>
  </si>
  <si>
    <t>Relación sexual con menor</t>
  </si>
  <si>
    <t>Robo con fuerza sobre las cosas</t>
  </si>
  <si>
    <t>Robo con violencia sobre personas</t>
  </si>
  <si>
    <t>Robo de medio de transporte</t>
  </si>
  <si>
    <t>Suicidio</t>
  </si>
  <si>
    <t>Sustracción de menor</t>
  </si>
  <si>
    <t>Tenencia de droga</t>
  </si>
  <si>
    <t>Tenencia de marihuana</t>
  </si>
  <si>
    <t>Tent. robo con fuerza sobre cosas</t>
  </si>
  <si>
    <t>Tent. robo violencia sobre personas</t>
  </si>
  <si>
    <t>Tentativa de homicidio</t>
  </si>
  <si>
    <t>Tentativa de suicidio</t>
  </si>
  <si>
    <t>Tentativa de violación</t>
  </si>
  <si>
    <t>Tentativa de estafa mediante cheque</t>
  </si>
  <si>
    <t>Uso de documento falso</t>
  </si>
  <si>
    <t>Usurpación</t>
  </si>
  <si>
    <t>Venta de droga</t>
  </si>
  <si>
    <t>Corrupción de menor</t>
  </si>
  <si>
    <t>Fabricación o tenencia de explosivo</t>
  </si>
  <si>
    <t>Hallazgo de droga</t>
  </si>
  <si>
    <t>Incendio</t>
  </si>
  <si>
    <t>Infracción Ley Patrim. Arqueológico</t>
  </si>
  <si>
    <t>Infracción Ley Derechos de Autor</t>
  </si>
  <si>
    <t xml:space="preserve">  Automóvil</t>
  </si>
  <si>
    <t xml:space="preserve">  Motocicleta</t>
  </si>
  <si>
    <t xml:space="preserve">  Bicicleta</t>
  </si>
  <si>
    <t xml:space="preserve">  Lancha</t>
  </si>
  <si>
    <t>Suministro de marihuana</t>
  </si>
  <si>
    <t>Secuestro extorsivo</t>
  </si>
  <si>
    <t>Tentativa robo medio de transporte</t>
  </si>
  <si>
    <t>Tentativa de hurto</t>
  </si>
  <si>
    <t>Tentativa de rapto</t>
  </si>
  <si>
    <t>Tráfico de droga</t>
  </si>
  <si>
    <t>Otros</t>
  </si>
  <si>
    <t>Violación</t>
  </si>
  <si>
    <t>Violación de domicilio</t>
  </si>
  <si>
    <t>Atípico</t>
  </si>
  <si>
    <t>Tipo de caso</t>
  </si>
  <si>
    <t>Apropiación y/o retención indebida</t>
  </si>
  <si>
    <t>Corrupción de menores</t>
  </si>
  <si>
    <t>Fabricación o tenencia de explosivos</t>
  </si>
  <si>
    <t>Infracc. Ley Patrimonio Arqueológico</t>
  </si>
  <si>
    <t>Tentativa de hurto de ganado</t>
  </si>
  <si>
    <t>Trafico de drogas</t>
  </si>
  <si>
    <t>Casos entrados en la Delegación de Pococí y Guácimo según tipó de caso</t>
  </si>
  <si>
    <t>y cantón donde ocurrieron los hechos, durante el año 2002</t>
  </si>
  <si>
    <t>Tipo de Caso</t>
  </si>
  <si>
    <t>Denuncias entradas</t>
  </si>
  <si>
    <t>Valor de</t>
  </si>
  <si>
    <t>Promedio</t>
  </si>
  <si>
    <t>lo</t>
  </si>
  <si>
    <t>por</t>
  </si>
  <si>
    <t>Tipo de delito</t>
  </si>
  <si>
    <t>Denuncias con</t>
  </si>
  <si>
    <t>Valor de lo</t>
  </si>
  <si>
    <t>Promedio por</t>
  </si>
  <si>
    <t>Estafa(1)</t>
  </si>
  <si>
    <t>Hurto (2)</t>
  </si>
  <si>
    <t>Robo fuerza sobre cosas</t>
  </si>
  <si>
    <t>Robo violencia personas</t>
  </si>
  <si>
    <t>Robo medio de transporte</t>
  </si>
  <si>
    <t xml:space="preserve">   Motocicleta</t>
  </si>
  <si>
    <t xml:space="preserve">   Automóvil</t>
  </si>
  <si>
    <t>(1) Incluye estafas mediante cheque</t>
  </si>
  <si>
    <t>(2) Incluye hurtos de ganado</t>
  </si>
  <si>
    <t>durante el año 2002</t>
  </si>
  <si>
    <t xml:space="preserve">   Bicicleta</t>
  </si>
  <si>
    <t xml:space="preserve">   Lancha</t>
  </si>
  <si>
    <t>Género</t>
  </si>
  <si>
    <t xml:space="preserve">Mas </t>
  </si>
  <si>
    <t>Fem</t>
  </si>
  <si>
    <t>Sep</t>
  </si>
  <si>
    <t>Abuso sexual</t>
  </si>
  <si>
    <t>Desacato a la autoridad</t>
  </si>
  <si>
    <t>Falso testimonio</t>
  </si>
  <si>
    <t>Homicidio doloso</t>
  </si>
  <si>
    <t>Infracción Ley Vida Silvestre</t>
  </si>
  <si>
    <t>Por existir orden de captura</t>
  </si>
  <si>
    <t>Resistencia a la autoridad</t>
  </si>
  <si>
    <t>Robo</t>
  </si>
  <si>
    <t>Tentativa de robo</t>
  </si>
  <si>
    <t>Trafico de droga</t>
  </si>
  <si>
    <t>Trafico de marihuana</t>
  </si>
  <si>
    <t>Simulación de delito</t>
  </si>
  <si>
    <t>Personas Detenidas por la Delegación de Pococí y Guácimo según Delito</t>
  </si>
  <si>
    <t>Casos Entrados en la Delegación de Pococí y Guácimo según Provincia, Cantón y Mes</t>
  </si>
  <si>
    <t>cuando ocurrió el hecho, durante el año 2002</t>
  </si>
  <si>
    <t>Provincia y Cantón</t>
  </si>
  <si>
    <t>Central San José</t>
  </si>
  <si>
    <t>Casos Entrados y Terminados por la Delegación de Pococí y Guácimo</t>
  </si>
  <si>
    <t>según Tipo de Caso, durante el año 2002</t>
  </si>
  <si>
    <t>Casos Terminados</t>
  </si>
  <si>
    <t>Casos Entrados</t>
  </si>
  <si>
    <t>Muerte natural</t>
  </si>
  <si>
    <t>Muerte accidental</t>
  </si>
  <si>
    <t>Contravención</t>
  </si>
  <si>
    <t>Contravensión</t>
  </si>
  <si>
    <t>Central Heredia</t>
  </si>
  <si>
    <t>Promedio por Acción, para los delitos de estafa, hurto y robo, durante el año 2002</t>
  </si>
  <si>
    <t xml:space="preserve">Denuncias Entradas en la Delegación de Pococí según Cantón, Valor de lo Sustraído y </t>
  </si>
  <si>
    <t>Conocido</t>
  </si>
  <si>
    <t>Con Valor</t>
  </si>
  <si>
    <t>Desconocido</t>
  </si>
  <si>
    <t>Sustraído</t>
  </si>
  <si>
    <t>Acción</t>
  </si>
  <si>
    <t>y Valor Promedio por Acción Delictiva, para los delitos de estafa, hurto y robo</t>
  </si>
  <si>
    <t>Denuncias Entradas con monto conocido en la Delegación de Pococí, Valor de lo Sustraído</t>
  </si>
  <si>
    <t>Monto Conocido</t>
  </si>
  <si>
    <t>o Causa de Detención, Género y Mes,  durante el año 2002</t>
  </si>
  <si>
    <t>Delito o Causa</t>
  </si>
  <si>
    <t>de Detención</t>
  </si>
  <si>
    <t>Hallazgo de marihuana</t>
  </si>
  <si>
    <t>Cuadro N° 103</t>
  </si>
  <si>
    <t>Cuadro N° 104</t>
  </si>
  <si>
    <t>Continuación Cuadro N° 104</t>
  </si>
  <si>
    <t>Cuadro N° 105</t>
  </si>
  <si>
    <t>Cuadro N° 106</t>
  </si>
  <si>
    <t>Cuadro N° 107</t>
  </si>
  <si>
    <t>Cuadro N° 108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</si>
</sst>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11">
    <font>
      <sz val="10"/>
      <name val="Arial"/>
      <family val="0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Arial"/>
      <family val="2"/>
    </font>
    <font>
      <b/>
      <u val="single"/>
      <sz val="10"/>
      <name val="Batang"/>
      <family val="1"/>
    </font>
    <font>
      <b/>
      <u val="double"/>
      <sz val="10"/>
      <name val="Arial"/>
      <family val="2"/>
    </font>
    <font>
      <sz val="10"/>
      <color indexed="8"/>
      <name val="Batang"/>
      <family val="1"/>
    </font>
    <font>
      <b/>
      <sz val="10"/>
      <color indexed="8"/>
      <name val="Batang"/>
      <family val="1"/>
    </font>
    <font>
      <b/>
      <u val="double"/>
      <sz val="10"/>
      <name val="Batang"/>
      <family val="1"/>
    </font>
    <font>
      <sz val="8"/>
      <name val="Batang"/>
      <family val="1"/>
    </font>
    <font>
      <b/>
      <u val="single"/>
      <sz val="10"/>
      <color indexed="8"/>
      <name val="Batang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3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D15" sqref="D15"/>
    </sheetView>
  </sheetViews>
  <sheetFormatPr defaultColWidth="11.421875" defaultRowHeight="12.75"/>
  <cols>
    <col min="1" max="1" width="22.421875" style="3" customWidth="1"/>
    <col min="2" max="2" width="7.7109375" style="3" customWidth="1"/>
    <col min="3" max="14" width="6.8515625" style="3" customWidth="1"/>
    <col min="15" max="16384" width="11.421875" style="3" customWidth="1"/>
  </cols>
  <sheetData>
    <row r="1" spans="1:14" ht="12">
      <c r="A1" s="7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">
      <c r="A3" s="91" t="s">
        <v>141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">
      <c r="A4" s="91" t="s">
        <v>142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9.5" customHeight="1">
      <c r="A6" s="96" t="s">
        <v>143</v>
      </c>
      <c r="B6" s="92" t="s">
        <v>8</v>
      </c>
      <c r="C6" s="94" t="s">
        <v>21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9.5" customHeight="1" thickBot="1">
      <c r="A7" s="97"/>
      <c r="B7" s="93"/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20</v>
      </c>
      <c r="L7" s="14" t="s">
        <v>17</v>
      </c>
      <c r="M7" s="14" t="s">
        <v>18</v>
      </c>
      <c r="N7" s="14" t="s">
        <v>19</v>
      </c>
    </row>
    <row r="8" spans="1:13" ht="12">
      <c r="A8" s="2"/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ht="12.75">
      <c r="A9" s="10" t="s">
        <v>8</v>
      </c>
      <c r="B9" s="72">
        <f>+B11+B17+B22+B26</f>
        <v>1346</v>
      </c>
      <c r="C9" s="23">
        <f aca="true" t="shared" si="0" ref="C9:N9">+C11+C17+C22+C26</f>
        <v>109</v>
      </c>
      <c r="D9" s="23">
        <f t="shared" si="0"/>
        <v>129</v>
      </c>
      <c r="E9" s="23">
        <f t="shared" si="0"/>
        <v>136</v>
      </c>
      <c r="F9" s="23">
        <f t="shared" si="0"/>
        <v>109</v>
      </c>
      <c r="G9" s="23">
        <f t="shared" si="0"/>
        <v>106</v>
      </c>
      <c r="H9" s="23">
        <f t="shared" si="0"/>
        <v>101</v>
      </c>
      <c r="I9" s="23">
        <f t="shared" si="0"/>
        <v>112</v>
      </c>
      <c r="J9" s="23">
        <f t="shared" si="0"/>
        <v>110</v>
      </c>
      <c r="K9" s="23">
        <f t="shared" si="0"/>
        <v>124</v>
      </c>
      <c r="L9" s="23">
        <f t="shared" si="0"/>
        <v>105</v>
      </c>
      <c r="M9" s="23">
        <f t="shared" si="0"/>
        <v>99</v>
      </c>
      <c r="N9" s="23">
        <f t="shared" si="0"/>
        <v>106</v>
      </c>
      <c r="O9" s="5"/>
    </row>
    <row r="10" spans="1:15" ht="12.75">
      <c r="A10" s="2"/>
      <c r="B10" s="73"/>
      <c r="C10" s="5"/>
      <c r="D10" s="5"/>
      <c r="E10" s="5"/>
      <c r="F10" s="5"/>
      <c r="G10" s="5"/>
      <c r="H10" s="5"/>
      <c r="I10" s="4"/>
      <c r="J10" s="5"/>
      <c r="K10" s="5"/>
      <c r="L10" s="5"/>
      <c r="M10" s="5"/>
      <c r="N10" s="5"/>
      <c r="O10" s="5"/>
    </row>
    <row r="11" spans="1:15" ht="12.75">
      <c r="A11" s="34" t="s">
        <v>22</v>
      </c>
      <c r="B11" s="74">
        <f>+SUM(B13:B15)</f>
        <v>1322</v>
      </c>
      <c r="C11" s="21">
        <f aca="true" t="shared" si="1" ref="C11:N11">+SUM(C13:C15)</f>
        <v>107</v>
      </c>
      <c r="D11" s="21">
        <f t="shared" si="1"/>
        <v>127</v>
      </c>
      <c r="E11" s="21">
        <f t="shared" si="1"/>
        <v>134</v>
      </c>
      <c r="F11" s="21">
        <f t="shared" si="1"/>
        <v>106</v>
      </c>
      <c r="G11" s="21">
        <f t="shared" si="1"/>
        <v>105</v>
      </c>
      <c r="H11" s="21">
        <f t="shared" si="1"/>
        <v>100</v>
      </c>
      <c r="I11" s="21">
        <f t="shared" si="1"/>
        <v>110</v>
      </c>
      <c r="J11" s="21">
        <f t="shared" si="1"/>
        <v>109</v>
      </c>
      <c r="K11" s="21">
        <f t="shared" si="1"/>
        <v>123</v>
      </c>
      <c r="L11" s="21">
        <f t="shared" si="1"/>
        <v>102</v>
      </c>
      <c r="M11" s="21">
        <f t="shared" si="1"/>
        <v>97</v>
      </c>
      <c r="N11" s="21">
        <f t="shared" si="1"/>
        <v>102</v>
      </c>
      <c r="O11" s="5"/>
    </row>
    <row r="12" spans="1:13" ht="12">
      <c r="A12" s="2"/>
      <c r="B12" s="7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12.75">
      <c r="A13" s="1" t="s">
        <v>2</v>
      </c>
      <c r="B13" s="76">
        <f>SUM(C13:N13)</f>
        <v>1154</v>
      </c>
      <c r="C13" s="4">
        <v>88</v>
      </c>
      <c r="D13" s="4">
        <v>106</v>
      </c>
      <c r="E13" s="4">
        <v>121</v>
      </c>
      <c r="F13" s="4">
        <v>92</v>
      </c>
      <c r="G13" s="4">
        <v>91</v>
      </c>
      <c r="H13" s="4">
        <v>92</v>
      </c>
      <c r="I13" s="4">
        <v>93</v>
      </c>
      <c r="J13" s="4">
        <v>101</v>
      </c>
      <c r="K13" s="4">
        <v>110</v>
      </c>
      <c r="L13" s="4">
        <v>87</v>
      </c>
      <c r="M13" s="4">
        <v>83</v>
      </c>
      <c r="N13" s="4">
        <v>90</v>
      </c>
    </row>
    <row r="14" spans="1:14" ht="12.75">
      <c r="A14" s="1" t="s">
        <v>0</v>
      </c>
      <c r="B14" s="77">
        <f>SUM(C14:N14)</f>
        <v>167</v>
      </c>
      <c r="C14" s="4">
        <v>19</v>
      </c>
      <c r="D14" s="4">
        <v>21</v>
      </c>
      <c r="E14" s="4">
        <v>13</v>
      </c>
      <c r="F14" s="4">
        <v>14</v>
      </c>
      <c r="G14" s="4">
        <v>14</v>
      </c>
      <c r="H14" s="4">
        <v>8</v>
      </c>
      <c r="I14" s="4">
        <v>16</v>
      </c>
      <c r="J14" s="4">
        <v>8</v>
      </c>
      <c r="K14" s="4">
        <v>13</v>
      </c>
      <c r="L14" s="4">
        <v>15</v>
      </c>
      <c r="M14" s="4">
        <v>14</v>
      </c>
      <c r="N14" s="4">
        <v>12</v>
      </c>
    </row>
    <row r="15" spans="1:14" ht="12.75">
      <c r="A15" s="1" t="s">
        <v>6</v>
      </c>
      <c r="B15" s="78">
        <f>SUM(C15:N15)</f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4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2.75">
      <c r="A16" s="1"/>
      <c r="B16" s="78"/>
      <c r="C16" s="5"/>
      <c r="D16" s="5"/>
      <c r="E16" s="5"/>
      <c r="F16" s="5"/>
      <c r="G16" s="5"/>
      <c r="H16" s="5"/>
      <c r="I16" s="4"/>
      <c r="J16" s="5"/>
      <c r="K16" s="5"/>
      <c r="L16" s="5"/>
      <c r="M16" s="5"/>
      <c r="N16" s="5"/>
    </row>
    <row r="17" spans="1:14" ht="12.75">
      <c r="A17" s="55" t="s">
        <v>25</v>
      </c>
      <c r="B17" s="79">
        <f>+SUM(B19:B20)</f>
        <v>22</v>
      </c>
      <c r="C17" s="20">
        <f aca="true" t="shared" si="2" ref="C17:N17">+SUM(C19:C20)</f>
        <v>1</v>
      </c>
      <c r="D17" s="20">
        <f t="shared" si="2"/>
        <v>2</v>
      </c>
      <c r="E17" s="20">
        <f t="shared" si="2"/>
        <v>2</v>
      </c>
      <c r="F17" s="20">
        <f t="shared" si="2"/>
        <v>3</v>
      </c>
      <c r="G17" s="20">
        <f t="shared" si="2"/>
        <v>0</v>
      </c>
      <c r="H17" s="20">
        <f t="shared" si="2"/>
        <v>1</v>
      </c>
      <c r="I17" s="20">
        <f t="shared" si="2"/>
        <v>2</v>
      </c>
      <c r="J17" s="20">
        <f t="shared" si="2"/>
        <v>1</v>
      </c>
      <c r="K17" s="20">
        <f t="shared" si="2"/>
        <v>1</v>
      </c>
      <c r="L17" s="20">
        <f t="shared" si="2"/>
        <v>3</v>
      </c>
      <c r="M17" s="20">
        <f t="shared" si="2"/>
        <v>2</v>
      </c>
      <c r="N17" s="20">
        <f t="shared" si="2"/>
        <v>4</v>
      </c>
    </row>
    <row r="18" spans="1:14" ht="12.75">
      <c r="A18" s="1"/>
      <c r="B18" s="78"/>
      <c r="C18" s="5"/>
      <c r="D18" s="5"/>
      <c r="E18" s="5"/>
      <c r="F18" s="5"/>
      <c r="G18" s="5"/>
      <c r="H18" s="5"/>
      <c r="I18" s="4"/>
      <c r="J18" s="5"/>
      <c r="K18" s="5"/>
      <c r="L18" s="5"/>
      <c r="M18" s="5"/>
      <c r="N18" s="5"/>
    </row>
    <row r="19" spans="1:14" ht="12.75">
      <c r="A19" s="1" t="s">
        <v>5</v>
      </c>
      <c r="B19" s="77">
        <f>SUM(C19:N19)</f>
        <v>21</v>
      </c>
      <c r="C19" s="4">
        <v>1</v>
      </c>
      <c r="D19" s="4">
        <v>1</v>
      </c>
      <c r="E19" s="4">
        <v>2</v>
      </c>
      <c r="F19" s="4">
        <v>3</v>
      </c>
      <c r="G19" s="5">
        <v>0</v>
      </c>
      <c r="H19" s="4">
        <v>1</v>
      </c>
      <c r="I19" s="4">
        <v>2</v>
      </c>
      <c r="J19" s="4">
        <v>1</v>
      </c>
      <c r="K19" s="4">
        <v>1</v>
      </c>
      <c r="L19" s="4">
        <v>3</v>
      </c>
      <c r="M19" s="4">
        <v>2</v>
      </c>
      <c r="N19" s="4">
        <v>4</v>
      </c>
    </row>
    <row r="20" spans="1:14" ht="12.75">
      <c r="A20" s="1" t="s">
        <v>1</v>
      </c>
      <c r="B20" s="78">
        <f>SUM(C20:N20)</f>
        <v>1</v>
      </c>
      <c r="C20" s="4">
        <v>0</v>
      </c>
      <c r="D20" s="4">
        <v>1</v>
      </c>
      <c r="E20" s="4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1"/>
      <c r="B21" s="78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5" t="s">
        <v>23</v>
      </c>
      <c r="B22" s="79">
        <f>+SUM(B24:B25)</f>
        <v>1</v>
      </c>
      <c r="C22" s="20">
        <f aca="true" t="shared" si="3" ref="C22:N22">+SUM(C24:C25)</f>
        <v>1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</row>
    <row r="23" spans="1:14" ht="12.75">
      <c r="A23" s="1"/>
      <c r="B23" s="77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4"/>
    </row>
    <row r="24" spans="1:14" ht="12.75">
      <c r="A24" s="1" t="s">
        <v>144</v>
      </c>
      <c r="B24" s="78">
        <f>SUM(C24:N24)</f>
        <v>1</v>
      </c>
      <c r="C24" s="4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12.75">
      <c r="A25" s="1"/>
      <c r="B25" s="78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6" t="s">
        <v>24</v>
      </c>
      <c r="B26" s="80">
        <f>+B28</f>
        <v>1</v>
      </c>
      <c r="C26" s="19">
        <f aca="true" t="shared" si="4" ref="C26:N26">+C28</f>
        <v>0</v>
      </c>
      <c r="D26" s="19">
        <f t="shared" si="4"/>
        <v>0</v>
      </c>
      <c r="E26" s="19">
        <f t="shared" si="4"/>
        <v>0</v>
      </c>
      <c r="F26" s="19">
        <f t="shared" si="4"/>
        <v>0</v>
      </c>
      <c r="G26" s="19">
        <f t="shared" si="4"/>
        <v>1</v>
      </c>
      <c r="H26" s="19">
        <f t="shared" si="4"/>
        <v>0</v>
      </c>
      <c r="I26" s="19">
        <f t="shared" si="4"/>
        <v>0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19">
        <f t="shared" si="4"/>
        <v>0</v>
      </c>
    </row>
    <row r="27" ht="12.75">
      <c r="B27" s="78"/>
    </row>
    <row r="28" spans="1:14" ht="13.5" thickBot="1">
      <c r="A28" s="15" t="s">
        <v>3</v>
      </c>
      <c r="B28" s="81">
        <f>SUM(C28:N28)</f>
        <v>1</v>
      </c>
      <c r="C28" s="17">
        <v>0</v>
      </c>
      <c r="D28" s="17">
        <v>0</v>
      </c>
      <c r="E28" s="17">
        <v>0</v>
      </c>
      <c r="F28" s="17">
        <v>0</v>
      </c>
      <c r="G28" s="18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5">
    <mergeCell ref="A3:N3"/>
    <mergeCell ref="A4:N4"/>
    <mergeCell ref="B6:B7"/>
    <mergeCell ref="C6:N6"/>
    <mergeCell ref="A6:A7"/>
  </mergeCells>
  <printOptions horizontalCentered="1"/>
  <pageMargins left="0.3937007874015748" right="0.3937007874015748" top="1.98" bottom="0.5905511811023623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D17" sqref="D17"/>
    </sheetView>
  </sheetViews>
  <sheetFormatPr defaultColWidth="11.421875" defaultRowHeight="12.75"/>
  <cols>
    <col min="1" max="1" width="33.57421875" style="3" customWidth="1"/>
    <col min="2" max="16384" width="11.421875" style="3" customWidth="1"/>
  </cols>
  <sheetData>
    <row r="1" ht="12">
      <c r="A1" s="7" t="s">
        <v>169</v>
      </c>
    </row>
    <row r="3" spans="1:5" ht="12">
      <c r="A3" s="91" t="s">
        <v>145</v>
      </c>
      <c r="B3" s="91"/>
      <c r="C3" s="91"/>
      <c r="D3" s="91"/>
      <c r="E3" s="91"/>
    </row>
    <row r="4" spans="1:5" ht="12">
      <c r="A4" s="91" t="s">
        <v>146</v>
      </c>
      <c r="B4" s="91"/>
      <c r="C4" s="91"/>
      <c r="D4" s="91"/>
      <c r="E4" s="91"/>
    </row>
    <row r="6" spans="1:5" ht="12.75" thickBot="1">
      <c r="A6" s="25"/>
      <c r="B6" s="25"/>
      <c r="C6" s="25"/>
      <c r="D6" s="25"/>
      <c r="E6" s="25"/>
    </row>
    <row r="7" spans="1:5" ht="17.25" customHeight="1">
      <c r="A7" s="96" t="s">
        <v>93</v>
      </c>
      <c r="B7" s="100" t="s">
        <v>148</v>
      </c>
      <c r="C7" s="95" t="s">
        <v>147</v>
      </c>
      <c r="D7" s="95"/>
      <c r="E7" s="95"/>
    </row>
    <row r="8" spans="1:5" ht="12.75" customHeight="1">
      <c r="A8" s="98"/>
      <c r="B8" s="101"/>
      <c r="C8" s="103" t="s">
        <v>8</v>
      </c>
      <c r="D8" s="103" t="s">
        <v>26</v>
      </c>
      <c r="E8" s="8" t="s">
        <v>27</v>
      </c>
    </row>
    <row r="9" spans="1:5" ht="13.5" customHeight="1" thickBot="1">
      <c r="A9" s="99"/>
      <c r="B9" s="102"/>
      <c r="C9" s="99"/>
      <c r="D9" s="99"/>
      <c r="E9" s="13" t="s">
        <v>28</v>
      </c>
    </row>
    <row r="10" spans="1:5" ht="12">
      <c r="A10" s="22"/>
      <c r="B10" s="62"/>
      <c r="C10" s="22"/>
      <c r="D10" s="22"/>
      <c r="E10" s="22"/>
    </row>
    <row r="11" spans="1:5" ht="12">
      <c r="A11" s="10" t="s">
        <v>8</v>
      </c>
      <c r="B11" s="48">
        <f>SUM(B13:B86)-B52</f>
        <v>1346</v>
      </c>
      <c r="C11" s="34">
        <f>SUM(C13:C86)-C52</f>
        <v>536</v>
      </c>
      <c r="D11" s="34">
        <f>SUM(D13:D86)-D52</f>
        <v>459</v>
      </c>
      <c r="E11" s="34">
        <f>SUM(E13:E86)-E52</f>
        <v>77</v>
      </c>
    </row>
    <row r="12" spans="1:5" ht="12">
      <c r="A12" s="22"/>
      <c r="B12" s="49"/>
      <c r="C12" s="26"/>
      <c r="D12" s="26"/>
      <c r="E12" s="26"/>
    </row>
    <row r="13" spans="1:5" ht="12">
      <c r="A13" s="27" t="s">
        <v>29</v>
      </c>
      <c r="B13" s="49">
        <v>1</v>
      </c>
      <c r="C13" s="22">
        <f aca="true" t="shared" si="0" ref="C13:C85">SUM(D13:E13)</f>
        <v>1</v>
      </c>
      <c r="D13" s="6">
        <v>0</v>
      </c>
      <c r="E13" s="6">
        <v>1</v>
      </c>
    </row>
    <row r="14" spans="1:5" ht="12">
      <c r="A14" s="28" t="s">
        <v>30</v>
      </c>
      <c r="B14" s="69">
        <v>12</v>
      </c>
      <c r="C14" s="22">
        <f t="shared" si="0"/>
        <v>8</v>
      </c>
      <c r="D14" s="29">
        <v>5</v>
      </c>
      <c r="E14" s="29">
        <v>3</v>
      </c>
    </row>
    <row r="15" spans="1:5" ht="12">
      <c r="A15" s="28" t="s">
        <v>31</v>
      </c>
      <c r="B15" s="69">
        <v>28</v>
      </c>
      <c r="C15" s="22">
        <f t="shared" si="0"/>
        <v>28</v>
      </c>
      <c r="D15" s="29">
        <v>22</v>
      </c>
      <c r="E15" s="29">
        <v>6</v>
      </c>
    </row>
    <row r="16" spans="1:5" ht="12">
      <c r="A16" s="28" t="s">
        <v>32</v>
      </c>
      <c r="B16" s="69">
        <v>13</v>
      </c>
      <c r="C16" s="22">
        <f t="shared" si="0"/>
        <v>6</v>
      </c>
      <c r="D16" s="29">
        <v>6</v>
      </c>
      <c r="E16" s="29">
        <v>0</v>
      </c>
    </row>
    <row r="17" spans="1:5" ht="12">
      <c r="A17" s="28" t="s">
        <v>34</v>
      </c>
      <c r="B17" s="69">
        <v>2</v>
      </c>
      <c r="C17" s="22">
        <f t="shared" si="0"/>
        <v>1</v>
      </c>
      <c r="D17" s="29">
        <v>1</v>
      </c>
      <c r="E17" s="29">
        <v>0</v>
      </c>
    </row>
    <row r="18" spans="1:5" ht="12">
      <c r="A18" s="28" t="s">
        <v>73</v>
      </c>
      <c r="B18" s="69">
        <v>1</v>
      </c>
      <c r="C18" s="22">
        <f t="shared" si="0"/>
        <v>0</v>
      </c>
      <c r="D18" s="29">
        <v>0</v>
      </c>
      <c r="E18" s="29">
        <v>0</v>
      </c>
    </row>
    <row r="19" spans="1:5" ht="12">
      <c r="A19" s="28" t="s">
        <v>35</v>
      </c>
      <c r="B19" s="69">
        <v>19</v>
      </c>
      <c r="C19" s="22">
        <f t="shared" si="0"/>
        <v>6</v>
      </c>
      <c r="D19" s="29">
        <v>4</v>
      </c>
      <c r="E19" s="29">
        <v>2</v>
      </c>
    </row>
    <row r="20" spans="1:5" ht="12">
      <c r="A20" s="28" t="s">
        <v>36</v>
      </c>
      <c r="B20" s="69">
        <v>51</v>
      </c>
      <c r="C20" s="22">
        <f t="shared" si="0"/>
        <v>9</v>
      </c>
      <c r="D20" s="29">
        <v>5</v>
      </c>
      <c r="E20" s="29">
        <v>4</v>
      </c>
    </row>
    <row r="21" spans="1:5" ht="12">
      <c r="A21" s="28" t="s">
        <v>37</v>
      </c>
      <c r="B21" s="69">
        <v>29</v>
      </c>
      <c r="C21" s="22">
        <f t="shared" si="0"/>
        <v>15</v>
      </c>
      <c r="D21" s="29">
        <v>12</v>
      </c>
      <c r="E21" s="29">
        <v>3</v>
      </c>
    </row>
    <row r="22" spans="1:5" ht="12">
      <c r="A22" s="28" t="s">
        <v>38</v>
      </c>
      <c r="B22" s="69">
        <v>3</v>
      </c>
      <c r="C22" s="22">
        <f t="shared" si="0"/>
        <v>3</v>
      </c>
      <c r="D22" s="29">
        <v>2</v>
      </c>
      <c r="E22" s="29">
        <v>1</v>
      </c>
    </row>
    <row r="23" spans="1:5" ht="12">
      <c r="A23" s="28" t="s">
        <v>39</v>
      </c>
      <c r="B23" s="69">
        <v>1</v>
      </c>
      <c r="C23" s="22">
        <f t="shared" si="0"/>
        <v>1</v>
      </c>
      <c r="D23" s="29">
        <v>1</v>
      </c>
      <c r="E23" s="29">
        <v>0</v>
      </c>
    </row>
    <row r="24" spans="1:5" ht="12">
      <c r="A24" s="28" t="s">
        <v>74</v>
      </c>
      <c r="B24" s="69">
        <v>1</v>
      </c>
      <c r="C24" s="22">
        <f>SUM(D24:E24)</f>
        <v>0</v>
      </c>
      <c r="D24" s="29">
        <v>0</v>
      </c>
      <c r="E24" s="29">
        <v>0</v>
      </c>
    </row>
    <row r="25" spans="1:5" ht="12">
      <c r="A25" s="28" t="s">
        <v>40</v>
      </c>
      <c r="B25" s="69">
        <v>2</v>
      </c>
      <c r="C25" s="22">
        <f t="shared" si="0"/>
        <v>1</v>
      </c>
      <c r="D25" s="29">
        <v>1</v>
      </c>
      <c r="E25" s="29">
        <v>0</v>
      </c>
    </row>
    <row r="26" spans="1:5" ht="12">
      <c r="A26" s="28" t="s">
        <v>41</v>
      </c>
      <c r="B26" s="69">
        <v>1</v>
      </c>
      <c r="C26" s="22">
        <f t="shared" si="0"/>
        <v>2</v>
      </c>
      <c r="D26" s="29">
        <v>1</v>
      </c>
      <c r="E26" s="29">
        <v>1</v>
      </c>
    </row>
    <row r="27" spans="1:5" ht="12">
      <c r="A27" s="28" t="s">
        <v>42</v>
      </c>
      <c r="B27" s="69">
        <v>40</v>
      </c>
      <c r="C27" s="22">
        <f t="shared" si="0"/>
        <v>14</v>
      </c>
      <c r="D27" s="29">
        <v>13</v>
      </c>
      <c r="E27" s="29">
        <v>1</v>
      </c>
    </row>
    <row r="28" spans="1:5" ht="12">
      <c r="A28" s="28" t="s">
        <v>43</v>
      </c>
      <c r="B28" s="69">
        <v>1</v>
      </c>
      <c r="C28" s="22">
        <f t="shared" si="0"/>
        <v>2</v>
      </c>
      <c r="D28" s="29">
        <v>1</v>
      </c>
      <c r="E28" s="29">
        <v>1</v>
      </c>
    </row>
    <row r="29" spans="1:5" ht="12">
      <c r="A29" s="28" t="s">
        <v>75</v>
      </c>
      <c r="B29" s="69">
        <v>3</v>
      </c>
      <c r="C29" s="22">
        <f t="shared" si="0"/>
        <v>0</v>
      </c>
      <c r="D29" s="29">
        <v>0</v>
      </c>
      <c r="E29" s="29">
        <v>0</v>
      </c>
    </row>
    <row r="30" spans="1:5" ht="12">
      <c r="A30" s="28" t="s">
        <v>167</v>
      </c>
      <c r="B30" s="69">
        <v>1</v>
      </c>
      <c r="C30" s="22">
        <f t="shared" si="0"/>
        <v>0</v>
      </c>
      <c r="D30" s="29">
        <v>0</v>
      </c>
      <c r="E30" s="29">
        <v>0</v>
      </c>
    </row>
    <row r="31" spans="1:5" ht="12">
      <c r="A31" s="28" t="s">
        <v>44</v>
      </c>
      <c r="B31" s="69">
        <v>14</v>
      </c>
      <c r="C31" s="22">
        <v>11</v>
      </c>
      <c r="D31" s="29">
        <v>9</v>
      </c>
      <c r="E31" s="29">
        <v>2</v>
      </c>
    </row>
    <row r="32" spans="1:5" ht="12">
      <c r="A32" s="28" t="s">
        <v>45</v>
      </c>
      <c r="B32" s="69">
        <v>35</v>
      </c>
      <c r="C32" s="22">
        <f t="shared" si="0"/>
        <v>34</v>
      </c>
      <c r="D32" s="29">
        <v>31</v>
      </c>
      <c r="E32" s="29">
        <v>3</v>
      </c>
    </row>
    <row r="33" spans="1:5" ht="12">
      <c r="A33" s="28" t="s">
        <v>33</v>
      </c>
      <c r="B33" s="69">
        <v>95</v>
      </c>
      <c r="C33" s="22">
        <f t="shared" si="0"/>
        <v>30</v>
      </c>
      <c r="D33" s="29">
        <v>21</v>
      </c>
      <c r="E33" s="29">
        <v>9</v>
      </c>
    </row>
    <row r="34" spans="1:5" ht="12">
      <c r="A34" s="28" t="s">
        <v>46</v>
      </c>
      <c r="B34" s="69">
        <v>105</v>
      </c>
      <c r="C34" s="22">
        <f t="shared" si="0"/>
        <v>19</v>
      </c>
      <c r="D34" s="29">
        <v>19</v>
      </c>
      <c r="E34" s="29">
        <v>0</v>
      </c>
    </row>
    <row r="35" spans="1:5" ht="12">
      <c r="A35" s="28" t="s">
        <v>76</v>
      </c>
      <c r="B35" s="69">
        <v>1</v>
      </c>
      <c r="C35" s="22">
        <f>SUM(D35:E35)</f>
        <v>1</v>
      </c>
      <c r="D35" s="29">
        <v>1</v>
      </c>
      <c r="E35" s="29">
        <v>0</v>
      </c>
    </row>
    <row r="36" spans="1:5" ht="12">
      <c r="A36" s="28" t="s">
        <v>47</v>
      </c>
      <c r="B36" s="69">
        <v>3</v>
      </c>
      <c r="C36" s="22">
        <f t="shared" si="0"/>
        <v>2</v>
      </c>
      <c r="D36" s="29">
        <v>2</v>
      </c>
      <c r="E36" s="29">
        <v>0</v>
      </c>
    </row>
    <row r="37" spans="1:5" ht="12">
      <c r="A37" s="28" t="s">
        <v>78</v>
      </c>
      <c r="B37" s="69">
        <v>1</v>
      </c>
      <c r="C37" s="22">
        <f>SUM(D37:E37)</f>
        <v>1</v>
      </c>
      <c r="D37" s="29">
        <v>1</v>
      </c>
      <c r="E37" s="29">
        <v>0</v>
      </c>
    </row>
    <row r="38" spans="1:5" ht="12">
      <c r="A38" s="28" t="s">
        <v>48</v>
      </c>
      <c r="B38" s="69">
        <v>1</v>
      </c>
      <c r="C38" s="22">
        <f t="shared" si="0"/>
        <v>1</v>
      </c>
      <c r="D38" s="29">
        <v>1</v>
      </c>
      <c r="E38" s="29">
        <v>0</v>
      </c>
    </row>
    <row r="39" spans="1:5" ht="12">
      <c r="A39" s="28" t="s">
        <v>77</v>
      </c>
      <c r="B39" s="69">
        <v>1</v>
      </c>
      <c r="C39" s="22">
        <f t="shared" si="0"/>
        <v>0</v>
      </c>
      <c r="D39" s="29">
        <v>0</v>
      </c>
      <c r="E39" s="29">
        <v>0</v>
      </c>
    </row>
    <row r="40" spans="1:5" ht="12">
      <c r="A40" s="28" t="s">
        <v>49</v>
      </c>
      <c r="B40" s="69">
        <v>8</v>
      </c>
      <c r="C40" s="22">
        <f t="shared" si="0"/>
        <v>4</v>
      </c>
      <c r="D40" s="29">
        <v>3</v>
      </c>
      <c r="E40" s="29">
        <v>1</v>
      </c>
    </row>
    <row r="41" spans="1:5" ht="12">
      <c r="A41" s="28" t="s">
        <v>50</v>
      </c>
      <c r="B41" s="69">
        <v>11</v>
      </c>
      <c r="C41" s="22">
        <f t="shared" si="0"/>
        <v>12</v>
      </c>
      <c r="D41" s="29">
        <v>9</v>
      </c>
      <c r="E41" s="29">
        <v>3</v>
      </c>
    </row>
    <row r="42" spans="1:5" ht="12">
      <c r="A42" s="28" t="s">
        <v>51</v>
      </c>
      <c r="B42" s="69">
        <v>8</v>
      </c>
      <c r="C42" s="22">
        <f t="shared" si="0"/>
        <v>7</v>
      </c>
      <c r="D42" s="29">
        <v>7</v>
      </c>
      <c r="E42" s="29">
        <v>0</v>
      </c>
    </row>
    <row r="43" spans="1:5" ht="12">
      <c r="A43" s="28" t="s">
        <v>52</v>
      </c>
      <c r="B43" s="69">
        <v>27</v>
      </c>
      <c r="C43" s="22">
        <f t="shared" si="0"/>
        <v>8</v>
      </c>
      <c r="D43" s="29">
        <v>5</v>
      </c>
      <c r="E43" s="29">
        <v>3</v>
      </c>
    </row>
    <row r="44" spans="1:5" ht="12">
      <c r="A44" s="28" t="s">
        <v>150</v>
      </c>
      <c r="B44" s="69">
        <v>31</v>
      </c>
      <c r="C44" s="22">
        <v>35</v>
      </c>
      <c r="D44" s="29">
        <v>31</v>
      </c>
      <c r="E44" s="29">
        <v>4</v>
      </c>
    </row>
    <row r="45" spans="1:5" ht="12">
      <c r="A45" s="28" t="s">
        <v>149</v>
      </c>
      <c r="B45" s="69">
        <v>43</v>
      </c>
      <c r="C45" s="22">
        <f>SUM(D45:E45)</f>
        <v>46</v>
      </c>
      <c r="D45" s="29">
        <v>43</v>
      </c>
      <c r="E45" s="29">
        <v>3</v>
      </c>
    </row>
    <row r="46" spans="1:5" ht="12">
      <c r="A46" s="28" t="s">
        <v>53</v>
      </c>
      <c r="B46" s="69">
        <v>3</v>
      </c>
      <c r="C46" s="22">
        <f t="shared" si="0"/>
        <v>2</v>
      </c>
      <c r="D46" s="29">
        <v>1</v>
      </c>
      <c r="E46" s="29">
        <v>1</v>
      </c>
    </row>
    <row r="47" spans="1:5" ht="12">
      <c r="A47" s="28" t="s">
        <v>54</v>
      </c>
      <c r="B47" s="69">
        <v>1</v>
      </c>
      <c r="C47" s="22">
        <f t="shared" si="0"/>
        <v>3</v>
      </c>
      <c r="D47" s="29">
        <v>1</v>
      </c>
      <c r="E47" s="29">
        <v>2</v>
      </c>
    </row>
    <row r="48" spans="1:5" ht="12">
      <c r="A48" s="28" t="s">
        <v>55</v>
      </c>
      <c r="B48" s="69">
        <v>1</v>
      </c>
      <c r="C48" s="22">
        <f t="shared" si="0"/>
        <v>1</v>
      </c>
      <c r="D48" s="29">
        <v>1</v>
      </c>
      <c r="E48" s="29">
        <v>0</v>
      </c>
    </row>
    <row r="49" spans="1:5" ht="12">
      <c r="A49" s="28" t="s">
        <v>56</v>
      </c>
      <c r="B49" s="69">
        <v>0</v>
      </c>
      <c r="C49" s="22">
        <f t="shared" si="0"/>
        <v>1</v>
      </c>
      <c r="D49" s="29">
        <v>0</v>
      </c>
      <c r="E49" s="29">
        <v>1</v>
      </c>
    </row>
    <row r="50" spans="1:5" ht="12">
      <c r="A50" s="28" t="s">
        <v>57</v>
      </c>
      <c r="B50" s="69">
        <v>425</v>
      </c>
      <c r="C50" s="22">
        <f t="shared" si="0"/>
        <v>62</v>
      </c>
      <c r="D50" s="29">
        <v>50</v>
      </c>
      <c r="E50" s="29">
        <v>12</v>
      </c>
    </row>
    <row r="51" spans="1:5" ht="12">
      <c r="A51" s="28" t="s">
        <v>58</v>
      </c>
      <c r="B51" s="69">
        <v>138</v>
      </c>
      <c r="C51" s="22">
        <f t="shared" si="0"/>
        <v>51</v>
      </c>
      <c r="D51" s="29">
        <v>49</v>
      </c>
      <c r="E51" s="29">
        <v>2</v>
      </c>
    </row>
    <row r="52" spans="1:5" ht="12">
      <c r="A52" s="85" t="s">
        <v>59</v>
      </c>
      <c r="B52" s="70">
        <f>+SUM(B53:B56)</f>
        <v>83</v>
      </c>
      <c r="C52" s="31">
        <f>+SUM(C53:C56)</f>
        <v>27</v>
      </c>
      <c r="D52" s="31">
        <f>+SUM(D53:D56)</f>
        <v>26</v>
      </c>
      <c r="E52" s="31">
        <f>+SUM(E53:E56)</f>
        <v>1</v>
      </c>
    </row>
    <row r="53" spans="1:5" ht="19.5" customHeight="1">
      <c r="A53" s="28" t="s">
        <v>79</v>
      </c>
      <c r="B53" s="69">
        <v>41</v>
      </c>
      <c r="C53" s="22">
        <f t="shared" si="0"/>
        <v>16</v>
      </c>
      <c r="D53" s="29">
        <v>15</v>
      </c>
      <c r="E53" s="29">
        <v>1</v>
      </c>
    </row>
    <row r="54" spans="1:5" ht="12">
      <c r="A54" s="28" t="s">
        <v>80</v>
      </c>
      <c r="B54" s="69">
        <v>23</v>
      </c>
      <c r="C54" s="22">
        <f t="shared" si="0"/>
        <v>3</v>
      </c>
      <c r="D54" s="29">
        <v>3</v>
      </c>
      <c r="E54" s="29">
        <v>0</v>
      </c>
    </row>
    <row r="55" spans="1:5" ht="12">
      <c r="A55" s="28" t="s">
        <v>81</v>
      </c>
      <c r="B55" s="69">
        <v>18</v>
      </c>
      <c r="C55" s="22">
        <f t="shared" si="0"/>
        <v>8</v>
      </c>
      <c r="D55" s="29">
        <v>8</v>
      </c>
      <c r="E55" s="29">
        <v>0</v>
      </c>
    </row>
    <row r="56" spans="1:5" ht="12">
      <c r="A56" s="28" t="s">
        <v>82</v>
      </c>
      <c r="B56" s="69">
        <v>1</v>
      </c>
      <c r="C56" s="22">
        <f t="shared" si="0"/>
        <v>0</v>
      </c>
      <c r="D56" s="29">
        <v>0</v>
      </c>
      <c r="E56" s="29">
        <v>0</v>
      </c>
    </row>
    <row r="57" spans="1:5" ht="17.25" customHeight="1">
      <c r="A57" s="28" t="s">
        <v>84</v>
      </c>
      <c r="B57" s="69">
        <v>1</v>
      </c>
      <c r="C57" s="22">
        <f t="shared" si="0"/>
        <v>0</v>
      </c>
      <c r="D57" s="29">
        <v>0</v>
      </c>
      <c r="E57" s="29">
        <v>0</v>
      </c>
    </row>
    <row r="58" spans="1:5" ht="13.5" customHeight="1">
      <c r="A58" s="30" t="s">
        <v>60</v>
      </c>
      <c r="B58" s="69">
        <v>14</v>
      </c>
      <c r="C58" s="22">
        <v>15</v>
      </c>
      <c r="D58" s="29">
        <v>14</v>
      </c>
      <c r="E58" s="29">
        <v>1</v>
      </c>
    </row>
    <row r="59" spans="1:5" ht="13.5" customHeight="1">
      <c r="A59" s="30"/>
      <c r="B59" s="82"/>
      <c r="C59" s="22"/>
      <c r="D59" s="29"/>
      <c r="E59" s="29"/>
    </row>
    <row r="60" spans="1:5" ht="17.25" customHeight="1" thickBot="1">
      <c r="A60" s="57" t="s">
        <v>170</v>
      </c>
      <c r="B60" s="33"/>
      <c r="C60" s="22"/>
      <c r="D60" s="29"/>
      <c r="E60" s="29"/>
    </row>
    <row r="61" spans="1:5" ht="18" customHeight="1">
      <c r="A61" s="96" t="s">
        <v>93</v>
      </c>
      <c r="B61" s="100" t="s">
        <v>148</v>
      </c>
      <c r="C61" s="95" t="s">
        <v>147</v>
      </c>
      <c r="D61" s="95"/>
      <c r="E61" s="95"/>
    </row>
    <row r="62" spans="1:5" ht="13.5" customHeight="1">
      <c r="A62" s="98"/>
      <c r="B62" s="101"/>
      <c r="C62" s="103" t="s">
        <v>8</v>
      </c>
      <c r="D62" s="103" t="s">
        <v>26</v>
      </c>
      <c r="E62" s="8" t="s">
        <v>27</v>
      </c>
    </row>
    <row r="63" spans="1:5" ht="13.5" customHeight="1" thickBot="1">
      <c r="A63" s="99"/>
      <c r="B63" s="102"/>
      <c r="C63" s="99"/>
      <c r="D63" s="99"/>
      <c r="E63" s="13" t="s">
        <v>28</v>
      </c>
    </row>
    <row r="64" spans="1:5" ht="13.5" customHeight="1">
      <c r="A64" s="30" t="s">
        <v>83</v>
      </c>
      <c r="B64" s="69">
        <v>1</v>
      </c>
      <c r="C64" s="22">
        <f t="shared" si="0"/>
        <v>0</v>
      </c>
      <c r="D64" s="29">
        <v>0</v>
      </c>
      <c r="E64" s="29">
        <v>0</v>
      </c>
    </row>
    <row r="65" spans="1:5" ht="12">
      <c r="A65" s="28" t="s">
        <v>61</v>
      </c>
      <c r="B65" s="69">
        <v>6</v>
      </c>
      <c r="C65" s="22">
        <f t="shared" si="0"/>
        <v>5</v>
      </c>
      <c r="D65" s="29">
        <v>5</v>
      </c>
      <c r="E65" s="29">
        <v>0</v>
      </c>
    </row>
    <row r="66" spans="1:5" ht="12">
      <c r="A66" s="28" t="s">
        <v>62</v>
      </c>
      <c r="B66" s="69">
        <v>3</v>
      </c>
      <c r="C66" s="22">
        <f t="shared" si="0"/>
        <v>3</v>
      </c>
      <c r="D66" s="29">
        <v>3</v>
      </c>
      <c r="E66" s="29">
        <v>0</v>
      </c>
    </row>
    <row r="67" spans="1:5" ht="12">
      <c r="A67" s="28" t="s">
        <v>63</v>
      </c>
      <c r="B67" s="69">
        <v>1</v>
      </c>
      <c r="C67" s="22">
        <f t="shared" si="0"/>
        <v>1</v>
      </c>
      <c r="D67" s="29">
        <v>1</v>
      </c>
      <c r="E67" s="29">
        <v>0</v>
      </c>
    </row>
    <row r="68" spans="1:5" ht="12">
      <c r="A68" s="28" t="s">
        <v>64</v>
      </c>
      <c r="B68" s="69">
        <v>3</v>
      </c>
      <c r="C68" s="22">
        <f t="shared" si="0"/>
        <v>2</v>
      </c>
      <c r="D68" s="29">
        <v>1</v>
      </c>
      <c r="E68" s="29">
        <v>1</v>
      </c>
    </row>
    <row r="69" spans="1:5" ht="12">
      <c r="A69" s="28" t="s">
        <v>85</v>
      </c>
      <c r="B69" s="69">
        <v>1</v>
      </c>
      <c r="C69" s="22">
        <f t="shared" si="0"/>
        <v>0</v>
      </c>
      <c r="D69" s="29">
        <v>0</v>
      </c>
      <c r="E69" s="29">
        <v>0</v>
      </c>
    </row>
    <row r="70" spans="1:5" ht="12">
      <c r="A70" s="28" t="s">
        <v>65</v>
      </c>
      <c r="B70" s="69">
        <v>2</v>
      </c>
      <c r="C70" s="22">
        <f t="shared" si="0"/>
        <v>1</v>
      </c>
      <c r="D70" s="29">
        <v>1</v>
      </c>
      <c r="E70" s="29">
        <v>0</v>
      </c>
    </row>
    <row r="71" spans="1:5" ht="12">
      <c r="A71" s="28" t="s">
        <v>66</v>
      </c>
      <c r="B71" s="69">
        <v>2</v>
      </c>
      <c r="C71" s="22">
        <f t="shared" si="0"/>
        <v>1</v>
      </c>
      <c r="D71" s="29">
        <v>1</v>
      </c>
      <c r="E71" s="29">
        <v>0</v>
      </c>
    </row>
    <row r="72" spans="1:5" ht="12">
      <c r="A72" s="28" t="s">
        <v>86</v>
      </c>
      <c r="B72" s="69">
        <v>2</v>
      </c>
      <c r="C72" s="22">
        <f>SUM(D72:E72)</f>
        <v>0</v>
      </c>
      <c r="D72" s="29">
        <v>0</v>
      </c>
      <c r="E72" s="29">
        <v>0</v>
      </c>
    </row>
    <row r="73" spans="1:5" ht="12">
      <c r="A73" s="28" t="s">
        <v>67</v>
      </c>
      <c r="B73" s="69">
        <v>4</v>
      </c>
      <c r="C73" s="22">
        <f t="shared" si="0"/>
        <v>4</v>
      </c>
      <c r="D73" s="29">
        <v>4</v>
      </c>
      <c r="E73" s="29">
        <v>0</v>
      </c>
    </row>
    <row r="74" spans="1:5" ht="12">
      <c r="A74" s="28" t="s">
        <v>68</v>
      </c>
      <c r="B74" s="69">
        <v>3</v>
      </c>
      <c r="C74" s="22">
        <f t="shared" si="0"/>
        <v>2</v>
      </c>
      <c r="D74" s="29">
        <v>2</v>
      </c>
      <c r="E74" s="29">
        <v>0</v>
      </c>
    </row>
    <row r="75" spans="1:5" ht="12">
      <c r="A75" s="28" t="s">
        <v>69</v>
      </c>
      <c r="B75" s="69">
        <v>2</v>
      </c>
      <c r="C75" s="22">
        <f>SUM(D75:E75)</f>
        <v>1</v>
      </c>
      <c r="D75" s="29">
        <v>1</v>
      </c>
      <c r="E75" s="29">
        <v>0</v>
      </c>
    </row>
    <row r="76" spans="1:5" ht="12">
      <c r="A76" s="28" t="s">
        <v>87</v>
      </c>
      <c r="B76" s="69">
        <v>1</v>
      </c>
      <c r="C76" s="22">
        <f>SUM(D76:E76)</f>
        <v>0</v>
      </c>
      <c r="D76" s="29">
        <v>0</v>
      </c>
      <c r="E76" s="29">
        <v>0</v>
      </c>
    </row>
    <row r="77" spans="1:5" ht="12">
      <c r="A77" s="28" t="s">
        <v>88</v>
      </c>
      <c r="B77" s="69">
        <v>1</v>
      </c>
      <c r="C77" s="22">
        <f>SUM(D77:E77)</f>
        <v>0</v>
      </c>
      <c r="D77" s="29">
        <v>0</v>
      </c>
      <c r="E77" s="29">
        <v>0</v>
      </c>
    </row>
    <row r="78" spans="1:5" ht="12">
      <c r="A78" s="28" t="s">
        <v>70</v>
      </c>
      <c r="B78" s="69">
        <v>7</v>
      </c>
      <c r="C78" s="22">
        <f t="shared" si="0"/>
        <v>9</v>
      </c>
      <c r="D78" s="29">
        <v>7</v>
      </c>
      <c r="E78" s="29">
        <v>2</v>
      </c>
    </row>
    <row r="79" spans="1:5" ht="12">
      <c r="A79" s="28" t="s">
        <v>71</v>
      </c>
      <c r="B79" s="69">
        <v>4</v>
      </c>
      <c r="C79" s="22">
        <f t="shared" si="0"/>
        <v>3</v>
      </c>
      <c r="D79" s="29">
        <v>3</v>
      </c>
      <c r="E79" s="29">
        <v>0</v>
      </c>
    </row>
    <row r="80" spans="1:5" ht="12">
      <c r="A80" s="28" t="s">
        <v>72</v>
      </c>
      <c r="B80" s="69">
        <v>10</v>
      </c>
      <c r="C80" s="22">
        <f t="shared" si="0"/>
        <v>7</v>
      </c>
      <c r="D80" s="29">
        <v>7</v>
      </c>
      <c r="E80" s="29">
        <v>0</v>
      </c>
    </row>
    <row r="81" spans="1:5" ht="12">
      <c r="A81" s="28" t="s">
        <v>90</v>
      </c>
      <c r="B81" s="69">
        <v>26</v>
      </c>
      <c r="C81" s="22">
        <f t="shared" si="0"/>
        <v>21</v>
      </c>
      <c r="D81" s="29">
        <v>19</v>
      </c>
      <c r="E81" s="29">
        <v>2</v>
      </c>
    </row>
    <row r="82" spans="1:5" ht="12">
      <c r="A82" s="28" t="s">
        <v>91</v>
      </c>
      <c r="B82" s="69">
        <v>4</v>
      </c>
      <c r="C82" s="22">
        <f t="shared" si="0"/>
        <v>3</v>
      </c>
      <c r="D82" s="29">
        <v>3</v>
      </c>
      <c r="E82" s="29">
        <v>0</v>
      </c>
    </row>
    <row r="83" spans="1:5" ht="12">
      <c r="A83" s="30" t="s">
        <v>89</v>
      </c>
      <c r="B83" s="69">
        <v>0</v>
      </c>
      <c r="C83" s="22">
        <f t="shared" si="0"/>
        <v>1</v>
      </c>
      <c r="D83" s="29">
        <v>0</v>
      </c>
      <c r="E83" s="29">
        <v>1</v>
      </c>
    </row>
    <row r="84" spans="1:5" ht="12">
      <c r="A84" s="28" t="s">
        <v>151</v>
      </c>
      <c r="B84" s="69">
        <v>1</v>
      </c>
      <c r="C84" s="22">
        <f>SUM(D84:E84)</f>
        <v>0</v>
      </c>
      <c r="D84" s="29">
        <v>0</v>
      </c>
      <c r="E84" s="29">
        <v>0</v>
      </c>
    </row>
    <row r="85" spans="1:5" ht="12.75" thickBot="1">
      <c r="A85" s="32" t="s">
        <v>92</v>
      </c>
      <c r="B85" s="71">
        <v>3</v>
      </c>
      <c r="C85" s="24">
        <f t="shared" si="0"/>
        <v>2</v>
      </c>
      <c r="D85" s="33">
        <v>2</v>
      </c>
      <c r="E85" s="33">
        <v>0</v>
      </c>
    </row>
    <row r="86" spans="1:5" ht="12">
      <c r="A86" s="25"/>
      <c r="B86" s="25"/>
      <c r="C86" s="25"/>
      <c r="D86" s="25"/>
      <c r="E86" s="25"/>
    </row>
    <row r="87" spans="1:5" ht="12">
      <c r="A87" s="25"/>
      <c r="B87" s="25"/>
      <c r="C87" s="25"/>
      <c r="D87" s="25"/>
      <c r="E87" s="25"/>
    </row>
    <row r="88" spans="1:5" ht="12">
      <c r="A88" s="25"/>
      <c r="B88" s="25"/>
      <c r="C88" s="25"/>
      <c r="D88" s="25"/>
      <c r="E88" s="25"/>
    </row>
    <row r="89" spans="1:5" ht="12">
      <c r="A89" s="25"/>
      <c r="B89" s="25"/>
      <c r="C89" s="25"/>
      <c r="D89" s="25"/>
      <c r="E89" s="25"/>
    </row>
    <row r="90" spans="1:5" ht="12">
      <c r="A90" s="25"/>
      <c r="B90" s="25"/>
      <c r="C90" s="25"/>
      <c r="D90" s="25"/>
      <c r="E90" s="25"/>
    </row>
    <row r="91" spans="1:5" ht="12">
      <c r="A91" s="25"/>
      <c r="B91" s="25"/>
      <c r="C91" s="25"/>
      <c r="D91" s="25"/>
      <c r="E91" s="25"/>
    </row>
    <row r="92" spans="1:5" ht="12">
      <c r="A92" s="25"/>
      <c r="B92" s="25"/>
      <c r="C92" s="25"/>
      <c r="D92" s="25"/>
      <c r="E92" s="25"/>
    </row>
  </sheetData>
  <mergeCells count="12">
    <mergeCell ref="A3:E3"/>
    <mergeCell ref="A4:E4"/>
    <mergeCell ref="C7:E7"/>
    <mergeCell ref="A7:A9"/>
    <mergeCell ref="B7:B9"/>
    <mergeCell ref="C8:C9"/>
    <mergeCell ref="D8:D9"/>
    <mergeCell ref="A61:A63"/>
    <mergeCell ref="B61:B63"/>
    <mergeCell ref="C61:E61"/>
    <mergeCell ref="C62:C63"/>
    <mergeCell ref="D62:D63"/>
  </mergeCells>
  <printOptions horizontalCentered="1"/>
  <pageMargins left="0.7874015748031497" right="0.984251968503937" top="1.08" bottom="1.0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H20" sqref="H20"/>
    </sheetView>
  </sheetViews>
  <sheetFormatPr defaultColWidth="11.421875" defaultRowHeight="12.75"/>
  <cols>
    <col min="1" max="1" width="36.421875" style="3" customWidth="1"/>
    <col min="2" max="2" width="11.8515625" style="3" customWidth="1"/>
    <col min="3" max="3" width="10.57421875" style="3" customWidth="1"/>
    <col min="4" max="4" width="9.8515625" style="3" customWidth="1"/>
    <col min="5" max="5" width="10.421875" style="3" bestFit="1" customWidth="1"/>
    <col min="6" max="6" width="10.140625" style="3" bestFit="1" customWidth="1"/>
    <col min="7" max="7" width="9.00390625" style="3" customWidth="1"/>
    <col min="8" max="9" width="11.421875" style="3" customWidth="1"/>
    <col min="11" max="16384" width="11.421875" style="3" customWidth="1"/>
  </cols>
  <sheetData>
    <row r="1" spans="1:9" ht="12.75">
      <c r="A1" s="7" t="s">
        <v>171</v>
      </c>
      <c r="B1" s="7"/>
      <c r="C1" s="7"/>
      <c r="D1" s="7"/>
      <c r="E1" s="7"/>
      <c r="F1" s="7"/>
      <c r="G1" s="7"/>
      <c r="H1" s="7"/>
      <c r="I1" s="7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2.75">
      <c r="A3" s="91" t="s">
        <v>100</v>
      </c>
      <c r="B3" s="91"/>
      <c r="C3" s="91"/>
      <c r="D3" s="91"/>
      <c r="E3" s="91"/>
      <c r="F3" s="91"/>
      <c r="G3" s="91"/>
      <c r="H3" s="91"/>
      <c r="I3" s="91"/>
    </row>
    <row r="4" spans="1:9" ht="12.75">
      <c r="A4" s="91" t="s">
        <v>101</v>
      </c>
      <c r="B4" s="91"/>
      <c r="C4" s="91"/>
      <c r="D4" s="91"/>
      <c r="E4" s="91"/>
      <c r="F4" s="91"/>
      <c r="G4" s="91"/>
      <c r="H4" s="91"/>
      <c r="I4" s="91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8.75" customHeight="1">
      <c r="A6" s="96" t="s">
        <v>102</v>
      </c>
      <c r="B6" s="92" t="s">
        <v>8</v>
      </c>
      <c r="C6" s="94" t="s">
        <v>7</v>
      </c>
      <c r="D6" s="95"/>
      <c r="E6" s="95"/>
      <c r="F6" s="95"/>
      <c r="G6" s="95"/>
      <c r="H6" s="95"/>
      <c r="I6" s="95"/>
    </row>
    <row r="7" spans="1:10" ht="18.75" customHeight="1" thickBot="1">
      <c r="A7" s="99"/>
      <c r="B7" s="93"/>
      <c r="C7" s="14" t="s">
        <v>2</v>
      </c>
      <c r="D7" s="14" t="s">
        <v>0</v>
      </c>
      <c r="E7" s="14" t="s">
        <v>5</v>
      </c>
      <c r="F7" s="14" t="s">
        <v>6</v>
      </c>
      <c r="G7" s="14" t="s">
        <v>1</v>
      </c>
      <c r="H7" s="14" t="s">
        <v>4</v>
      </c>
      <c r="I7" s="14" t="s">
        <v>3</v>
      </c>
      <c r="J7" s="3"/>
    </row>
    <row r="8" spans="1:10" ht="12">
      <c r="A8" s="2"/>
      <c r="B8" s="63"/>
      <c r="C8" s="22"/>
      <c r="D8" s="22"/>
      <c r="E8" s="22"/>
      <c r="F8" s="22"/>
      <c r="G8" s="22"/>
      <c r="H8" s="22"/>
      <c r="I8" s="22"/>
      <c r="J8" s="3"/>
    </row>
    <row r="9" spans="1:10" ht="12">
      <c r="A9" s="86" t="s">
        <v>8</v>
      </c>
      <c r="B9" s="48">
        <f aca="true" t="shared" si="0" ref="B9:I9">SUM(B11:B77)-B49</f>
        <v>1346</v>
      </c>
      <c r="C9" s="34">
        <f t="shared" si="0"/>
        <v>1153</v>
      </c>
      <c r="D9" s="34">
        <f t="shared" si="0"/>
        <v>168</v>
      </c>
      <c r="E9" s="34">
        <f t="shared" si="0"/>
        <v>21</v>
      </c>
      <c r="F9" s="34">
        <f t="shared" si="0"/>
        <v>1</v>
      </c>
      <c r="G9" s="34">
        <f t="shared" si="0"/>
        <v>1</v>
      </c>
      <c r="H9" s="34">
        <f t="shared" si="0"/>
        <v>1</v>
      </c>
      <c r="I9" s="34">
        <f t="shared" si="0"/>
        <v>1</v>
      </c>
      <c r="J9" s="3"/>
    </row>
    <row r="10" spans="1:10" ht="12">
      <c r="A10" s="2"/>
      <c r="B10" s="49"/>
      <c r="C10" s="22"/>
      <c r="D10" s="22"/>
      <c r="E10" s="22"/>
      <c r="F10" s="22"/>
      <c r="G10" s="22"/>
      <c r="H10" s="22"/>
      <c r="I10" s="22"/>
      <c r="J10" s="3"/>
    </row>
    <row r="11" spans="1:10" ht="12">
      <c r="A11" s="2" t="s">
        <v>29</v>
      </c>
      <c r="B11" s="49">
        <f aca="true" t="shared" si="1" ref="B11:B46">SUM(C11:I11)</f>
        <v>1</v>
      </c>
      <c r="C11" s="35">
        <v>1</v>
      </c>
      <c r="D11" s="35">
        <v>0</v>
      </c>
      <c r="E11" s="36">
        <v>0</v>
      </c>
      <c r="F11" s="36">
        <v>0</v>
      </c>
      <c r="G11" s="35">
        <v>0</v>
      </c>
      <c r="H11" s="36">
        <v>0</v>
      </c>
      <c r="I11" s="36">
        <v>0</v>
      </c>
      <c r="J11" s="3"/>
    </row>
    <row r="12" spans="1:10" ht="12">
      <c r="A12" s="2" t="s">
        <v>30</v>
      </c>
      <c r="B12" s="49">
        <f t="shared" si="1"/>
        <v>12</v>
      </c>
      <c r="C12" s="35">
        <v>8</v>
      </c>
      <c r="D12" s="35">
        <v>4</v>
      </c>
      <c r="E12" s="36">
        <v>0</v>
      </c>
      <c r="F12" s="36">
        <v>0</v>
      </c>
      <c r="G12" s="35">
        <v>0</v>
      </c>
      <c r="H12" s="36">
        <v>0</v>
      </c>
      <c r="I12" s="36">
        <v>0</v>
      </c>
      <c r="J12" s="3"/>
    </row>
    <row r="13" spans="1:10" ht="12">
      <c r="A13" s="2" t="s">
        <v>31</v>
      </c>
      <c r="B13" s="49">
        <f t="shared" si="1"/>
        <v>28</v>
      </c>
      <c r="C13" s="35">
        <v>23</v>
      </c>
      <c r="D13" s="35">
        <v>5</v>
      </c>
      <c r="E13" s="36">
        <v>0</v>
      </c>
      <c r="F13" s="36">
        <v>0</v>
      </c>
      <c r="G13" s="35">
        <v>0</v>
      </c>
      <c r="H13" s="36">
        <v>0</v>
      </c>
      <c r="I13" s="36">
        <v>0</v>
      </c>
      <c r="J13" s="3"/>
    </row>
    <row r="14" spans="1:10" ht="12">
      <c r="A14" s="2" t="s">
        <v>32</v>
      </c>
      <c r="B14" s="49">
        <f t="shared" si="1"/>
        <v>13</v>
      </c>
      <c r="C14" s="35">
        <v>12</v>
      </c>
      <c r="D14" s="35">
        <v>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"/>
    </row>
    <row r="15" spans="1:10" ht="12">
      <c r="A15" s="2" t="s">
        <v>94</v>
      </c>
      <c r="B15" s="49">
        <f t="shared" si="1"/>
        <v>2</v>
      </c>
      <c r="C15" s="35">
        <v>2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"/>
    </row>
    <row r="16" spans="1:10" ht="12">
      <c r="A16" s="2" t="s">
        <v>95</v>
      </c>
      <c r="B16" s="49">
        <f t="shared" si="1"/>
        <v>1</v>
      </c>
      <c r="C16" s="36">
        <v>0</v>
      </c>
      <c r="D16" s="35">
        <v>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"/>
    </row>
    <row r="17" spans="1:10" ht="12">
      <c r="A17" s="2" t="s">
        <v>35</v>
      </c>
      <c r="B17" s="49">
        <f t="shared" si="1"/>
        <v>19</v>
      </c>
      <c r="C17" s="35">
        <v>16</v>
      </c>
      <c r="D17" s="35">
        <v>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"/>
    </row>
    <row r="18" spans="1:10" ht="12">
      <c r="A18" s="2" t="s">
        <v>36</v>
      </c>
      <c r="B18" s="49">
        <f t="shared" si="1"/>
        <v>51</v>
      </c>
      <c r="C18" s="35">
        <v>43</v>
      </c>
      <c r="D18" s="35">
        <v>8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"/>
    </row>
    <row r="19" spans="1:10" ht="12">
      <c r="A19" s="2" t="s">
        <v>37</v>
      </c>
      <c r="B19" s="49">
        <f t="shared" si="1"/>
        <v>29</v>
      </c>
      <c r="C19" s="35">
        <v>27</v>
      </c>
      <c r="D19" s="35">
        <v>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"/>
    </row>
    <row r="20" spans="1:10" ht="12">
      <c r="A20" s="2" t="s">
        <v>38</v>
      </c>
      <c r="B20" s="49">
        <f t="shared" si="1"/>
        <v>3</v>
      </c>
      <c r="C20" s="35">
        <v>3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"/>
    </row>
    <row r="21" spans="1:10" ht="12">
      <c r="A21" s="2" t="s">
        <v>39</v>
      </c>
      <c r="B21" s="49">
        <f t="shared" si="1"/>
        <v>1</v>
      </c>
      <c r="C21" s="35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"/>
    </row>
    <row r="22" spans="1:10" ht="12">
      <c r="A22" s="2" t="s">
        <v>96</v>
      </c>
      <c r="B22" s="49">
        <f t="shared" si="1"/>
        <v>1</v>
      </c>
      <c r="C22" s="35">
        <v>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"/>
    </row>
    <row r="23" spans="1:10" ht="12">
      <c r="A23" s="2" t="s">
        <v>40</v>
      </c>
      <c r="B23" s="49">
        <f t="shared" si="1"/>
        <v>2</v>
      </c>
      <c r="C23" s="35">
        <v>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"/>
    </row>
    <row r="24" spans="1:10" ht="12">
      <c r="A24" s="2" t="s">
        <v>41</v>
      </c>
      <c r="B24" s="49">
        <f t="shared" si="1"/>
        <v>1</v>
      </c>
      <c r="C24" s="35">
        <v>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"/>
    </row>
    <row r="25" spans="1:10" ht="12">
      <c r="A25" s="2" t="s">
        <v>42</v>
      </c>
      <c r="B25" s="49">
        <f t="shared" si="1"/>
        <v>40</v>
      </c>
      <c r="C25" s="35">
        <v>39</v>
      </c>
      <c r="D25" s="35">
        <v>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"/>
    </row>
    <row r="26" spans="1:10" ht="12">
      <c r="A26" s="2" t="s">
        <v>43</v>
      </c>
      <c r="B26" s="49">
        <f t="shared" si="1"/>
        <v>1</v>
      </c>
      <c r="C26" s="35">
        <v>1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"/>
    </row>
    <row r="27" spans="1:10" ht="12">
      <c r="A27" s="2" t="s">
        <v>75</v>
      </c>
      <c r="B27" s="49">
        <f t="shared" si="1"/>
        <v>3</v>
      </c>
      <c r="C27" s="35">
        <v>3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"/>
    </row>
    <row r="28" spans="1:10" ht="12">
      <c r="A28" s="2" t="s">
        <v>167</v>
      </c>
      <c r="B28" s="49">
        <f t="shared" si="1"/>
        <v>1</v>
      </c>
      <c r="C28" s="35">
        <v>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"/>
    </row>
    <row r="29" spans="1:10" ht="12">
      <c r="A29" s="2" t="s">
        <v>131</v>
      </c>
      <c r="B29" s="49">
        <f t="shared" si="1"/>
        <v>14</v>
      </c>
      <c r="C29" s="35">
        <v>12</v>
      </c>
      <c r="D29" s="35">
        <v>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"/>
    </row>
    <row r="30" spans="1:10" ht="12">
      <c r="A30" s="2" t="s">
        <v>45</v>
      </c>
      <c r="B30" s="49">
        <f t="shared" si="1"/>
        <v>35</v>
      </c>
      <c r="C30" s="35">
        <v>21</v>
      </c>
      <c r="D30" s="35">
        <v>8</v>
      </c>
      <c r="E30" s="35">
        <v>6</v>
      </c>
      <c r="F30" s="36">
        <v>0</v>
      </c>
      <c r="G30" s="36">
        <v>0</v>
      </c>
      <c r="H30" s="36">
        <v>0</v>
      </c>
      <c r="I30" s="36">
        <v>0</v>
      </c>
      <c r="J30" s="3"/>
    </row>
    <row r="31" spans="1:10" ht="12">
      <c r="A31" s="2" t="s">
        <v>33</v>
      </c>
      <c r="B31" s="49">
        <f t="shared" si="1"/>
        <v>95</v>
      </c>
      <c r="C31" s="35">
        <v>85</v>
      </c>
      <c r="D31" s="35">
        <v>10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"/>
    </row>
    <row r="32" spans="1:10" ht="12">
      <c r="A32" s="2" t="s">
        <v>46</v>
      </c>
      <c r="B32" s="49">
        <f t="shared" si="1"/>
        <v>105</v>
      </c>
      <c r="C32" s="35">
        <v>90</v>
      </c>
      <c r="D32" s="35">
        <v>15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"/>
    </row>
    <row r="33" spans="1:10" ht="12">
      <c r="A33" s="2" t="s">
        <v>76</v>
      </c>
      <c r="B33" s="49">
        <f t="shared" si="1"/>
        <v>1</v>
      </c>
      <c r="C33" s="36">
        <v>0</v>
      </c>
      <c r="D33" s="35">
        <v>1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"/>
    </row>
    <row r="34" spans="1:10" ht="12">
      <c r="A34" s="2" t="s">
        <v>97</v>
      </c>
      <c r="B34" s="49">
        <f t="shared" si="1"/>
        <v>1</v>
      </c>
      <c r="C34" s="35">
        <v>1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"/>
    </row>
    <row r="35" spans="1:10" ht="12">
      <c r="A35" s="2" t="s">
        <v>47</v>
      </c>
      <c r="B35" s="49">
        <f t="shared" si="1"/>
        <v>3</v>
      </c>
      <c r="C35" s="35">
        <v>1</v>
      </c>
      <c r="D35" s="35">
        <v>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"/>
    </row>
    <row r="36" spans="1:10" ht="12">
      <c r="A36" s="2" t="s">
        <v>78</v>
      </c>
      <c r="B36" s="49">
        <f t="shared" si="1"/>
        <v>1</v>
      </c>
      <c r="C36" s="35">
        <v>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"/>
    </row>
    <row r="37" spans="1:10" ht="12">
      <c r="A37" s="2" t="s">
        <v>48</v>
      </c>
      <c r="B37" s="49">
        <f t="shared" si="1"/>
        <v>1</v>
      </c>
      <c r="C37" s="35">
        <v>1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"/>
    </row>
    <row r="38" spans="1:10" ht="12">
      <c r="A38" s="2" t="s">
        <v>49</v>
      </c>
      <c r="B38" s="49">
        <f t="shared" si="1"/>
        <v>8</v>
      </c>
      <c r="C38" s="35">
        <v>6</v>
      </c>
      <c r="D38" s="35">
        <v>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"/>
    </row>
    <row r="39" spans="1:10" ht="12">
      <c r="A39" s="2" t="s">
        <v>50</v>
      </c>
      <c r="B39" s="49">
        <f t="shared" si="1"/>
        <v>11</v>
      </c>
      <c r="C39" s="35">
        <v>9</v>
      </c>
      <c r="D39" s="35">
        <v>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"/>
    </row>
    <row r="40" spans="1:10" ht="12">
      <c r="A40" s="2" t="s">
        <v>51</v>
      </c>
      <c r="B40" s="49">
        <f t="shared" si="1"/>
        <v>8</v>
      </c>
      <c r="C40" s="35">
        <v>7</v>
      </c>
      <c r="D40" s="35">
        <v>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"/>
    </row>
    <row r="41" spans="1:10" ht="12">
      <c r="A41" s="2" t="s">
        <v>52</v>
      </c>
      <c r="B41" s="49">
        <f t="shared" si="1"/>
        <v>27</v>
      </c>
      <c r="C41" s="35">
        <v>25</v>
      </c>
      <c r="D41" s="35">
        <v>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"/>
    </row>
    <row r="42" spans="1:10" ht="12">
      <c r="A42" s="2" t="s">
        <v>150</v>
      </c>
      <c r="B42" s="49">
        <f>SUM(C42:I42)</f>
        <v>31</v>
      </c>
      <c r="C42" s="35">
        <v>18</v>
      </c>
      <c r="D42" s="35">
        <v>3</v>
      </c>
      <c r="E42" s="35">
        <v>10</v>
      </c>
      <c r="F42" s="36">
        <v>0</v>
      </c>
      <c r="G42" s="36">
        <v>0</v>
      </c>
      <c r="H42" s="36">
        <v>0</v>
      </c>
      <c r="I42" s="36">
        <v>0</v>
      </c>
      <c r="J42" s="3"/>
    </row>
    <row r="43" spans="1:10" ht="12">
      <c r="A43" s="2" t="s">
        <v>149</v>
      </c>
      <c r="B43" s="49">
        <f>SUM(C43:I43)</f>
        <v>43</v>
      </c>
      <c r="C43" s="35">
        <v>33</v>
      </c>
      <c r="D43" s="35">
        <v>5</v>
      </c>
      <c r="E43" s="35">
        <v>5</v>
      </c>
      <c r="F43" s="36">
        <v>0</v>
      </c>
      <c r="G43" s="36">
        <v>0</v>
      </c>
      <c r="H43" s="36">
        <v>0</v>
      </c>
      <c r="I43" s="36">
        <v>0</v>
      </c>
      <c r="J43" s="3"/>
    </row>
    <row r="44" spans="1:10" ht="12">
      <c r="A44" s="2" t="s">
        <v>53</v>
      </c>
      <c r="B44" s="49">
        <f t="shared" si="1"/>
        <v>3</v>
      </c>
      <c r="C44" s="35">
        <v>3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"/>
    </row>
    <row r="45" spans="1:10" ht="12">
      <c r="A45" s="2" t="s">
        <v>54</v>
      </c>
      <c r="B45" s="49">
        <f t="shared" si="1"/>
        <v>1</v>
      </c>
      <c r="C45" s="35">
        <v>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"/>
    </row>
    <row r="46" spans="1:10" ht="12">
      <c r="A46" s="2" t="s">
        <v>55</v>
      </c>
      <c r="B46" s="49">
        <f t="shared" si="1"/>
        <v>1</v>
      </c>
      <c r="C46" s="35">
        <v>1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"/>
    </row>
    <row r="47" spans="1:10" ht="12">
      <c r="A47" s="2" t="s">
        <v>57</v>
      </c>
      <c r="B47" s="49">
        <f aca="true" t="shared" si="2" ref="B47:B77">SUM(C47:I47)</f>
        <v>425</v>
      </c>
      <c r="C47" s="35">
        <v>368</v>
      </c>
      <c r="D47" s="35">
        <v>57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"/>
    </row>
    <row r="48" spans="1:10" ht="12">
      <c r="A48" s="2" t="s">
        <v>58</v>
      </c>
      <c r="B48" s="49">
        <f t="shared" si="2"/>
        <v>138</v>
      </c>
      <c r="C48" s="35">
        <v>124</v>
      </c>
      <c r="D48" s="35">
        <v>12</v>
      </c>
      <c r="E48" s="36">
        <v>0</v>
      </c>
      <c r="F48" s="35">
        <v>1</v>
      </c>
      <c r="G48" s="36">
        <v>0</v>
      </c>
      <c r="H48" s="35">
        <v>1</v>
      </c>
      <c r="I48" s="36">
        <v>0</v>
      </c>
      <c r="J48" s="3"/>
    </row>
    <row r="49" spans="1:10" ht="20.25" customHeight="1">
      <c r="A49" s="34" t="s">
        <v>59</v>
      </c>
      <c r="B49" s="48">
        <f>+SUM(B50:B53)</f>
        <v>83</v>
      </c>
      <c r="C49" s="34">
        <f aca="true" t="shared" si="3" ref="C49:I49">+SUM(C50:C53)</f>
        <v>75</v>
      </c>
      <c r="D49" s="34">
        <f t="shared" si="3"/>
        <v>6</v>
      </c>
      <c r="E49" s="34">
        <f t="shared" si="3"/>
        <v>0</v>
      </c>
      <c r="F49" s="34">
        <f t="shared" si="3"/>
        <v>0</v>
      </c>
      <c r="G49" s="34">
        <f t="shared" si="3"/>
        <v>1</v>
      </c>
      <c r="H49" s="34">
        <f t="shared" si="3"/>
        <v>0</v>
      </c>
      <c r="I49" s="34">
        <f t="shared" si="3"/>
        <v>1</v>
      </c>
      <c r="J49" s="3"/>
    </row>
    <row r="50" spans="1:10" ht="12">
      <c r="A50" s="2" t="s">
        <v>118</v>
      </c>
      <c r="B50" s="49">
        <f>SUM(C50:I50)</f>
        <v>41</v>
      </c>
      <c r="C50" s="35">
        <v>38</v>
      </c>
      <c r="D50" s="35">
        <v>2</v>
      </c>
      <c r="E50" s="36">
        <v>0</v>
      </c>
      <c r="F50" s="36">
        <v>0</v>
      </c>
      <c r="G50" s="36">
        <v>0</v>
      </c>
      <c r="H50" s="36">
        <v>0</v>
      </c>
      <c r="I50" s="35">
        <v>1</v>
      </c>
      <c r="J50" s="3"/>
    </row>
    <row r="51" spans="1:10" ht="12">
      <c r="A51" s="2" t="s">
        <v>117</v>
      </c>
      <c r="B51" s="49">
        <f>SUM(C51:I51)</f>
        <v>23</v>
      </c>
      <c r="C51" s="35">
        <v>18</v>
      </c>
      <c r="D51" s="35">
        <v>4</v>
      </c>
      <c r="E51" s="36">
        <v>0</v>
      </c>
      <c r="F51" s="36">
        <v>0</v>
      </c>
      <c r="G51" s="35">
        <v>1</v>
      </c>
      <c r="H51" s="36">
        <v>0</v>
      </c>
      <c r="I51" s="36">
        <v>0</v>
      </c>
      <c r="J51" s="3"/>
    </row>
    <row r="52" spans="1:10" ht="12">
      <c r="A52" s="2" t="s">
        <v>122</v>
      </c>
      <c r="B52" s="49">
        <f>SUM(C52:I52)</f>
        <v>18</v>
      </c>
      <c r="C52" s="35">
        <v>18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"/>
    </row>
    <row r="53" spans="1:10" ht="12">
      <c r="A53" s="2" t="s">
        <v>123</v>
      </c>
      <c r="B53" s="49">
        <f>SUM(C53:I53)</f>
        <v>1</v>
      </c>
      <c r="C53" s="35">
        <v>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"/>
    </row>
    <row r="54" ht="12.75">
      <c r="B54" s="49"/>
    </row>
    <row r="55" spans="1:10" ht="12">
      <c r="A55" s="2" t="s">
        <v>84</v>
      </c>
      <c r="B55" s="49">
        <f t="shared" si="2"/>
        <v>1</v>
      </c>
      <c r="C55" s="35">
        <v>1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"/>
    </row>
    <row r="56" spans="1:10" ht="12">
      <c r="A56" s="2" t="s">
        <v>60</v>
      </c>
      <c r="B56" s="49">
        <f t="shared" si="2"/>
        <v>14</v>
      </c>
      <c r="C56" s="35">
        <v>11</v>
      </c>
      <c r="D56" s="35">
        <v>3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"/>
    </row>
    <row r="57" spans="1:10" ht="12">
      <c r="A57" s="2" t="s">
        <v>83</v>
      </c>
      <c r="B57" s="49">
        <f t="shared" si="2"/>
        <v>1</v>
      </c>
      <c r="C57" s="35">
        <v>1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"/>
    </row>
    <row r="58" spans="1:10" ht="12">
      <c r="A58" s="2" t="s">
        <v>61</v>
      </c>
      <c r="B58" s="49">
        <f t="shared" si="2"/>
        <v>6</v>
      </c>
      <c r="C58" s="35">
        <v>5</v>
      </c>
      <c r="D58" s="35">
        <v>1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"/>
    </row>
    <row r="59" spans="1:10" ht="12">
      <c r="A59" s="2" t="s">
        <v>62</v>
      </c>
      <c r="B59" s="49">
        <f t="shared" si="2"/>
        <v>3</v>
      </c>
      <c r="C59" s="35">
        <v>3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"/>
    </row>
    <row r="60" spans="1:10" ht="12">
      <c r="A60" s="2" t="s">
        <v>63</v>
      </c>
      <c r="B60" s="49">
        <f t="shared" si="2"/>
        <v>1</v>
      </c>
      <c r="C60" s="35">
        <v>1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"/>
    </row>
    <row r="61" spans="1:10" ht="12">
      <c r="A61" s="2" t="s">
        <v>64</v>
      </c>
      <c r="B61" s="49">
        <f t="shared" si="2"/>
        <v>3</v>
      </c>
      <c r="C61" s="35">
        <v>3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"/>
    </row>
    <row r="62" spans="1:10" ht="12">
      <c r="A62" s="2" t="s">
        <v>85</v>
      </c>
      <c r="B62" s="49">
        <f t="shared" si="2"/>
        <v>1</v>
      </c>
      <c r="C62" s="35">
        <v>1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"/>
    </row>
    <row r="63" spans="1:10" ht="12">
      <c r="A63" s="2" t="s">
        <v>65</v>
      </c>
      <c r="B63" s="49">
        <f t="shared" si="2"/>
        <v>2</v>
      </c>
      <c r="C63" s="35">
        <v>2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"/>
    </row>
    <row r="64" spans="1:10" ht="12">
      <c r="A64" s="2" t="s">
        <v>69</v>
      </c>
      <c r="B64" s="49">
        <f t="shared" si="2"/>
        <v>2</v>
      </c>
      <c r="C64" s="35">
        <v>2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"/>
    </row>
    <row r="65" spans="1:10" ht="12">
      <c r="A65" s="2" t="s">
        <v>66</v>
      </c>
      <c r="B65" s="49">
        <f t="shared" si="2"/>
        <v>2</v>
      </c>
      <c r="C65" s="35">
        <v>2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"/>
    </row>
    <row r="66" spans="1:10" ht="12">
      <c r="A66" s="2" t="s">
        <v>98</v>
      </c>
      <c r="B66" s="49">
        <f t="shared" si="2"/>
        <v>2</v>
      </c>
      <c r="C66" s="35">
        <v>2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"/>
    </row>
    <row r="67" spans="1:10" ht="12">
      <c r="A67" s="2" t="s">
        <v>87</v>
      </c>
      <c r="B67" s="49">
        <f t="shared" si="2"/>
        <v>1</v>
      </c>
      <c r="C67" s="35">
        <v>1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"/>
    </row>
    <row r="68" spans="1:10" ht="12">
      <c r="A68" s="2" t="s">
        <v>67</v>
      </c>
      <c r="B68" s="49">
        <f t="shared" si="2"/>
        <v>4</v>
      </c>
      <c r="C68" s="35">
        <v>4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"/>
    </row>
    <row r="69" spans="1:10" ht="12">
      <c r="A69" s="2" t="s">
        <v>68</v>
      </c>
      <c r="B69" s="49">
        <f t="shared" si="2"/>
        <v>3</v>
      </c>
      <c r="C69" s="35">
        <v>1</v>
      </c>
      <c r="D69" s="35">
        <v>2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"/>
    </row>
    <row r="70" spans="1:10" ht="12">
      <c r="A70" s="2" t="s">
        <v>99</v>
      </c>
      <c r="B70" s="49">
        <f t="shared" si="2"/>
        <v>1</v>
      </c>
      <c r="C70" s="35">
        <v>1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"/>
    </row>
    <row r="71" spans="1:10" ht="12">
      <c r="A71" s="2" t="s">
        <v>70</v>
      </c>
      <c r="B71" s="49">
        <f t="shared" si="2"/>
        <v>7</v>
      </c>
      <c r="C71" s="35">
        <v>7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"/>
    </row>
    <row r="72" spans="1:10" ht="12">
      <c r="A72" s="2" t="s">
        <v>71</v>
      </c>
      <c r="B72" s="49">
        <f t="shared" si="2"/>
        <v>4</v>
      </c>
      <c r="C72" s="35">
        <v>4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"/>
    </row>
    <row r="73" spans="1:10" ht="12">
      <c r="A73" s="2" t="s">
        <v>72</v>
      </c>
      <c r="B73" s="49">
        <f t="shared" si="2"/>
        <v>10</v>
      </c>
      <c r="C73" s="35">
        <v>7</v>
      </c>
      <c r="D73" s="35">
        <v>3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"/>
    </row>
    <row r="74" spans="1:10" ht="12">
      <c r="A74" s="2" t="s">
        <v>90</v>
      </c>
      <c r="B74" s="49">
        <f t="shared" si="2"/>
        <v>26</v>
      </c>
      <c r="C74" s="35">
        <v>21</v>
      </c>
      <c r="D74" s="35">
        <v>5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"/>
    </row>
    <row r="75" spans="1:10" ht="12">
      <c r="A75" s="2" t="s">
        <v>91</v>
      </c>
      <c r="B75" s="49">
        <f t="shared" si="2"/>
        <v>4</v>
      </c>
      <c r="C75" s="35">
        <v>3</v>
      </c>
      <c r="D75" s="35">
        <v>1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"/>
    </row>
    <row r="76" spans="1:10" ht="12">
      <c r="A76" s="2" t="s">
        <v>152</v>
      </c>
      <c r="B76" s="49">
        <f>SUM(C76:I76)</f>
        <v>1</v>
      </c>
      <c r="C76" s="35">
        <v>1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"/>
    </row>
    <row r="77" spans="1:10" ht="12.75" thickBot="1">
      <c r="A77" s="16" t="s">
        <v>92</v>
      </c>
      <c r="B77" s="52">
        <f t="shared" si="2"/>
        <v>3</v>
      </c>
      <c r="C77" s="37">
        <v>3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"/>
    </row>
    <row r="78" spans="1:10" ht="12">
      <c r="A78" s="2"/>
      <c r="J78" s="3"/>
    </row>
  </sheetData>
  <mergeCells count="5">
    <mergeCell ref="A3:I3"/>
    <mergeCell ref="A4:I4"/>
    <mergeCell ref="C6:I6"/>
    <mergeCell ref="A6:A7"/>
    <mergeCell ref="B6:B7"/>
  </mergeCells>
  <printOptions horizontalCentered="1"/>
  <pageMargins left="0.3937007874015748" right="0.3937007874015748" top="0.97" bottom="0.3937007874015748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"/>
    </sheetView>
  </sheetViews>
  <sheetFormatPr defaultColWidth="11.421875" defaultRowHeight="15" customHeight="1"/>
  <cols>
    <col min="1" max="1" width="26.7109375" style="3" customWidth="1"/>
    <col min="2" max="2" width="12.7109375" style="3" customWidth="1"/>
    <col min="3" max="3" width="14.140625" style="3" customWidth="1"/>
    <col min="4" max="4" width="15.8515625" style="3" customWidth="1"/>
    <col min="5" max="5" width="15.421875" style="3" bestFit="1" customWidth="1"/>
    <col min="6" max="6" width="13.8515625" style="3" customWidth="1"/>
    <col min="7" max="16384" width="11.421875" style="3" customWidth="1"/>
  </cols>
  <sheetData>
    <row r="1" spans="1:6" ht="15" customHeight="1">
      <c r="A1" s="7" t="s">
        <v>172</v>
      </c>
      <c r="B1" s="7"/>
      <c r="C1" s="7"/>
      <c r="D1" s="7"/>
      <c r="E1" s="7"/>
      <c r="F1" s="7"/>
    </row>
    <row r="2" spans="1:6" ht="15" customHeight="1">
      <c r="A2" s="7"/>
      <c r="B2" s="7"/>
      <c r="C2" s="7"/>
      <c r="D2" s="7"/>
      <c r="E2" s="7"/>
      <c r="F2" s="7"/>
    </row>
    <row r="3" spans="1:6" ht="15" customHeight="1">
      <c r="A3" s="104" t="s">
        <v>155</v>
      </c>
      <c r="B3" s="104"/>
      <c r="C3" s="104"/>
      <c r="D3" s="104"/>
      <c r="E3" s="104"/>
      <c r="F3" s="104"/>
    </row>
    <row r="4" spans="1:6" ht="15" customHeight="1">
      <c r="A4" s="104" t="s">
        <v>154</v>
      </c>
      <c r="B4" s="104"/>
      <c r="C4" s="104"/>
      <c r="D4" s="104"/>
      <c r="E4" s="104"/>
      <c r="F4" s="104"/>
    </row>
    <row r="5" spans="1:6" ht="15" customHeight="1">
      <c r="A5" s="91"/>
      <c r="B5" s="91"/>
      <c r="C5" s="91"/>
      <c r="D5" s="91"/>
      <c r="E5" s="91"/>
      <c r="F5" s="91"/>
    </row>
    <row r="6" spans="1:6" ht="15" customHeight="1" thickBot="1">
      <c r="A6" s="7"/>
      <c r="B6" s="7"/>
      <c r="C6" s="7"/>
      <c r="D6" s="7"/>
      <c r="E6" s="7"/>
      <c r="F6" s="7"/>
    </row>
    <row r="7" spans="1:6" ht="15" customHeight="1">
      <c r="A7" s="105" t="s">
        <v>7</v>
      </c>
      <c r="B7" s="92" t="s">
        <v>8</v>
      </c>
      <c r="C7" s="109" t="s">
        <v>103</v>
      </c>
      <c r="D7" s="109"/>
      <c r="E7" s="59" t="s">
        <v>104</v>
      </c>
      <c r="F7" s="11" t="s">
        <v>105</v>
      </c>
    </row>
    <row r="8" spans="1:6" ht="15" customHeight="1">
      <c r="A8" s="106"/>
      <c r="B8" s="108"/>
      <c r="C8" s="60" t="s">
        <v>157</v>
      </c>
      <c r="D8" s="60" t="s">
        <v>157</v>
      </c>
      <c r="E8" s="60" t="s">
        <v>106</v>
      </c>
      <c r="F8" s="10" t="s">
        <v>107</v>
      </c>
    </row>
    <row r="9" spans="1:6" ht="15" customHeight="1" thickBot="1">
      <c r="A9" s="107"/>
      <c r="B9" s="93"/>
      <c r="C9" s="61" t="s">
        <v>156</v>
      </c>
      <c r="D9" s="61" t="s">
        <v>158</v>
      </c>
      <c r="E9" s="61" t="s">
        <v>159</v>
      </c>
      <c r="F9" s="13" t="s">
        <v>160</v>
      </c>
    </row>
    <row r="10" spans="2:5" ht="15" customHeight="1">
      <c r="B10" s="62"/>
      <c r="C10" s="63"/>
      <c r="D10" s="63"/>
      <c r="E10" s="64"/>
    </row>
    <row r="11" spans="1:6" ht="15" customHeight="1">
      <c r="A11" s="8" t="s">
        <v>8</v>
      </c>
      <c r="B11" s="65">
        <f>+SUM(B13:B18)</f>
        <v>878</v>
      </c>
      <c r="C11" s="65">
        <f>+SUM(C13:C18)</f>
        <v>756</v>
      </c>
      <c r="D11" s="65">
        <f>+SUM(D13:D18)</f>
        <v>122</v>
      </c>
      <c r="E11" s="65">
        <f>+SUM(E13:E18)</f>
        <v>422620103</v>
      </c>
      <c r="F11" s="87">
        <f>+E11/C11</f>
        <v>559021.3002645503</v>
      </c>
    </row>
    <row r="12" spans="2:6" ht="15" customHeight="1">
      <c r="B12" s="49"/>
      <c r="C12" s="49"/>
      <c r="D12" s="49"/>
      <c r="E12" s="66"/>
      <c r="F12" s="44"/>
    </row>
    <row r="13" spans="1:6" ht="15" customHeight="1">
      <c r="A13" s="2" t="s">
        <v>2</v>
      </c>
      <c r="B13" s="49">
        <v>772</v>
      </c>
      <c r="C13" s="49">
        <v>660</v>
      </c>
      <c r="D13" s="49">
        <f aca="true" t="shared" si="0" ref="D13:D18">+B13-C13</f>
        <v>112</v>
      </c>
      <c r="E13" s="67">
        <v>372307431</v>
      </c>
      <c r="F13" s="39">
        <f aca="true" t="shared" si="1" ref="F13:F18">+E13/C13</f>
        <v>564102.1681818182</v>
      </c>
    </row>
    <row r="14" spans="1:6" ht="15" customHeight="1">
      <c r="A14" s="2" t="s">
        <v>0</v>
      </c>
      <c r="B14" s="49">
        <v>102</v>
      </c>
      <c r="C14" s="49">
        <v>92</v>
      </c>
      <c r="D14" s="49">
        <f t="shared" si="0"/>
        <v>10</v>
      </c>
      <c r="E14" s="67">
        <v>46169672</v>
      </c>
      <c r="F14" s="39">
        <f t="shared" si="1"/>
        <v>501844.26086956525</v>
      </c>
    </row>
    <row r="15" spans="1:6" ht="15" customHeight="1">
      <c r="A15" s="2" t="s">
        <v>6</v>
      </c>
      <c r="B15" s="49">
        <v>1</v>
      </c>
      <c r="C15" s="49">
        <v>1</v>
      </c>
      <c r="D15" s="49">
        <f t="shared" si="0"/>
        <v>0</v>
      </c>
      <c r="E15" s="67">
        <v>23000</v>
      </c>
      <c r="F15" s="39">
        <f t="shared" si="1"/>
        <v>23000</v>
      </c>
    </row>
    <row r="16" spans="1:6" ht="15" customHeight="1">
      <c r="A16" s="3" t="s">
        <v>153</v>
      </c>
      <c r="B16" s="49">
        <v>1</v>
      </c>
      <c r="C16" s="49">
        <v>1</v>
      </c>
      <c r="D16" s="49">
        <f t="shared" si="0"/>
        <v>0</v>
      </c>
      <c r="E16" s="67">
        <v>820000</v>
      </c>
      <c r="F16" s="39">
        <f t="shared" si="1"/>
        <v>820000</v>
      </c>
    </row>
    <row r="17" spans="1:6" ht="15" customHeight="1">
      <c r="A17" s="2" t="s">
        <v>144</v>
      </c>
      <c r="B17" s="49">
        <v>1</v>
      </c>
      <c r="C17" s="49">
        <v>1</v>
      </c>
      <c r="D17" s="49">
        <f t="shared" si="0"/>
        <v>0</v>
      </c>
      <c r="E17" s="67">
        <v>1300000</v>
      </c>
      <c r="F17" s="39">
        <f t="shared" si="1"/>
        <v>1300000</v>
      </c>
    </row>
    <row r="18" spans="1:6" ht="15" customHeight="1">
      <c r="A18" s="2" t="s">
        <v>3</v>
      </c>
      <c r="B18" s="49">
        <v>1</v>
      </c>
      <c r="C18" s="49">
        <v>1</v>
      </c>
      <c r="D18" s="49">
        <f t="shared" si="0"/>
        <v>0</v>
      </c>
      <c r="E18" s="67">
        <v>2000000</v>
      </c>
      <c r="F18" s="39">
        <f t="shared" si="1"/>
        <v>2000000</v>
      </c>
    </row>
    <row r="19" spans="1:6" ht="15" customHeight="1" thickBot="1">
      <c r="A19" s="16"/>
      <c r="B19" s="52"/>
      <c r="C19" s="68"/>
      <c r="D19" s="68"/>
      <c r="E19" s="52"/>
      <c r="F19" s="58"/>
    </row>
    <row r="20" ht="15" customHeight="1">
      <c r="A20" s="2"/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/>
  <pageMargins left="0.3937007874015748" right="0.3937007874015748" top="3.05" bottom="0.5905511811023623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11.421875" defaultRowHeight="12.75"/>
  <cols>
    <col min="1" max="1" width="31.8515625" style="3" customWidth="1"/>
    <col min="2" max="2" width="26.00390625" style="3" bestFit="1" customWidth="1"/>
    <col min="3" max="3" width="19.140625" style="3" customWidth="1"/>
    <col min="4" max="4" width="16.7109375" style="3" customWidth="1"/>
    <col min="5" max="16384" width="11.421875" style="3" customWidth="1"/>
  </cols>
  <sheetData>
    <row r="1" spans="1:4" ht="12">
      <c r="A1" s="9" t="s">
        <v>173</v>
      </c>
      <c r="D1" s="39"/>
    </row>
    <row r="2" spans="1:4" ht="12">
      <c r="A2" s="9"/>
      <c r="D2" s="39"/>
    </row>
    <row r="3" spans="1:4" ht="12" customHeight="1">
      <c r="A3" s="104" t="s">
        <v>162</v>
      </c>
      <c r="B3" s="104"/>
      <c r="C3" s="104"/>
      <c r="D3" s="104"/>
    </row>
    <row r="4" spans="1:4" ht="12" customHeight="1">
      <c r="A4" s="104" t="s">
        <v>161</v>
      </c>
      <c r="B4" s="104"/>
      <c r="C4" s="104"/>
      <c r="D4" s="104"/>
    </row>
    <row r="5" spans="1:4" ht="12">
      <c r="A5" s="104" t="s">
        <v>121</v>
      </c>
      <c r="B5" s="104"/>
      <c r="C5" s="104"/>
      <c r="D5" s="104"/>
    </row>
    <row r="6" spans="1:4" ht="12">
      <c r="A6" s="40"/>
      <c r="B6" s="41"/>
      <c r="C6" s="41"/>
      <c r="D6" s="41"/>
    </row>
    <row r="7" ht="12.75" thickBot="1">
      <c r="D7" s="39"/>
    </row>
    <row r="8" spans="1:4" ht="18" customHeight="1">
      <c r="A8" s="96" t="s">
        <v>108</v>
      </c>
      <c r="B8" s="83" t="s">
        <v>109</v>
      </c>
      <c r="C8" s="83" t="s">
        <v>110</v>
      </c>
      <c r="D8" s="12" t="s">
        <v>111</v>
      </c>
    </row>
    <row r="9" spans="1:4" ht="18" customHeight="1" thickBot="1">
      <c r="A9" s="99"/>
      <c r="B9" s="84" t="s">
        <v>163</v>
      </c>
      <c r="C9" s="84" t="s">
        <v>159</v>
      </c>
      <c r="D9" s="14" t="s">
        <v>160</v>
      </c>
    </row>
    <row r="10" spans="2:4" ht="12">
      <c r="B10" s="63"/>
      <c r="C10" s="63"/>
      <c r="D10" s="39"/>
    </row>
    <row r="11" spans="1:4" ht="12">
      <c r="A11" s="8" t="s">
        <v>8</v>
      </c>
      <c r="B11" s="48">
        <f>SUM(B13:B17)</f>
        <v>756</v>
      </c>
      <c r="C11" s="89">
        <f>SUM(C13:C17)</f>
        <v>422620103</v>
      </c>
      <c r="D11" s="43">
        <f>C11/B11</f>
        <v>559021.3002645503</v>
      </c>
    </row>
    <row r="12" spans="2:4" ht="12">
      <c r="B12" s="49"/>
      <c r="C12" s="67"/>
      <c r="D12" s="42"/>
    </row>
    <row r="13" spans="1:4" ht="12">
      <c r="A13" s="3" t="s">
        <v>112</v>
      </c>
      <c r="B13" s="49">
        <v>26</v>
      </c>
      <c r="C13" s="67">
        <f>5239982+292000</f>
        <v>5531982</v>
      </c>
      <c r="D13" s="42">
        <f>C13/B13</f>
        <v>212768.53846153847</v>
      </c>
    </row>
    <row r="14" spans="1:4" ht="12">
      <c r="A14" s="3" t="s">
        <v>113</v>
      </c>
      <c r="B14" s="49">
        <v>184</v>
      </c>
      <c r="C14" s="67">
        <f>120373094+41118000</f>
        <v>161491094</v>
      </c>
      <c r="D14" s="42">
        <f aca="true" t="shared" si="0" ref="D14:D22">C14/B14</f>
        <v>877668.9891304348</v>
      </c>
    </row>
    <row r="15" spans="1:4" ht="12">
      <c r="A15" s="3" t="s">
        <v>114</v>
      </c>
      <c r="B15" s="49">
        <v>364</v>
      </c>
      <c r="C15" s="67">
        <v>155069679</v>
      </c>
      <c r="D15" s="42">
        <f t="shared" si="0"/>
        <v>426015.60164835164</v>
      </c>
    </row>
    <row r="16" spans="1:4" ht="12">
      <c r="A16" s="3" t="s">
        <v>115</v>
      </c>
      <c r="B16" s="49">
        <v>117</v>
      </c>
      <c r="C16" s="67">
        <v>38927848</v>
      </c>
      <c r="D16" s="42">
        <f t="shared" si="0"/>
        <v>332716.64957264956</v>
      </c>
    </row>
    <row r="17" spans="1:4" ht="18.75" customHeight="1">
      <c r="A17" s="90" t="s">
        <v>116</v>
      </c>
      <c r="B17" s="48">
        <f>SUM(B19:B22)</f>
        <v>65</v>
      </c>
      <c r="C17" s="89">
        <f>SUM(C19:C22)</f>
        <v>61599500</v>
      </c>
      <c r="D17" s="42"/>
    </row>
    <row r="18" spans="2:4" ht="12">
      <c r="B18" s="49"/>
      <c r="C18" s="67"/>
      <c r="D18" s="42"/>
    </row>
    <row r="19" spans="1:4" ht="12">
      <c r="A19" s="3" t="s">
        <v>118</v>
      </c>
      <c r="B19" s="49">
        <v>27</v>
      </c>
      <c r="C19" s="67">
        <v>46880000</v>
      </c>
      <c r="D19" s="42">
        <f t="shared" si="0"/>
        <v>1736296.2962962964</v>
      </c>
    </row>
    <row r="20" spans="1:4" ht="12">
      <c r="A20" s="3" t="s">
        <v>117</v>
      </c>
      <c r="B20" s="49">
        <v>21</v>
      </c>
      <c r="C20" s="67">
        <v>11385000</v>
      </c>
      <c r="D20" s="42">
        <f t="shared" si="0"/>
        <v>542142.8571428572</v>
      </c>
    </row>
    <row r="21" spans="1:4" ht="12">
      <c r="A21" s="3" t="s">
        <v>122</v>
      </c>
      <c r="B21" s="49">
        <v>16</v>
      </c>
      <c r="C21" s="67">
        <v>2634500</v>
      </c>
      <c r="D21" s="42">
        <f t="shared" si="0"/>
        <v>164656.25</v>
      </c>
    </row>
    <row r="22" spans="1:4" ht="12">
      <c r="A22" s="3" t="s">
        <v>123</v>
      </c>
      <c r="B22" s="49">
        <v>1</v>
      </c>
      <c r="C22" s="67">
        <v>700000</v>
      </c>
      <c r="D22" s="42">
        <f t="shared" si="0"/>
        <v>700000</v>
      </c>
    </row>
    <row r="23" spans="1:4" ht="12.75" thickBot="1">
      <c r="A23" s="16"/>
      <c r="B23" s="68"/>
      <c r="C23" s="68"/>
      <c r="D23" s="88"/>
    </row>
    <row r="24" spans="1:4" ht="12">
      <c r="A24" s="45" t="s">
        <v>119</v>
      </c>
      <c r="B24" s="2"/>
      <c r="C24" s="2"/>
      <c r="D24" s="42"/>
    </row>
    <row r="25" spans="1:4" ht="12">
      <c r="A25" s="45" t="s">
        <v>120</v>
      </c>
      <c r="B25" s="2"/>
      <c r="C25" s="2"/>
      <c r="D25" s="42"/>
    </row>
    <row r="26" ht="12">
      <c r="D26" s="39"/>
    </row>
    <row r="27" ht="12">
      <c r="D27" s="39"/>
    </row>
    <row r="28" ht="12">
      <c r="D28" s="39"/>
    </row>
  </sheetData>
  <mergeCells count="4">
    <mergeCell ref="A3:D3"/>
    <mergeCell ref="A4:D4"/>
    <mergeCell ref="A8:A9"/>
    <mergeCell ref="A5:D5"/>
  </mergeCells>
  <printOptions horizontalCentered="1"/>
  <pageMargins left="0.3937007874015748" right="0.3937007874015748" top="3.21" bottom="0.5905511811023623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9.8515625" style="3" customWidth="1"/>
    <col min="2" max="2" width="8.00390625" style="3" customWidth="1"/>
    <col min="3" max="3" width="6.140625" style="3" customWidth="1"/>
    <col min="4" max="4" width="6.8515625" style="3" customWidth="1"/>
    <col min="5" max="16" width="5.28125" style="3" customWidth="1"/>
    <col min="17" max="16384" width="11.421875" style="3" customWidth="1"/>
  </cols>
  <sheetData>
    <row r="1" ht="18" customHeight="1">
      <c r="A1" s="7" t="s">
        <v>174</v>
      </c>
    </row>
    <row r="2" spans="1:16" ht="18" customHeight="1">
      <c r="A2" s="110" t="s">
        <v>140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" customHeight="1">
      <c r="A3" s="110" t="s">
        <v>164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ht="12.75" thickBot="1"/>
    <row r="6" spans="1:16" ht="20.25" customHeight="1">
      <c r="A6" s="12" t="s">
        <v>165</v>
      </c>
      <c r="B6" s="92" t="s">
        <v>8</v>
      </c>
      <c r="C6" s="112" t="s">
        <v>124</v>
      </c>
      <c r="D6" s="113"/>
      <c r="E6" s="114" t="s">
        <v>21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20.25" customHeight="1" thickBot="1">
      <c r="A7" s="14" t="s">
        <v>166</v>
      </c>
      <c r="B7" s="93"/>
      <c r="C7" s="54" t="s">
        <v>125</v>
      </c>
      <c r="D7" s="54" t="s">
        <v>126</v>
      </c>
      <c r="E7" s="50" t="s">
        <v>9</v>
      </c>
      <c r="F7" s="50" t="s">
        <v>10</v>
      </c>
      <c r="G7" s="50" t="s">
        <v>11</v>
      </c>
      <c r="H7" s="50" t="s">
        <v>12</v>
      </c>
      <c r="I7" s="50" t="s">
        <v>13</v>
      </c>
      <c r="J7" s="50" t="s">
        <v>14</v>
      </c>
      <c r="K7" s="50" t="s">
        <v>15</v>
      </c>
      <c r="L7" s="50" t="s">
        <v>16</v>
      </c>
      <c r="M7" s="50" t="s">
        <v>127</v>
      </c>
      <c r="N7" s="50" t="s">
        <v>17</v>
      </c>
      <c r="O7" s="50" t="s">
        <v>18</v>
      </c>
      <c r="P7" s="50" t="s">
        <v>19</v>
      </c>
    </row>
    <row r="8" spans="1:16" ht="12">
      <c r="A8" s="7"/>
      <c r="B8" s="47"/>
      <c r="C8" s="47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">
      <c r="A9" s="8" t="s">
        <v>8</v>
      </c>
      <c r="B9" s="48">
        <f aca="true" t="shared" si="0" ref="B9:P9">SUM(B11:B42)</f>
        <v>300</v>
      </c>
      <c r="C9" s="48">
        <f t="shared" si="0"/>
        <v>297</v>
      </c>
      <c r="D9" s="48">
        <f t="shared" si="0"/>
        <v>3</v>
      </c>
      <c r="E9" s="26">
        <f t="shared" si="0"/>
        <v>28</v>
      </c>
      <c r="F9" s="26">
        <f t="shared" si="0"/>
        <v>16</v>
      </c>
      <c r="G9" s="26">
        <f t="shared" si="0"/>
        <v>20</v>
      </c>
      <c r="H9" s="26">
        <f t="shared" si="0"/>
        <v>18</v>
      </c>
      <c r="I9" s="26">
        <f t="shared" si="0"/>
        <v>15</v>
      </c>
      <c r="J9" s="26">
        <f t="shared" si="0"/>
        <v>22</v>
      </c>
      <c r="K9" s="26">
        <f t="shared" si="0"/>
        <v>28</v>
      </c>
      <c r="L9" s="26">
        <f t="shared" si="0"/>
        <v>42</v>
      </c>
      <c r="M9" s="26">
        <f t="shared" si="0"/>
        <v>41</v>
      </c>
      <c r="N9" s="26">
        <f t="shared" si="0"/>
        <v>28</v>
      </c>
      <c r="O9" s="26">
        <f t="shared" si="0"/>
        <v>26</v>
      </c>
      <c r="P9" s="26">
        <f t="shared" si="0"/>
        <v>16</v>
      </c>
    </row>
    <row r="10" spans="1:16" ht="12">
      <c r="A10" s="7"/>
      <c r="B10" s="49"/>
      <c r="C10" s="49"/>
      <c r="D10" s="4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">
      <c r="A11" s="3" t="s">
        <v>128</v>
      </c>
      <c r="B11" s="49">
        <f aca="true" t="shared" si="1" ref="B11:B29">+SUM(E11:P11)</f>
        <v>8</v>
      </c>
      <c r="C11" s="51">
        <f aca="true" t="shared" si="2" ref="C11:C29">+SUM(E11:P11)-D11</f>
        <v>8</v>
      </c>
      <c r="D11" s="49">
        <v>0</v>
      </c>
      <c r="E11" s="6">
        <v>0</v>
      </c>
      <c r="F11" s="6">
        <v>0</v>
      </c>
      <c r="G11" s="6">
        <v>0</v>
      </c>
      <c r="H11" s="6">
        <v>2</v>
      </c>
      <c r="I11" s="6">
        <v>4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</row>
    <row r="12" spans="1:16" ht="12">
      <c r="A12" s="3" t="s">
        <v>31</v>
      </c>
      <c r="B12" s="49">
        <f t="shared" si="1"/>
        <v>11</v>
      </c>
      <c r="C12" s="51">
        <f t="shared" si="2"/>
        <v>11</v>
      </c>
      <c r="D12" s="49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1</v>
      </c>
      <c r="M12" s="6">
        <v>2</v>
      </c>
      <c r="N12" s="6">
        <v>0</v>
      </c>
      <c r="O12" s="6">
        <v>3</v>
      </c>
      <c r="P12" s="6">
        <v>3</v>
      </c>
    </row>
    <row r="13" spans="1:16" ht="12">
      <c r="A13" s="3" t="s">
        <v>32</v>
      </c>
      <c r="B13" s="49">
        <f t="shared" si="1"/>
        <v>2</v>
      </c>
      <c r="C13" s="51">
        <f t="shared" si="2"/>
        <v>2</v>
      </c>
      <c r="D13" s="49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</row>
    <row r="14" spans="1:16" ht="12">
      <c r="A14" s="3" t="s">
        <v>35</v>
      </c>
      <c r="B14" s="49">
        <f t="shared" si="1"/>
        <v>1</v>
      </c>
      <c r="C14" s="51">
        <f t="shared" si="2"/>
        <v>1</v>
      </c>
      <c r="D14" s="49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</row>
    <row r="15" spans="1:16" ht="12">
      <c r="A15" s="3" t="s">
        <v>129</v>
      </c>
      <c r="B15" s="49">
        <f t="shared" si="1"/>
        <v>18</v>
      </c>
      <c r="C15" s="51">
        <f t="shared" si="2"/>
        <v>18</v>
      </c>
      <c r="D15" s="49">
        <v>0</v>
      </c>
      <c r="E15" s="6">
        <v>2</v>
      </c>
      <c r="F15" s="6">
        <v>1</v>
      </c>
      <c r="G15" s="6">
        <v>3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4</v>
      </c>
      <c r="N15" s="6">
        <v>2</v>
      </c>
      <c r="O15" s="6">
        <v>2</v>
      </c>
      <c r="P15" s="6">
        <v>3</v>
      </c>
    </row>
    <row r="16" spans="1:16" ht="12">
      <c r="A16" s="3" t="s">
        <v>37</v>
      </c>
      <c r="B16" s="49">
        <f t="shared" si="1"/>
        <v>8</v>
      </c>
      <c r="C16" s="51">
        <f t="shared" si="2"/>
        <v>8</v>
      </c>
      <c r="D16" s="49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4</v>
      </c>
      <c r="K16" s="6">
        <v>0</v>
      </c>
      <c r="L16" s="6">
        <v>0</v>
      </c>
      <c r="M16" s="6">
        <v>0</v>
      </c>
      <c r="N16" s="6">
        <v>2</v>
      </c>
      <c r="O16" s="6">
        <v>1</v>
      </c>
      <c r="P16" s="6">
        <v>0</v>
      </c>
    </row>
    <row r="17" spans="1:16" ht="12">
      <c r="A17" s="3" t="s">
        <v>39</v>
      </c>
      <c r="B17" s="49">
        <f t="shared" si="1"/>
        <v>2</v>
      </c>
      <c r="C17" s="51">
        <f t="shared" si="2"/>
        <v>2</v>
      </c>
      <c r="D17" s="49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</v>
      </c>
    </row>
    <row r="18" spans="1:16" ht="12">
      <c r="A18" s="3" t="s">
        <v>41</v>
      </c>
      <c r="B18" s="49">
        <f t="shared" si="1"/>
        <v>3</v>
      </c>
      <c r="C18" s="51">
        <f t="shared" si="2"/>
        <v>3</v>
      </c>
      <c r="D18" s="49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2</v>
      </c>
      <c r="M18" s="6">
        <v>0</v>
      </c>
      <c r="N18" s="6">
        <v>0</v>
      </c>
      <c r="O18" s="6">
        <v>0</v>
      </c>
      <c r="P18" s="6">
        <v>0</v>
      </c>
    </row>
    <row r="19" spans="1:16" ht="12">
      <c r="A19" s="3" t="s">
        <v>130</v>
      </c>
      <c r="B19" s="49">
        <f t="shared" si="1"/>
        <v>1</v>
      </c>
      <c r="C19" s="51">
        <f t="shared" si="2"/>
        <v>1</v>
      </c>
      <c r="D19" s="49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</row>
    <row r="20" spans="1:16" ht="12">
      <c r="A20" s="3" t="s">
        <v>45</v>
      </c>
      <c r="B20" s="49">
        <f t="shared" si="1"/>
        <v>1</v>
      </c>
      <c r="C20" s="51">
        <f t="shared" si="2"/>
        <v>1</v>
      </c>
      <c r="D20" s="49">
        <v>0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>
      <c r="A21" s="3" t="s">
        <v>131</v>
      </c>
      <c r="B21" s="49">
        <f t="shared" si="1"/>
        <v>10</v>
      </c>
      <c r="C21" s="51">
        <f t="shared" si="2"/>
        <v>10</v>
      </c>
      <c r="D21" s="49">
        <v>0</v>
      </c>
      <c r="E21" s="6">
        <v>3</v>
      </c>
      <c r="F21" s="6">
        <v>0</v>
      </c>
      <c r="G21" s="6">
        <v>0</v>
      </c>
      <c r="H21" s="6">
        <v>3</v>
      </c>
      <c r="I21" s="6">
        <v>0</v>
      </c>
      <c r="J21" s="6">
        <v>0</v>
      </c>
      <c r="K21" s="6">
        <v>0</v>
      </c>
      <c r="L21" s="6">
        <v>2</v>
      </c>
      <c r="M21" s="6">
        <v>2</v>
      </c>
      <c r="N21" s="6">
        <v>0</v>
      </c>
      <c r="O21" s="6">
        <v>0</v>
      </c>
      <c r="P21" s="6">
        <v>0</v>
      </c>
    </row>
    <row r="22" spans="1:16" ht="12">
      <c r="A22" s="3" t="s">
        <v>33</v>
      </c>
      <c r="B22" s="49">
        <f t="shared" si="1"/>
        <v>17</v>
      </c>
      <c r="C22" s="51">
        <f t="shared" si="2"/>
        <v>17</v>
      </c>
      <c r="D22" s="49">
        <v>0</v>
      </c>
      <c r="E22" s="6">
        <v>2</v>
      </c>
      <c r="F22" s="6">
        <v>3</v>
      </c>
      <c r="G22" s="6">
        <v>1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2</v>
      </c>
      <c r="N22" s="6">
        <v>3</v>
      </c>
      <c r="O22" s="6">
        <v>2</v>
      </c>
      <c r="P22" s="6">
        <v>0</v>
      </c>
    </row>
    <row r="23" spans="1:16" ht="12">
      <c r="A23" s="3" t="s">
        <v>47</v>
      </c>
      <c r="B23" s="49">
        <f t="shared" si="1"/>
        <v>6</v>
      </c>
      <c r="C23" s="51">
        <f t="shared" si="2"/>
        <v>6</v>
      </c>
      <c r="D23" s="49">
        <v>0</v>
      </c>
      <c r="E23" s="6">
        <v>0</v>
      </c>
      <c r="F23" s="6">
        <v>0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3</v>
      </c>
      <c r="N23" s="6">
        <v>0</v>
      </c>
      <c r="O23" s="6">
        <v>1</v>
      </c>
      <c r="P23" s="6">
        <v>0</v>
      </c>
    </row>
    <row r="24" spans="1:16" ht="12">
      <c r="A24" s="3" t="s">
        <v>132</v>
      </c>
      <c r="B24" s="49">
        <f t="shared" si="1"/>
        <v>5</v>
      </c>
      <c r="C24" s="51">
        <f t="shared" si="2"/>
        <v>5</v>
      </c>
      <c r="D24" s="49">
        <v>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</v>
      </c>
      <c r="N24" s="6">
        <v>0</v>
      </c>
      <c r="O24" s="6">
        <v>0</v>
      </c>
      <c r="P24" s="6">
        <v>1</v>
      </c>
    </row>
    <row r="25" spans="1:16" ht="12">
      <c r="A25" s="3" t="s">
        <v>49</v>
      </c>
      <c r="B25" s="49">
        <f t="shared" si="1"/>
        <v>2</v>
      </c>
      <c r="C25" s="51">
        <f t="shared" si="2"/>
        <v>2</v>
      </c>
      <c r="D25" s="49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0</v>
      </c>
      <c r="P25" s="6">
        <v>0</v>
      </c>
    </row>
    <row r="26" spans="1:16" ht="12">
      <c r="A26" s="3" t="s">
        <v>51</v>
      </c>
      <c r="B26" s="49">
        <f t="shared" si="1"/>
        <v>2</v>
      </c>
      <c r="C26" s="51">
        <f t="shared" si="2"/>
        <v>2</v>
      </c>
      <c r="D26" s="49">
        <v>0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>
      <c r="A27" s="3" t="s">
        <v>53</v>
      </c>
      <c r="B27" s="49">
        <f t="shared" si="1"/>
        <v>2</v>
      </c>
      <c r="C27" s="51">
        <f t="shared" si="2"/>
        <v>2</v>
      </c>
      <c r="D27" s="49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6">
        <v>0</v>
      </c>
      <c r="P27" s="6">
        <v>0</v>
      </c>
    </row>
    <row r="28" spans="1:16" ht="12">
      <c r="A28" s="3" t="s">
        <v>134</v>
      </c>
      <c r="B28" s="49">
        <f t="shared" si="1"/>
        <v>2</v>
      </c>
      <c r="C28" s="51">
        <f t="shared" si="2"/>
        <v>2</v>
      </c>
      <c r="D28" s="49">
        <v>0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</row>
    <row r="29" spans="1:16" ht="12">
      <c r="A29" s="3" t="s">
        <v>135</v>
      </c>
      <c r="B29" s="49">
        <f t="shared" si="1"/>
        <v>111</v>
      </c>
      <c r="C29" s="51">
        <f t="shared" si="2"/>
        <v>111</v>
      </c>
      <c r="D29" s="49">
        <v>0</v>
      </c>
      <c r="E29" s="6">
        <v>11</v>
      </c>
      <c r="F29" s="6">
        <v>4</v>
      </c>
      <c r="G29" s="6">
        <v>7</v>
      </c>
      <c r="H29" s="6">
        <v>2</v>
      </c>
      <c r="I29" s="6">
        <v>6</v>
      </c>
      <c r="J29" s="6">
        <v>13</v>
      </c>
      <c r="K29" s="6">
        <v>14</v>
      </c>
      <c r="L29" s="6">
        <v>19</v>
      </c>
      <c r="M29" s="6">
        <v>9</v>
      </c>
      <c r="N29" s="6">
        <v>9</v>
      </c>
      <c r="O29" s="6">
        <v>13</v>
      </c>
      <c r="P29" s="6">
        <v>4</v>
      </c>
    </row>
    <row r="30" spans="1:16" ht="12">
      <c r="A30" s="3" t="s">
        <v>139</v>
      </c>
      <c r="B30" s="49">
        <f aca="true" t="shared" si="3" ref="B30:B42">+SUM(E30:P30)</f>
        <v>1</v>
      </c>
      <c r="C30" s="51">
        <f aca="true" t="shared" si="4" ref="C30:C42">+SUM(E30:P30)-D30</f>
        <v>1</v>
      </c>
      <c r="D30" s="49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>
      <c r="A31" s="3" t="s">
        <v>62</v>
      </c>
      <c r="B31" s="49">
        <f t="shared" si="3"/>
        <v>1</v>
      </c>
      <c r="C31" s="51">
        <f t="shared" si="4"/>
        <v>1</v>
      </c>
      <c r="D31" s="49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>
      <c r="A32" s="3" t="s">
        <v>66</v>
      </c>
      <c r="B32" s="49">
        <f t="shared" si="3"/>
        <v>4</v>
      </c>
      <c r="C32" s="51">
        <f t="shared" si="4"/>
        <v>4</v>
      </c>
      <c r="D32" s="49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2</v>
      </c>
      <c r="N32" s="6">
        <v>0</v>
      </c>
      <c r="O32" s="6">
        <v>0</v>
      </c>
      <c r="P32" s="6">
        <v>0</v>
      </c>
    </row>
    <row r="33" spans="1:16" ht="12">
      <c r="A33" s="3" t="s">
        <v>86</v>
      </c>
      <c r="B33" s="49">
        <f t="shared" si="3"/>
        <v>2</v>
      </c>
      <c r="C33" s="51">
        <f t="shared" si="4"/>
        <v>2</v>
      </c>
      <c r="D33" s="49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</row>
    <row r="34" spans="1:16" ht="12">
      <c r="A34" s="3" t="s">
        <v>136</v>
      </c>
      <c r="B34" s="49">
        <f t="shared" si="3"/>
        <v>10</v>
      </c>
      <c r="C34" s="51">
        <f t="shared" si="4"/>
        <v>10</v>
      </c>
      <c r="D34" s="49">
        <v>0</v>
      </c>
      <c r="E34" s="6">
        <v>1</v>
      </c>
      <c r="F34" s="6">
        <v>0</v>
      </c>
      <c r="G34" s="6">
        <v>1</v>
      </c>
      <c r="H34" s="6">
        <v>1</v>
      </c>
      <c r="I34" s="6">
        <v>0</v>
      </c>
      <c r="J34" s="6">
        <v>1</v>
      </c>
      <c r="K34" s="6">
        <v>1</v>
      </c>
      <c r="L34" s="6">
        <v>1</v>
      </c>
      <c r="M34" s="6">
        <v>1</v>
      </c>
      <c r="N34" s="6">
        <v>3</v>
      </c>
      <c r="O34" s="6">
        <v>0</v>
      </c>
      <c r="P34" s="6">
        <v>0</v>
      </c>
    </row>
    <row r="35" spans="1:16" ht="12">
      <c r="A35" s="3" t="s">
        <v>68</v>
      </c>
      <c r="B35" s="49">
        <f t="shared" si="3"/>
        <v>2</v>
      </c>
      <c r="C35" s="51">
        <f t="shared" si="4"/>
        <v>2</v>
      </c>
      <c r="D35" s="49">
        <v>0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12">
      <c r="A36" s="46" t="s">
        <v>137</v>
      </c>
      <c r="B36" s="49">
        <f t="shared" si="3"/>
        <v>1</v>
      </c>
      <c r="C36" s="51">
        <f t="shared" si="4"/>
        <v>1</v>
      </c>
      <c r="D36" s="49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0</v>
      </c>
      <c r="P36" s="6">
        <v>0</v>
      </c>
    </row>
    <row r="37" spans="1:16" ht="12">
      <c r="A37" s="46" t="s">
        <v>138</v>
      </c>
      <c r="B37" s="49">
        <f t="shared" si="3"/>
        <v>1</v>
      </c>
      <c r="C37" s="51">
        <f t="shared" si="4"/>
        <v>1</v>
      </c>
      <c r="D37" s="49">
        <v>0</v>
      </c>
      <c r="E37" s="6">
        <v>0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2">
      <c r="A38" s="46" t="s">
        <v>71</v>
      </c>
      <c r="B38" s="49">
        <f t="shared" si="3"/>
        <v>2</v>
      </c>
      <c r="C38" s="51">
        <f t="shared" si="4"/>
        <v>2</v>
      </c>
      <c r="D38" s="49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</row>
    <row r="39" spans="1:16" ht="12">
      <c r="A39" s="46" t="s">
        <v>72</v>
      </c>
      <c r="B39" s="49">
        <f t="shared" si="3"/>
        <v>22</v>
      </c>
      <c r="C39" s="51">
        <f t="shared" si="4"/>
        <v>19</v>
      </c>
      <c r="D39" s="49">
        <f>1+1+1</f>
        <v>3</v>
      </c>
      <c r="E39" s="6">
        <v>2</v>
      </c>
      <c r="F39" s="6">
        <v>0</v>
      </c>
      <c r="G39" s="6">
        <v>3</v>
      </c>
      <c r="H39" s="6">
        <v>0</v>
      </c>
      <c r="I39" s="6">
        <v>1</v>
      </c>
      <c r="J39" s="6">
        <v>2</v>
      </c>
      <c r="K39" s="6">
        <v>4</v>
      </c>
      <c r="L39" s="6">
        <v>2</v>
      </c>
      <c r="M39" s="6">
        <v>6</v>
      </c>
      <c r="N39" s="6">
        <v>2</v>
      </c>
      <c r="O39" s="6">
        <v>0</v>
      </c>
      <c r="P39" s="6">
        <v>0</v>
      </c>
    </row>
    <row r="40" spans="1:16" ht="12">
      <c r="A40" s="3" t="s">
        <v>90</v>
      </c>
      <c r="B40" s="49">
        <f t="shared" si="3"/>
        <v>27</v>
      </c>
      <c r="C40" s="51">
        <f t="shared" si="4"/>
        <v>27</v>
      </c>
      <c r="D40" s="49">
        <v>0</v>
      </c>
      <c r="E40" s="6">
        <v>4</v>
      </c>
      <c r="F40" s="6">
        <v>3</v>
      </c>
      <c r="G40" s="6">
        <v>1</v>
      </c>
      <c r="H40" s="6">
        <v>3</v>
      </c>
      <c r="I40" s="6">
        <v>1</v>
      </c>
      <c r="J40" s="6">
        <v>0</v>
      </c>
      <c r="K40" s="6">
        <v>2</v>
      </c>
      <c r="L40" s="6">
        <v>4</v>
      </c>
      <c r="M40" s="6">
        <v>4</v>
      </c>
      <c r="N40" s="6">
        <v>3</v>
      </c>
      <c r="O40" s="6">
        <v>2</v>
      </c>
      <c r="P40" s="6">
        <v>0</v>
      </c>
    </row>
    <row r="41" spans="1:16" ht="12">
      <c r="A41" s="2" t="s">
        <v>91</v>
      </c>
      <c r="B41" s="49">
        <f t="shared" si="3"/>
        <v>3</v>
      </c>
      <c r="C41" s="51">
        <f t="shared" si="4"/>
        <v>3</v>
      </c>
      <c r="D41" s="49">
        <v>0</v>
      </c>
      <c r="E41" s="22">
        <v>0</v>
      </c>
      <c r="F41" s="22">
        <v>0</v>
      </c>
      <c r="G41" s="22">
        <v>0</v>
      </c>
      <c r="H41" s="22">
        <v>1</v>
      </c>
      <c r="I41" s="22">
        <v>0</v>
      </c>
      <c r="J41" s="22">
        <v>0</v>
      </c>
      <c r="K41" s="22">
        <v>1</v>
      </c>
      <c r="L41" s="22">
        <v>0</v>
      </c>
      <c r="M41" s="22">
        <v>0</v>
      </c>
      <c r="N41" s="22">
        <v>0</v>
      </c>
      <c r="O41" s="22">
        <v>0</v>
      </c>
      <c r="P41" s="22">
        <v>1</v>
      </c>
    </row>
    <row r="42" spans="1:16" ht="12.75" thickBot="1">
      <c r="A42" s="16" t="s">
        <v>133</v>
      </c>
      <c r="B42" s="52">
        <f t="shared" si="3"/>
        <v>12</v>
      </c>
      <c r="C42" s="53">
        <f t="shared" si="4"/>
        <v>12</v>
      </c>
      <c r="D42" s="52">
        <v>0</v>
      </c>
      <c r="E42" s="24">
        <v>3</v>
      </c>
      <c r="F42" s="24">
        <v>1</v>
      </c>
      <c r="G42" s="24">
        <v>0</v>
      </c>
      <c r="H42" s="24">
        <v>2</v>
      </c>
      <c r="I42" s="24">
        <v>0</v>
      </c>
      <c r="J42" s="24">
        <v>0</v>
      </c>
      <c r="K42" s="24">
        <v>1</v>
      </c>
      <c r="L42" s="24">
        <v>3</v>
      </c>
      <c r="M42" s="24">
        <v>1</v>
      </c>
      <c r="N42" s="24">
        <v>0</v>
      </c>
      <c r="O42" s="24">
        <v>0</v>
      </c>
      <c r="P42" s="24">
        <v>1</v>
      </c>
    </row>
  </sheetData>
  <mergeCells count="6">
    <mergeCell ref="A2:P2"/>
    <mergeCell ref="A3:P3"/>
    <mergeCell ref="A4:P4"/>
    <mergeCell ref="B6:B7"/>
    <mergeCell ref="C6:D6"/>
    <mergeCell ref="E6:P6"/>
  </mergeCells>
  <printOptions/>
  <pageMargins left="1.07" right="0.75" top="2.32" bottom="1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apacheco</cp:lastModifiedBy>
  <cp:lastPrinted>2004-01-07T17:53:05Z</cp:lastPrinted>
  <dcterms:created xsi:type="dcterms:W3CDTF">2003-08-22T16:21:55Z</dcterms:created>
  <dcterms:modified xsi:type="dcterms:W3CDTF">2004-04-16T17:50:38Z</dcterms:modified>
  <cp:category/>
  <cp:version/>
  <cp:contentType/>
  <cp:contentStatus/>
</cp:coreProperties>
</file>