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4">'5'!$A$1:$D$25</definedName>
  </definedNames>
  <calcPr fullCalcOnLoad="1"/>
</workbook>
</file>

<file path=xl/sharedStrings.xml><?xml version="1.0" encoding="utf-8"?>
<sst xmlns="http://schemas.openxmlformats.org/spreadsheetml/2006/main" count="371" uniqueCount="214">
  <si>
    <t>Cañas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</si>
  <si>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</si>
  <si>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</si>
  <si>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</si>
  <si>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</si>
  <si>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</si>
  <si>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</si>
  <si>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</si>
  <si>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</si>
  <si>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</si>
  <si>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</si>
  <si>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</si>
  <si>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</si>
  <si>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rán</t>
  </si>
  <si>
    <t>ces</t>
  </si>
  <si>
    <t>Cruz</t>
  </si>
  <si>
    <t>Upa-</t>
  </si>
  <si>
    <t>la</t>
  </si>
  <si>
    <t>Montes</t>
  </si>
  <si>
    <t>piquí</t>
  </si>
  <si>
    <t>go</t>
  </si>
  <si>
    <t>Total</t>
  </si>
  <si>
    <t>(1) Incluye estafa mediante cheque</t>
  </si>
  <si>
    <t>(2) Incluye Hurto de ganado</t>
  </si>
  <si>
    <t xml:space="preserve">Mas </t>
  </si>
  <si>
    <t>Fem</t>
  </si>
  <si>
    <t>Del 2002</t>
  </si>
  <si>
    <t>Desam-</t>
  </si>
  <si>
    <t>Abangares</t>
  </si>
  <si>
    <t>Tilarán</t>
  </si>
  <si>
    <t>Bagaces</t>
  </si>
  <si>
    <t>Liberia</t>
  </si>
  <si>
    <t>Santa Cruz.</t>
  </si>
  <si>
    <t>Upala</t>
  </si>
  <si>
    <t>Central  Alajuela</t>
  </si>
  <si>
    <t>Central  Puntarenas</t>
  </si>
  <si>
    <t>Central  Cartago</t>
  </si>
  <si>
    <t>Sarapiquí</t>
  </si>
  <si>
    <t>Montes de Oca</t>
  </si>
  <si>
    <t>Desamparados</t>
  </si>
  <si>
    <t>M e s</t>
  </si>
  <si>
    <t>Provincia de Guanacaste</t>
  </si>
  <si>
    <t>Provincia de Alajuela</t>
  </si>
  <si>
    <t>Provincia de Puntarenas</t>
  </si>
  <si>
    <t>Provincia de Cartago</t>
  </si>
  <si>
    <t>Provincia Heredia</t>
  </si>
  <si>
    <t>Provincia de San José</t>
  </si>
  <si>
    <t>Abuso de autoridad</t>
  </si>
  <si>
    <t>Abuso sexual mayor</t>
  </si>
  <si>
    <t>Abuso sexual menor</t>
  </si>
  <si>
    <t>Agresión</t>
  </si>
  <si>
    <t>Amenazas</t>
  </si>
  <si>
    <t>Apropiación irregular</t>
  </si>
  <si>
    <t>Apropiación y retención indebida</t>
  </si>
  <si>
    <t>Circulación de moneda falsa</t>
  </si>
  <si>
    <t>Cohecho</t>
  </si>
  <si>
    <t>Concusión</t>
  </si>
  <si>
    <t>Corrupción de menores</t>
  </si>
  <si>
    <t>Daños</t>
  </si>
  <si>
    <t>Desaparición de persona</t>
  </si>
  <si>
    <t>Desobediencia a la autoridad</t>
  </si>
  <si>
    <t>Ejercicio ilegal de la profesión</t>
  </si>
  <si>
    <t>Estafa mediante cheque</t>
  </si>
  <si>
    <t>Falsedad ideológica</t>
  </si>
  <si>
    <t>Falsificación de documento</t>
  </si>
  <si>
    <t>Falsificación de señas y marcas</t>
  </si>
  <si>
    <t>Fuga del hogar</t>
  </si>
  <si>
    <t>Homicidio culposo</t>
  </si>
  <si>
    <t>Hurto</t>
  </si>
  <si>
    <t>Hurto de ganado</t>
  </si>
  <si>
    <t>Incendio</t>
  </si>
  <si>
    <t>Incumplimiento de deberes</t>
  </si>
  <si>
    <t>Infrac. Ley Conservación Vida Silvestre</t>
  </si>
  <si>
    <t>Infracción Código Fiscal</t>
  </si>
  <si>
    <t>Infracción Ley de Armas</t>
  </si>
  <si>
    <t>Infracción Ley Derechos de Autor</t>
  </si>
  <si>
    <t>Infracción Ley Forestal</t>
  </si>
  <si>
    <t>Infracción Ley Marítimo Terrestre</t>
  </si>
  <si>
    <t>Infracción Ley Salud</t>
  </si>
  <si>
    <t>Lesiones</t>
  </si>
  <si>
    <t>Lesiones accidentales</t>
  </si>
  <si>
    <t>Lesiones con arma de fuego</t>
  </si>
  <si>
    <t>Lesiones culposas</t>
  </si>
  <si>
    <t>Libramiento de cheque sin fondos</t>
  </si>
  <si>
    <t>Privación de libertad</t>
  </si>
  <si>
    <t>Proxenetismo</t>
  </si>
  <si>
    <t>Relación sexual con menor</t>
  </si>
  <si>
    <t>Resistencia a la autoridad</t>
  </si>
  <si>
    <t>Robo con fuerza sobre las cosas</t>
  </si>
  <si>
    <t>Robo con violencia sobre las personas</t>
  </si>
  <si>
    <t xml:space="preserve">    Motocicleta</t>
  </si>
  <si>
    <t xml:space="preserve">    Automóvil</t>
  </si>
  <si>
    <t xml:space="preserve">    Lancha</t>
  </si>
  <si>
    <t>Secuestro extorsivo</t>
  </si>
  <si>
    <t>Simulación de delito</t>
  </si>
  <si>
    <t>Suicidio</t>
  </si>
  <si>
    <t>Sustracción de menor</t>
  </si>
  <si>
    <t>Tent. Robo con fuerza sobre las cosas</t>
  </si>
  <si>
    <t>Tentativa de homicidio</t>
  </si>
  <si>
    <t>Tentativa de suicidio</t>
  </si>
  <si>
    <t>Tentativa de estafa mediante cheque</t>
  </si>
  <si>
    <t>Uso de documento falso</t>
  </si>
  <si>
    <t>Usurpación</t>
  </si>
  <si>
    <t>Usurpación de dominio público</t>
  </si>
  <si>
    <t>Venta de droga</t>
  </si>
  <si>
    <t>Violación</t>
  </si>
  <si>
    <t>Violación de domicilio</t>
  </si>
  <si>
    <t>Contravención</t>
  </si>
  <si>
    <t>Cantón</t>
  </si>
  <si>
    <t>C a n t ó n</t>
  </si>
  <si>
    <t>Administración fraudulenta</t>
  </si>
  <si>
    <t>Allanamiento ilegal</t>
  </si>
  <si>
    <t>Apropiación y/o retención indebida</t>
  </si>
  <si>
    <t>Circulación de  moneda falsa</t>
  </si>
  <si>
    <t>Coacción</t>
  </si>
  <si>
    <t>Desacato a la autoridad</t>
  </si>
  <si>
    <t>Difusión de pornografía</t>
  </si>
  <si>
    <t>Estafa</t>
  </si>
  <si>
    <t xml:space="preserve">Hurto </t>
  </si>
  <si>
    <t>Infracc. Ley Conserv. Vida Silvestre</t>
  </si>
  <si>
    <t>Infracción Ley Marítimo-Terrestre</t>
  </si>
  <si>
    <t>Receptación</t>
  </si>
  <si>
    <t>Robo con violencia sobre personas</t>
  </si>
  <si>
    <t>Robo de medio de transporte</t>
  </si>
  <si>
    <t xml:space="preserve">    Bicicleta</t>
  </si>
  <si>
    <t>Tenencia de droga</t>
  </si>
  <si>
    <t>Tenencia de marihuana</t>
  </si>
  <si>
    <t>Tent. Robo violencia sobre personas</t>
  </si>
  <si>
    <t>Tentativa de violación</t>
  </si>
  <si>
    <t>Liberia.</t>
  </si>
  <si>
    <t>Santa Cruz</t>
  </si>
  <si>
    <t>Alajuela</t>
  </si>
  <si>
    <t>Puntarenas</t>
  </si>
  <si>
    <t>Cartago</t>
  </si>
  <si>
    <t>Valor de lo</t>
  </si>
  <si>
    <t>Promedio por</t>
  </si>
  <si>
    <t xml:space="preserve">   Bicicleta</t>
  </si>
  <si>
    <t xml:space="preserve">   Motocicleta</t>
  </si>
  <si>
    <t xml:space="preserve">   Automóvil</t>
  </si>
  <si>
    <t xml:space="preserve">   Lancha</t>
  </si>
  <si>
    <t>Género</t>
  </si>
  <si>
    <t>Abuso sexual</t>
  </si>
  <si>
    <t>Desobiencia a la autoridad</t>
  </si>
  <si>
    <t>Homicidio doloso</t>
  </si>
  <si>
    <t>Hurto simple</t>
  </si>
  <si>
    <t>Peculado</t>
  </si>
  <si>
    <t>Robo</t>
  </si>
  <si>
    <t>Transporte de droga</t>
  </si>
  <si>
    <t>Violencia doméstica</t>
  </si>
  <si>
    <t>Por existir orden de captura</t>
  </si>
  <si>
    <t>los hechos y tipo de caso durante el año 2002</t>
  </si>
  <si>
    <t>Tila</t>
  </si>
  <si>
    <t>Baga</t>
  </si>
  <si>
    <t>Santa</t>
  </si>
  <si>
    <t>Punta</t>
  </si>
  <si>
    <t>renas</t>
  </si>
  <si>
    <t>Carta</t>
  </si>
  <si>
    <t>Sara</t>
  </si>
  <si>
    <t>de Oca</t>
  </si>
  <si>
    <t>parados</t>
  </si>
  <si>
    <t>Casos Entrados en la Subdelegación de Cañas según Provincia, Cantón y Mes</t>
  </si>
  <si>
    <t>Provincia y Cantón</t>
  </si>
  <si>
    <t>cuando ocurrió el hecho, durante el año 2002</t>
  </si>
  <si>
    <t>Casos Entrados y Terminados en la Subdelegación de Cañas</t>
  </si>
  <si>
    <t>según Tipo de Caso, durante el año 2002</t>
  </si>
  <si>
    <t>Casos Terminados</t>
  </si>
  <si>
    <t>Casos Entrados</t>
  </si>
  <si>
    <t>De Años</t>
  </si>
  <si>
    <t>Anteriores</t>
  </si>
  <si>
    <t>Tipo de Caso</t>
  </si>
  <si>
    <t>Muerte accidental</t>
  </si>
  <si>
    <t>Muerte natural</t>
  </si>
  <si>
    <t>Relaciones sexuales con menor</t>
  </si>
  <si>
    <t>Tentativa de robo fuerza sobre las cosas</t>
  </si>
  <si>
    <t>Tentativa de robo violencia sobre personas</t>
  </si>
  <si>
    <t>Ala</t>
  </si>
  <si>
    <t>juela</t>
  </si>
  <si>
    <t>gares</t>
  </si>
  <si>
    <t>Aban</t>
  </si>
  <si>
    <t>ria</t>
  </si>
  <si>
    <t>Libe</t>
  </si>
  <si>
    <t>Casos Entrados en la Subdelegación de Cañas según Tipo de Caso y Canton donde ocurrieron</t>
  </si>
  <si>
    <t>Promedio por Acción, para los delitos de estafa, hurto y robo, durante el año 2002</t>
  </si>
  <si>
    <t xml:space="preserve">Denuncias Entradas en la Subdelegación de Cañas según Cantón, Valor de lo Sustraído y </t>
  </si>
  <si>
    <t>delitos de estafa, hurto y robo, durante el año 2002</t>
  </si>
  <si>
    <t>Denuncias con Monto</t>
  </si>
  <si>
    <t>Conocido</t>
  </si>
  <si>
    <t>Sustraído</t>
  </si>
  <si>
    <t>Acción</t>
  </si>
  <si>
    <t>Personas Detenidas por la Subdelegación de Cañas según Delito</t>
  </si>
  <si>
    <t>o Causa de Detención, Género y Mes durante el año 2002</t>
  </si>
  <si>
    <t>de Detención</t>
  </si>
  <si>
    <t>Delito o Causa</t>
  </si>
  <si>
    <t>de lo</t>
  </si>
  <si>
    <t>Valor</t>
  </si>
  <si>
    <t>por</t>
  </si>
  <si>
    <t>Promedio</t>
  </si>
  <si>
    <t>Desconocido</t>
  </si>
  <si>
    <t>Con Valor</t>
  </si>
  <si>
    <t>Denuncias Entradas</t>
  </si>
  <si>
    <t>-</t>
  </si>
  <si>
    <r>
      <t xml:space="preserve">Estafa </t>
    </r>
    <r>
      <rPr>
        <b/>
        <sz val="8"/>
        <rFont val="@Batang"/>
        <family val="0"/>
      </rPr>
      <t>(1)</t>
    </r>
  </si>
  <si>
    <r>
      <t xml:space="preserve">Hurto </t>
    </r>
    <r>
      <rPr>
        <b/>
        <sz val="8"/>
        <rFont val="@Batang"/>
        <family val="0"/>
      </rPr>
      <t>(2)</t>
    </r>
  </si>
  <si>
    <t>Tipo de Delito</t>
  </si>
  <si>
    <t xml:space="preserve">Denuncias Entradas con Monto Conocido en la Subdelegación de Cañas, según </t>
  </si>
  <si>
    <t xml:space="preserve"> Valor de lo Sustraído y Valor Promedio por Acción Delictiva, para los  </t>
  </si>
  <si>
    <t>Cuadro N° 132</t>
  </si>
  <si>
    <t>Cuadro N° 133</t>
  </si>
  <si>
    <t>Continuación Cuadro N° 133</t>
  </si>
  <si>
    <t>Cuadro N° 134</t>
  </si>
  <si>
    <t>Continuación cuadro N° 134</t>
  </si>
  <si>
    <t>Cuadro N° 135</t>
  </si>
  <si>
    <t>Cuadro N° 136</t>
  </si>
  <si>
    <t>Cuadro N° 137</t>
  </si>
</sst>
</file>

<file path=xl/styles.xml><?xml version="1.0" encoding="utf-8"?>
<styleSheet xmlns="http://schemas.openxmlformats.org/spreadsheetml/2006/main">
  <numFmts count="2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_-* #,##0\ _P_t_a_-;\-* #,##0\ _P_t_a_-;_-* &quot;-&quot;\ _P_t_a_-;_-@_-"/>
    <numFmt numFmtId="179" formatCode="_-* #,##0.00\ _P_t_a_-;\-* #,##0.00\ _P_t_a_-;_-* &quot;-&quot;??\ _P_t_a_-;_-@_-"/>
    <numFmt numFmtId="180" formatCode="\¢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atang"/>
      <family val="1"/>
    </font>
    <font>
      <sz val="10"/>
      <name val="Batang"/>
      <family val="1"/>
    </font>
    <font>
      <b/>
      <u val="double"/>
      <sz val="10"/>
      <name val="Batang"/>
      <family val="1"/>
    </font>
    <font>
      <b/>
      <u val="single"/>
      <sz val="10"/>
      <name val="Batang"/>
      <family val="1"/>
    </font>
    <font>
      <sz val="10"/>
      <name val="@Batang"/>
      <family val="1"/>
    </font>
    <font>
      <b/>
      <sz val="10"/>
      <name val="@Batang"/>
      <family val="1"/>
    </font>
    <font>
      <b/>
      <u val="single"/>
      <sz val="10"/>
      <name val="@Batang"/>
      <family val="1"/>
    </font>
    <font>
      <b/>
      <sz val="9"/>
      <name val="@Batang"/>
      <family val="1"/>
    </font>
    <font>
      <sz val="9"/>
      <name val="@Batang"/>
      <family val="1"/>
    </font>
    <font>
      <sz val="8"/>
      <name val="@Batang"/>
      <family val="1"/>
    </font>
    <font>
      <u val="single"/>
      <sz val="10"/>
      <name val="Batang"/>
      <family val="0"/>
    </font>
    <font>
      <b/>
      <sz val="8"/>
      <name val="@Batang"/>
      <family val="0"/>
    </font>
    <font>
      <u val="single"/>
      <sz val="10"/>
      <name val="@Batang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80" fontId="3" fillId="0" borderId="2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80" fontId="9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180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/>
    </xf>
    <xf numFmtId="0" fontId="6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80" fontId="8" fillId="0" borderId="2" xfId="0" applyNumberFormat="1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80" fontId="7" fillId="0" borderId="5" xfId="0" applyNumberFormat="1" applyFont="1" applyBorder="1" applyAlignment="1">
      <alignment horizontal="center"/>
    </xf>
    <xf numFmtId="180" fontId="9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180" fontId="6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4" fillId="0" borderId="1" xfId="0" applyNumberFormat="1" applyFont="1" applyBorder="1" applyAlignment="1">
      <alignment/>
    </xf>
    <xf numFmtId="180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0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180" fontId="6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180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180" fontId="4" fillId="0" borderId="6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180" fontId="9" fillId="0" borderId="5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zoomScale="95" zoomScaleNormal="95" workbookViewId="0" topLeftCell="A1">
      <selection activeCell="A2" sqref="A2"/>
    </sheetView>
  </sheetViews>
  <sheetFormatPr defaultColWidth="11.421875" defaultRowHeight="13.5" customHeight="1"/>
  <cols>
    <col min="1" max="1" width="34.00390625" style="2" customWidth="1"/>
    <col min="2" max="2" width="8.57421875" style="2" customWidth="1"/>
    <col min="3" max="3" width="5.8515625" style="2" customWidth="1"/>
    <col min="4" max="4" width="6.421875" style="2" customWidth="1"/>
    <col min="5" max="5" width="5.57421875" style="2" customWidth="1"/>
    <col min="6" max="6" width="5.28125" style="2" customWidth="1"/>
    <col min="7" max="7" width="6.28125" style="2" customWidth="1"/>
    <col min="8" max="8" width="5.57421875" style="2" customWidth="1"/>
    <col min="9" max="9" width="5.28125" style="2" customWidth="1"/>
    <col min="10" max="10" width="6.28125" style="2" customWidth="1"/>
    <col min="11" max="11" width="5.8515625" style="2" customWidth="1"/>
    <col min="12" max="12" width="6.7109375" style="2" customWidth="1"/>
    <col min="13" max="13" width="5.57421875" style="2" customWidth="1"/>
    <col min="14" max="14" width="5.8515625" style="2" customWidth="1"/>
    <col min="15" max="15" width="11.421875" style="3" customWidth="1"/>
    <col min="16" max="16384" width="11.421875" style="2" customWidth="1"/>
  </cols>
  <sheetData>
    <row r="1" s="1" customFormat="1" ht="13.5" customHeight="1">
      <c r="A1" s="1" t="s">
        <v>206</v>
      </c>
    </row>
    <row r="2" s="1" customFormat="1" ht="13.5" customHeight="1"/>
    <row r="3" spans="1:14" s="1" customFormat="1" ht="13.5" customHeight="1">
      <c r="A3" s="128" t="s">
        <v>160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s="1" customFormat="1" ht="13.5" customHeight="1">
      <c r="A4" s="128" t="s">
        <v>162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ht="13.5" customHeight="1" thickBot="1"/>
    <row r="6" spans="1:14" ht="19.5" customHeight="1">
      <c r="A6" s="131" t="s">
        <v>161</v>
      </c>
      <c r="B6" s="133" t="s">
        <v>21</v>
      </c>
      <c r="C6" s="129" t="s">
        <v>40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s="1" customFormat="1" ht="19.5" customHeight="1" thickBot="1">
      <c r="A7" s="132"/>
      <c r="B7" s="134"/>
      <c r="C7" s="48" t="s">
        <v>1</v>
      </c>
      <c r="D7" s="48" t="s">
        <v>2</v>
      </c>
      <c r="E7" s="48" t="s">
        <v>3</v>
      </c>
      <c r="F7" s="48" t="s">
        <v>4</v>
      </c>
      <c r="G7" s="48" t="s">
        <v>5</v>
      </c>
      <c r="H7" s="48" t="s">
        <v>6</v>
      </c>
      <c r="I7" s="48" t="s">
        <v>7</v>
      </c>
      <c r="J7" s="48" t="s">
        <v>8</v>
      </c>
      <c r="K7" s="48" t="s">
        <v>9</v>
      </c>
      <c r="L7" s="48" t="s">
        <v>10</v>
      </c>
      <c r="M7" s="48" t="s">
        <v>11</v>
      </c>
      <c r="N7" s="48" t="s">
        <v>12</v>
      </c>
    </row>
    <row r="8" ht="13.5" customHeight="1">
      <c r="B8" s="108"/>
    </row>
    <row r="9" spans="1:14" s="1" customFormat="1" ht="13.5" customHeight="1">
      <c r="A9" s="4" t="s">
        <v>21</v>
      </c>
      <c r="B9" s="113">
        <f>+B12+B21+B26+B30+B34+B38</f>
        <v>1293</v>
      </c>
      <c r="C9" s="5">
        <f aca="true" t="shared" si="0" ref="C9:N9">+C12+C21+C26+C30+C34+C38</f>
        <v>108</v>
      </c>
      <c r="D9" s="5">
        <f t="shared" si="0"/>
        <v>121</v>
      </c>
      <c r="E9" s="5">
        <f t="shared" si="0"/>
        <v>126</v>
      </c>
      <c r="F9" s="5">
        <f t="shared" si="0"/>
        <v>124</v>
      </c>
      <c r="G9" s="5">
        <f t="shared" si="0"/>
        <v>128</v>
      </c>
      <c r="H9" s="5">
        <f t="shared" si="0"/>
        <v>97</v>
      </c>
      <c r="I9" s="5">
        <f t="shared" si="0"/>
        <v>111</v>
      </c>
      <c r="J9" s="5">
        <f t="shared" si="0"/>
        <v>108</v>
      </c>
      <c r="K9" s="5">
        <f t="shared" si="0"/>
        <v>83</v>
      </c>
      <c r="L9" s="5">
        <f t="shared" si="0"/>
        <v>103</v>
      </c>
      <c r="M9" s="5">
        <f t="shared" si="0"/>
        <v>103</v>
      </c>
      <c r="N9" s="5">
        <f t="shared" si="0"/>
        <v>81</v>
      </c>
    </row>
    <row r="10" spans="2:14" s="1" customFormat="1" ht="13.5" customHeight="1">
      <c r="B10" s="10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s="1" customFormat="1" ht="13.5" customHeight="1">
      <c r="B11" s="10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1" customFormat="1" ht="13.5" customHeight="1">
      <c r="A12" s="9" t="s">
        <v>41</v>
      </c>
      <c r="B12" s="102">
        <f>SUM(C12:N12)</f>
        <v>979</v>
      </c>
      <c r="C12" s="6">
        <f aca="true" t="shared" si="1" ref="C12:N12">SUM(C14:C19)</f>
        <v>80</v>
      </c>
      <c r="D12" s="6">
        <f t="shared" si="1"/>
        <v>92</v>
      </c>
      <c r="E12" s="6">
        <f t="shared" si="1"/>
        <v>104</v>
      </c>
      <c r="F12" s="6">
        <f t="shared" si="1"/>
        <v>97</v>
      </c>
      <c r="G12" s="6">
        <f t="shared" si="1"/>
        <v>95</v>
      </c>
      <c r="H12" s="6">
        <f t="shared" si="1"/>
        <v>67</v>
      </c>
      <c r="I12" s="6">
        <f t="shared" si="1"/>
        <v>83</v>
      </c>
      <c r="J12" s="6">
        <f t="shared" si="1"/>
        <v>81</v>
      </c>
      <c r="K12" s="6">
        <f t="shared" si="1"/>
        <v>56</v>
      </c>
      <c r="L12" s="6">
        <f t="shared" si="1"/>
        <v>78</v>
      </c>
      <c r="M12" s="6">
        <f t="shared" si="1"/>
        <v>80</v>
      </c>
      <c r="N12" s="6">
        <f t="shared" si="1"/>
        <v>66</v>
      </c>
    </row>
    <row r="13" spans="2:14" s="1" customFormat="1" ht="13.5" customHeight="1">
      <c r="B13" s="11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5" ht="13.5" customHeight="1">
      <c r="A14" s="2" t="s">
        <v>0</v>
      </c>
      <c r="B14" s="104">
        <f aca="true" t="shared" si="2" ref="B14:B19">SUM(C14:N14)</f>
        <v>631</v>
      </c>
      <c r="C14" s="8">
        <v>47</v>
      </c>
      <c r="D14" s="8">
        <v>54</v>
      </c>
      <c r="E14" s="8">
        <v>80</v>
      </c>
      <c r="F14" s="8">
        <v>62</v>
      </c>
      <c r="G14" s="8">
        <v>61</v>
      </c>
      <c r="H14" s="8">
        <v>38</v>
      </c>
      <c r="I14" s="8">
        <v>49</v>
      </c>
      <c r="J14" s="8">
        <v>58</v>
      </c>
      <c r="K14" s="8">
        <v>37</v>
      </c>
      <c r="L14" s="8">
        <v>51</v>
      </c>
      <c r="M14" s="8">
        <v>54</v>
      </c>
      <c r="N14" s="8">
        <v>40</v>
      </c>
      <c r="O14" s="2"/>
    </row>
    <row r="15" spans="1:15" ht="13.5" customHeight="1">
      <c r="A15" s="2" t="s">
        <v>28</v>
      </c>
      <c r="B15" s="104">
        <f t="shared" si="2"/>
        <v>139</v>
      </c>
      <c r="C15" s="8">
        <v>15</v>
      </c>
      <c r="D15" s="8">
        <v>14</v>
      </c>
      <c r="E15" s="8">
        <v>9</v>
      </c>
      <c r="F15" s="8">
        <v>14</v>
      </c>
      <c r="G15" s="8">
        <v>11</v>
      </c>
      <c r="H15" s="8">
        <v>4</v>
      </c>
      <c r="I15" s="8">
        <v>16</v>
      </c>
      <c r="J15" s="8">
        <v>12</v>
      </c>
      <c r="K15" s="8">
        <v>11</v>
      </c>
      <c r="L15" s="8">
        <v>10</v>
      </c>
      <c r="M15" s="8">
        <v>12</v>
      </c>
      <c r="N15" s="8">
        <v>11</v>
      </c>
      <c r="O15" s="2"/>
    </row>
    <row r="16" spans="1:15" ht="13.5" customHeight="1">
      <c r="A16" s="2" t="s">
        <v>29</v>
      </c>
      <c r="B16" s="104">
        <f t="shared" si="2"/>
        <v>197</v>
      </c>
      <c r="C16" s="8">
        <v>17</v>
      </c>
      <c r="D16" s="8">
        <v>24</v>
      </c>
      <c r="E16" s="8">
        <v>10</v>
      </c>
      <c r="F16" s="8">
        <v>20</v>
      </c>
      <c r="G16" s="8">
        <v>20</v>
      </c>
      <c r="H16" s="8">
        <v>24</v>
      </c>
      <c r="I16" s="8">
        <v>18</v>
      </c>
      <c r="J16" s="8">
        <v>11</v>
      </c>
      <c r="K16" s="8">
        <v>8</v>
      </c>
      <c r="L16" s="8">
        <v>17</v>
      </c>
      <c r="M16" s="8">
        <v>13</v>
      </c>
      <c r="N16" s="8">
        <v>15</v>
      </c>
      <c r="O16" s="2"/>
    </row>
    <row r="17" spans="1:15" ht="13.5" customHeight="1">
      <c r="A17" s="2" t="s">
        <v>30</v>
      </c>
      <c r="B17" s="104">
        <f t="shared" si="2"/>
        <v>6</v>
      </c>
      <c r="C17" s="8">
        <v>1</v>
      </c>
      <c r="D17" s="8">
        <v>0</v>
      </c>
      <c r="E17" s="8">
        <v>3</v>
      </c>
      <c r="F17" s="8">
        <v>0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8">
        <v>1</v>
      </c>
      <c r="N17" s="8">
        <v>0</v>
      </c>
      <c r="O17" s="2"/>
    </row>
    <row r="18" spans="1:15" ht="13.5" customHeight="1">
      <c r="A18" s="2" t="s">
        <v>31</v>
      </c>
      <c r="B18" s="104">
        <f t="shared" si="2"/>
        <v>4</v>
      </c>
      <c r="C18" s="8">
        <v>0</v>
      </c>
      <c r="D18" s="8">
        <v>0</v>
      </c>
      <c r="E18" s="8">
        <v>1</v>
      </c>
      <c r="F18" s="8">
        <v>1</v>
      </c>
      <c r="G18" s="8">
        <v>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2"/>
    </row>
    <row r="19" spans="1:15" ht="13.5" customHeight="1">
      <c r="A19" s="2" t="s">
        <v>32</v>
      </c>
      <c r="B19" s="104">
        <f t="shared" si="2"/>
        <v>2</v>
      </c>
      <c r="C19" s="8">
        <v>0</v>
      </c>
      <c r="D19" s="8">
        <v>0</v>
      </c>
      <c r="E19" s="8">
        <v>1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2"/>
    </row>
    <row r="20" spans="2:15" ht="13.5" customHeight="1">
      <c r="B20" s="104"/>
      <c r="O20" s="2"/>
    </row>
    <row r="21" spans="1:15" ht="13.5" customHeight="1">
      <c r="A21" s="9" t="s">
        <v>42</v>
      </c>
      <c r="B21" s="102">
        <f>SUM(C21:N21)</f>
        <v>308</v>
      </c>
      <c r="C21" s="6">
        <f aca="true" t="shared" si="3" ref="C21:N21">SUM(C23:C24)</f>
        <v>28</v>
      </c>
      <c r="D21" s="6">
        <f t="shared" si="3"/>
        <v>28</v>
      </c>
      <c r="E21" s="6">
        <f t="shared" si="3"/>
        <v>21</v>
      </c>
      <c r="F21" s="6">
        <f t="shared" si="3"/>
        <v>26</v>
      </c>
      <c r="G21" s="6">
        <f t="shared" si="3"/>
        <v>32</v>
      </c>
      <c r="H21" s="6">
        <f t="shared" si="3"/>
        <v>30</v>
      </c>
      <c r="I21" s="6">
        <f t="shared" si="3"/>
        <v>28</v>
      </c>
      <c r="J21" s="6">
        <f t="shared" si="3"/>
        <v>27</v>
      </c>
      <c r="K21" s="6">
        <f t="shared" si="3"/>
        <v>26</v>
      </c>
      <c r="L21" s="6">
        <f t="shared" si="3"/>
        <v>25</v>
      </c>
      <c r="M21" s="6">
        <f t="shared" si="3"/>
        <v>22</v>
      </c>
      <c r="N21" s="6">
        <f t="shared" si="3"/>
        <v>15</v>
      </c>
      <c r="O21" s="2"/>
    </row>
    <row r="22" spans="1:15" ht="13.5" customHeight="1">
      <c r="A22" s="1"/>
      <c r="B22" s="10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"/>
    </row>
    <row r="23" spans="1:15" ht="13.5" customHeight="1">
      <c r="A23" s="2" t="s">
        <v>33</v>
      </c>
      <c r="B23" s="104">
        <f>SUM(C23:N23)</f>
        <v>307</v>
      </c>
      <c r="C23" s="8">
        <v>28</v>
      </c>
      <c r="D23" s="8">
        <v>28</v>
      </c>
      <c r="E23" s="8">
        <v>21</v>
      </c>
      <c r="F23" s="8">
        <v>25</v>
      </c>
      <c r="G23" s="8">
        <v>32</v>
      </c>
      <c r="H23" s="8">
        <v>30</v>
      </c>
      <c r="I23" s="8">
        <v>28</v>
      </c>
      <c r="J23" s="8">
        <v>27</v>
      </c>
      <c r="K23" s="8">
        <v>26</v>
      </c>
      <c r="L23" s="8">
        <v>25</v>
      </c>
      <c r="M23" s="8">
        <v>22</v>
      </c>
      <c r="N23" s="8">
        <v>15</v>
      </c>
      <c r="O23" s="2"/>
    </row>
    <row r="24" spans="1:15" ht="13.5" customHeight="1">
      <c r="A24" s="2" t="s">
        <v>34</v>
      </c>
      <c r="B24" s="104">
        <f>SUM(C24:N24)</f>
        <v>1</v>
      </c>
      <c r="C24" s="8">
        <v>0</v>
      </c>
      <c r="D24" s="8">
        <v>0</v>
      </c>
      <c r="E24" s="8">
        <v>0</v>
      </c>
      <c r="F24" s="8">
        <v>1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2"/>
    </row>
    <row r="25" spans="2:15" ht="13.5" customHeight="1">
      <c r="B25" s="104"/>
      <c r="O25" s="2"/>
    </row>
    <row r="26" spans="1:15" ht="13.5" customHeight="1">
      <c r="A26" s="9" t="s">
        <v>43</v>
      </c>
      <c r="B26" s="102">
        <f>SUM(C26:N26)</f>
        <v>1</v>
      </c>
      <c r="C26" s="9">
        <f aca="true" t="shared" si="4" ref="C26:N26">SUM(C28:C28)</f>
        <v>0</v>
      </c>
      <c r="D26" s="9">
        <f t="shared" si="4"/>
        <v>1</v>
      </c>
      <c r="E26" s="9">
        <f t="shared" si="4"/>
        <v>0</v>
      </c>
      <c r="F26" s="9">
        <f t="shared" si="4"/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9">
        <f t="shared" si="4"/>
        <v>0</v>
      </c>
      <c r="M26" s="9">
        <f t="shared" si="4"/>
        <v>0</v>
      </c>
      <c r="N26" s="9">
        <f t="shared" si="4"/>
        <v>0</v>
      </c>
      <c r="O26" s="2"/>
    </row>
    <row r="27" spans="1:15" ht="13.5" customHeight="1">
      <c r="A27" s="1"/>
      <c r="B27" s="10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"/>
    </row>
    <row r="28" spans="1:15" ht="13.5" customHeight="1">
      <c r="A28" s="2" t="s">
        <v>35</v>
      </c>
      <c r="B28" s="102">
        <f>SUM(C28:N28)</f>
        <v>1</v>
      </c>
      <c r="C28" s="8">
        <v>0</v>
      </c>
      <c r="D28" s="8">
        <v>1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2"/>
    </row>
    <row r="29" spans="2:15" ht="13.5" customHeight="1">
      <c r="B29" s="102"/>
      <c r="O29" s="2"/>
    </row>
    <row r="30" spans="1:15" ht="13.5" customHeight="1">
      <c r="A30" s="9" t="s">
        <v>44</v>
      </c>
      <c r="B30" s="102">
        <f>SUM(C30:N30)</f>
        <v>2</v>
      </c>
      <c r="C30" s="6">
        <f aca="true" t="shared" si="5" ref="C30:N30">SUM(C32)</f>
        <v>0</v>
      </c>
      <c r="D30" s="6">
        <f t="shared" si="5"/>
        <v>0</v>
      </c>
      <c r="E30" s="6">
        <f t="shared" si="5"/>
        <v>0</v>
      </c>
      <c r="F30" s="6">
        <f t="shared" si="5"/>
        <v>0</v>
      </c>
      <c r="G30" s="6">
        <f t="shared" si="5"/>
        <v>1</v>
      </c>
      <c r="H30" s="6">
        <f t="shared" si="5"/>
        <v>0</v>
      </c>
      <c r="I30" s="6">
        <f t="shared" si="5"/>
        <v>0</v>
      </c>
      <c r="J30" s="6">
        <f t="shared" si="5"/>
        <v>0</v>
      </c>
      <c r="K30" s="6">
        <f t="shared" si="5"/>
        <v>0</v>
      </c>
      <c r="L30" s="6">
        <f t="shared" si="5"/>
        <v>0</v>
      </c>
      <c r="M30" s="6">
        <f t="shared" si="5"/>
        <v>1</v>
      </c>
      <c r="N30" s="6">
        <f t="shared" si="5"/>
        <v>0</v>
      </c>
      <c r="O30" s="2"/>
    </row>
    <row r="31" spans="1:15" ht="13.5" customHeight="1">
      <c r="A31" s="1"/>
      <c r="B31" s="10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"/>
    </row>
    <row r="32" spans="1:15" ht="13.5" customHeight="1">
      <c r="A32" s="2" t="s">
        <v>36</v>
      </c>
      <c r="B32" s="104">
        <f>SUM(C32:N32)</f>
        <v>2</v>
      </c>
      <c r="C32" s="8">
        <v>0</v>
      </c>
      <c r="D32" s="8">
        <v>0</v>
      </c>
      <c r="E32" s="8">
        <v>0</v>
      </c>
      <c r="F32" s="8">
        <v>0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</v>
      </c>
      <c r="N32" s="8">
        <v>0</v>
      </c>
      <c r="O32" s="2"/>
    </row>
    <row r="33" spans="2:15" ht="13.5" customHeight="1">
      <c r="B33" s="104"/>
      <c r="O33" s="2"/>
    </row>
    <row r="34" spans="1:15" ht="13.5" customHeight="1">
      <c r="A34" s="9" t="s">
        <v>45</v>
      </c>
      <c r="B34" s="102">
        <f>SUM(C34:N34)</f>
        <v>1</v>
      </c>
      <c r="C34" s="6">
        <f aca="true" t="shared" si="6" ref="C34:N34">SUM(C36:C36)</f>
        <v>0</v>
      </c>
      <c r="D34" s="6">
        <f t="shared" si="6"/>
        <v>0</v>
      </c>
      <c r="E34" s="6">
        <f t="shared" si="6"/>
        <v>0</v>
      </c>
      <c r="F34" s="6">
        <f t="shared" si="6"/>
        <v>1</v>
      </c>
      <c r="G34" s="6">
        <f t="shared" si="6"/>
        <v>0</v>
      </c>
      <c r="H34" s="6">
        <f t="shared" si="6"/>
        <v>0</v>
      </c>
      <c r="I34" s="6">
        <f t="shared" si="6"/>
        <v>0</v>
      </c>
      <c r="J34" s="6">
        <f t="shared" si="6"/>
        <v>0</v>
      </c>
      <c r="K34" s="6">
        <f t="shared" si="6"/>
        <v>0</v>
      </c>
      <c r="L34" s="6">
        <f t="shared" si="6"/>
        <v>0</v>
      </c>
      <c r="M34" s="6">
        <f t="shared" si="6"/>
        <v>0</v>
      </c>
      <c r="N34" s="6">
        <f t="shared" si="6"/>
        <v>0</v>
      </c>
      <c r="O34" s="2"/>
    </row>
    <row r="35" spans="1:15" ht="13.5" customHeight="1">
      <c r="A35" s="1"/>
      <c r="B35" s="10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"/>
    </row>
    <row r="36" spans="1:15" ht="13.5" customHeight="1">
      <c r="A36" s="2" t="s">
        <v>37</v>
      </c>
      <c r="B36" s="104">
        <f>SUM(C36:N36)</f>
        <v>1</v>
      </c>
      <c r="C36" s="8">
        <v>0</v>
      </c>
      <c r="D36" s="8">
        <v>0</v>
      </c>
      <c r="E36" s="8">
        <v>0</v>
      </c>
      <c r="F36" s="8">
        <v>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2"/>
    </row>
    <row r="37" spans="2:15" ht="13.5" customHeight="1">
      <c r="B37" s="104"/>
      <c r="O37" s="2"/>
    </row>
    <row r="38" spans="1:15" ht="13.5" customHeight="1">
      <c r="A38" s="9" t="s">
        <v>46</v>
      </c>
      <c r="B38" s="102">
        <f>SUM(C38:N38)</f>
        <v>2</v>
      </c>
      <c r="C38" s="9">
        <f aca="true" t="shared" si="7" ref="C38:J38">SUM(C40:C41)</f>
        <v>0</v>
      </c>
      <c r="D38" s="9">
        <f t="shared" si="7"/>
        <v>0</v>
      </c>
      <c r="E38" s="9">
        <f t="shared" si="7"/>
        <v>1</v>
      </c>
      <c r="F38" s="9">
        <f t="shared" si="7"/>
        <v>0</v>
      </c>
      <c r="G38" s="9">
        <f t="shared" si="7"/>
        <v>0</v>
      </c>
      <c r="H38" s="9">
        <f t="shared" si="7"/>
        <v>0</v>
      </c>
      <c r="I38" s="9">
        <f t="shared" si="7"/>
        <v>0</v>
      </c>
      <c r="J38" s="9">
        <f t="shared" si="7"/>
        <v>0</v>
      </c>
      <c r="K38" s="9">
        <f>SUM(K40:K41)</f>
        <v>1</v>
      </c>
      <c r="L38" s="9">
        <f>SUM(L40:L41)</f>
        <v>0</v>
      </c>
      <c r="M38" s="9">
        <f>SUM(M40:M41)</f>
        <v>0</v>
      </c>
      <c r="N38" s="9">
        <f>SUM(N40:N41)</f>
        <v>0</v>
      </c>
      <c r="O38" s="2"/>
    </row>
    <row r="39" spans="1:15" ht="13.5" customHeight="1">
      <c r="A39" s="1"/>
      <c r="B39" s="10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"/>
    </row>
    <row r="40" spans="1:15" ht="13.5" customHeight="1">
      <c r="A40" s="2" t="s">
        <v>38</v>
      </c>
      <c r="B40" s="104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1</v>
      </c>
      <c r="L40" s="8">
        <v>0</v>
      </c>
      <c r="M40" s="8">
        <v>0</v>
      </c>
      <c r="N40" s="8">
        <v>0</v>
      </c>
      <c r="O40" s="2"/>
    </row>
    <row r="41" spans="1:15" ht="13.5" customHeight="1" thickBot="1">
      <c r="A41" s="10" t="s">
        <v>39</v>
      </c>
      <c r="B41" s="111">
        <f>SUM(C41:N41)</f>
        <v>1</v>
      </c>
      <c r="C41" s="11">
        <v>0</v>
      </c>
      <c r="D41" s="11">
        <v>0</v>
      </c>
      <c r="E41" s="11">
        <v>1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2"/>
    </row>
    <row r="44" spans="2:15" ht="13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2"/>
    </row>
  </sheetData>
  <mergeCells count="5">
    <mergeCell ref="A3:N3"/>
    <mergeCell ref="A4:N4"/>
    <mergeCell ref="C6:N6"/>
    <mergeCell ref="A6:A7"/>
    <mergeCell ref="B6:B7"/>
  </mergeCells>
  <printOptions/>
  <pageMargins left="1.05" right="0.74" top="2.17" bottom="0.1968503937007874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6" sqref="A6:A8"/>
    </sheetView>
  </sheetViews>
  <sheetFormatPr defaultColWidth="11.421875" defaultRowHeight="12.75"/>
  <cols>
    <col min="1" max="1" width="40.140625" style="32" customWidth="1"/>
    <col min="2" max="5" width="12.28125" style="32" customWidth="1"/>
    <col min="6" max="16384" width="11.421875" style="32" customWidth="1"/>
  </cols>
  <sheetData>
    <row r="1" spans="1:5" ht="12">
      <c r="A1" s="49" t="s">
        <v>207</v>
      </c>
      <c r="B1" s="50"/>
      <c r="C1" s="49"/>
      <c r="D1" s="51"/>
      <c r="E1" s="51"/>
    </row>
    <row r="2" spans="1:5" ht="12">
      <c r="A2" s="44"/>
      <c r="B2" s="52"/>
      <c r="C2" s="44"/>
      <c r="D2" s="53"/>
      <c r="E2" s="53"/>
    </row>
    <row r="3" spans="1:5" ht="12">
      <c r="A3" s="140" t="s">
        <v>163</v>
      </c>
      <c r="B3" s="140"/>
      <c r="C3" s="140"/>
      <c r="D3" s="140"/>
      <c r="E3" s="140"/>
    </row>
    <row r="4" spans="1:5" ht="12">
      <c r="A4" s="140" t="s">
        <v>164</v>
      </c>
      <c r="B4" s="140"/>
      <c r="C4" s="140"/>
      <c r="D4" s="140"/>
      <c r="E4" s="140"/>
    </row>
    <row r="5" spans="1:5" ht="12.75" thickBot="1">
      <c r="A5" s="47"/>
      <c r="B5" s="47"/>
      <c r="C5" s="47"/>
      <c r="D5" s="47"/>
      <c r="E5" s="47"/>
    </row>
    <row r="6" spans="1:5" ht="18.75" customHeight="1">
      <c r="A6" s="135" t="s">
        <v>169</v>
      </c>
      <c r="B6" s="138" t="s">
        <v>166</v>
      </c>
      <c r="C6" s="127" t="s">
        <v>165</v>
      </c>
      <c r="D6" s="139"/>
      <c r="E6" s="139"/>
    </row>
    <row r="7" spans="1:5" ht="12.75" customHeight="1">
      <c r="A7" s="136"/>
      <c r="B7" s="125"/>
      <c r="C7" s="136" t="s">
        <v>21</v>
      </c>
      <c r="D7" s="136" t="s">
        <v>26</v>
      </c>
      <c r="E7" s="58" t="s">
        <v>167</v>
      </c>
    </row>
    <row r="8" spans="1:5" ht="13.5" customHeight="1" thickBot="1">
      <c r="A8" s="137"/>
      <c r="B8" s="126"/>
      <c r="C8" s="137"/>
      <c r="D8" s="137"/>
      <c r="E8" s="59" t="s">
        <v>168</v>
      </c>
    </row>
    <row r="9" spans="1:5" ht="12">
      <c r="A9" s="53"/>
      <c r="B9" s="60"/>
      <c r="C9" s="52"/>
      <c r="D9" s="52"/>
      <c r="E9" s="52"/>
    </row>
    <row r="10" spans="1:5" ht="12">
      <c r="A10" s="52" t="s">
        <v>21</v>
      </c>
      <c r="B10" s="112">
        <f>SUM(B12:B97)-B72</f>
        <v>1293</v>
      </c>
      <c r="C10" s="55">
        <f>SUM(D10:E10)</f>
        <v>753</v>
      </c>
      <c r="D10" s="55">
        <f>SUM(D12:D97)-D72</f>
        <v>703</v>
      </c>
      <c r="E10" s="55">
        <f>SUM(E12:E97)-E72</f>
        <v>50</v>
      </c>
    </row>
    <row r="11" spans="1:5" ht="12">
      <c r="A11" s="52"/>
      <c r="B11" s="62"/>
      <c r="C11" s="53"/>
      <c r="D11" s="53"/>
      <c r="E11" s="53"/>
    </row>
    <row r="12" spans="1:5" ht="13.5" customHeight="1">
      <c r="A12" s="38" t="s">
        <v>47</v>
      </c>
      <c r="B12" s="63">
        <v>9</v>
      </c>
      <c r="C12" s="53">
        <f aca="true" t="shared" si="0" ref="C12:C77">SUM(D12:E12)</f>
        <v>10</v>
      </c>
      <c r="D12" s="56">
        <v>9</v>
      </c>
      <c r="E12" s="53">
        <v>1</v>
      </c>
    </row>
    <row r="13" spans="1:5" ht="13.5" customHeight="1">
      <c r="A13" s="38" t="s">
        <v>48</v>
      </c>
      <c r="B13" s="64">
        <v>2</v>
      </c>
      <c r="C13" s="53">
        <f t="shared" si="0"/>
        <v>2</v>
      </c>
      <c r="D13" s="53">
        <v>2</v>
      </c>
      <c r="E13" s="53">
        <v>0</v>
      </c>
    </row>
    <row r="14" spans="1:5" ht="13.5" customHeight="1">
      <c r="A14" s="38" t="s">
        <v>49</v>
      </c>
      <c r="B14" s="64">
        <v>18</v>
      </c>
      <c r="C14" s="53">
        <f t="shared" si="0"/>
        <v>17</v>
      </c>
      <c r="D14" s="53">
        <v>14</v>
      </c>
      <c r="E14" s="53">
        <v>3</v>
      </c>
    </row>
    <row r="15" spans="1:5" ht="13.5" customHeight="1">
      <c r="A15" s="38" t="s">
        <v>110</v>
      </c>
      <c r="B15" s="64">
        <v>3</v>
      </c>
      <c r="C15" s="53">
        <f t="shared" si="0"/>
        <v>2</v>
      </c>
      <c r="D15" s="53">
        <v>2</v>
      </c>
      <c r="E15" s="53">
        <v>0</v>
      </c>
    </row>
    <row r="16" spans="1:5" ht="13.5" customHeight="1">
      <c r="A16" s="38" t="s">
        <v>50</v>
      </c>
      <c r="B16" s="63">
        <v>42</v>
      </c>
      <c r="C16" s="53">
        <f t="shared" si="0"/>
        <v>40</v>
      </c>
      <c r="D16" s="56">
        <v>38</v>
      </c>
      <c r="E16" s="53">
        <v>2</v>
      </c>
    </row>
    <row r="17" spans="1:5" ht="13.5" customHeight="1">
      <c r="A17" s="38" t="s">
        <v>111</v>
      </c>
      <c r="B17" s="64">
        <v>1</v>
      </c>
      <c r="C17" s="53">
        <f t="shared" si="0"/>
        <v>1</v>
      </c>
      <c r="D17" s="53">
        <v>1</v>
      </c>
      <c r="E17" s="53">
        <v>0</v>
      </c>
    </row>
    <row r="18" spans="1:5" ht="13.5" customHeight="1">
      <c r="A18" s="38" t="s">
        <v>51</v>
      </c>
      <c r="B18" s="64">
        <v>14</v>
      </c>
      <c r="C18" s="53">
        <f t="shared" si="0"/>
        <v>8</v>
      </c>
      <c r="D18" s="53">
        <v>8</v>
      </c>
      <c r="E18" s="53">
        <v>0</v>
      </c>
    </row>
    <row r="19" spans="1:5" ht="13.5" customHeight="1">
      <c r="A19" s="41" t="s">
        <v>52</v>
      </c>
      <c r="B19" s="63">
        <v>1</v>
      </c>
      <c r="C19" s="56">
        <f t="shared" si="0"/>
        <v>1</v>
      </c>
      <c r="D19" s="56">
        <v>1</v>
      </c>
      <c r="E19" s="56">
        <v>0</v>
      </c>
    </row>
    <row r="20" spans="1:5" ht="13.5" customHeight="1">
      <c r="A20" s="38" t="s">
        <v>53</v>
      </c>
      <c r="B20" s="63">
        <v>5</v>
      </c>
      <c r="C20" s="53">
        <f t="shared" si="0"/>
        <v>5</v>
      </c>
      <c r="D20" s="56">
        <v>5</v>
      </c>
      <c r="E20" s="53">
        <v>0</v>
      </c>
    </row>
    <row r="21" spans="1:5" ht="13.5" customHeight="1">
      <c r="A21" s="38" t="s">
        <v>54</v>
      </c>
      <c r="B21" s="64">
        <v>67</v>
      </c>
      <c r="C21" s="53">
        <f t="shared" si="0"/>
        <v>62</v>
      </c>
      <c r="D21" s="53">
        <v>61</v>
      </c>
      <c r="E21" s="53">
        <v>1</v>
      </c>
    </row>
    <row r="22" spans="1:5" ht="13.5" customHeight="1">
      <c r="A22" s="38" t="s">
        <v>114</v>
      </c>
      <c r="B22" s="64">
        <v>1</v>
      </c>
      <c r="C22" s="53">
        <f t="shared" si="0"/>
        <v>1</v>
      </c>
      <c r="D22" s="53">
        <v>1</v>
      </c>
      <c r="E22" s="53">
        <v>0</v>
      </c>
    </row>
    <row r="23" spans="1:5" ht="13.5" customHeight="1">
      <c r="A23" s="38" t="s">
        <v>55</v>
      </c>
      <c r="B23" s="64">
        <v>1</v>
      </c>
      <c r="C23" s="53">
        <f t="shared" si="0"/>
        <v>0</v>
      </c>
      <c r="D23" s="53">
        <v>0</v>
      </c>
      <c r="E23" s="53">
        <v>0</v>
      </c>
    </row>
    <row r="24" spans="1:5" ht="13.5" customHeight="1">
      <c r="A24" s="38" t="s">
        <v>56</v>
      </c>
      <c r="B24" s="64">
        <v>1</v>
      </c>
      <c r="C24" s="53">
        <f t="shared" si="0"/>
        <v>1</v>
      </c>
      <c r="D24" s="53">
        <v>1</v>
      </c>
      <c r="E24" s="53">
        <v>0</v>
      </c>
    </row>
    <row r="25" spans="1:5" ht="13.5" customHeight="1">
      <c r="A25" s="38" t="s">
        <v>57</v>
      </c>
      <c r="B25" s="64">
        <v>1</v>
      </c>
      <c r="C25" s="53">
        <f t="shared" si="0"/>
        <v>1</v>
      </c>
      <c r="D25" s="53">
        <v>1</v>
      </c>
      <c r="E25" s="53">
        <v>0</v>
      </c>
    </row>
    <row r="26" spans="1:5" ht="13.5" customHeight="1">
      <c r="A26" s="38" t="s">
        <v>58</v>
      </c>
      <c r="B26" s="64">
        <v>29</v>
      </c>
      <c r="C26" s="53">
        <f t="shared" si="0"/>
        <v>12</v>
      </c>
      <c r="D26" s="53">
        <v>11</v>
      </c>
      <c r="E26" s="53">
        <v>1</v>
      </c>
    </row>
    <row r="27" spans="1:5" ht="13.5" customHeight="1">
      <c r="A27" s="38" t="s">
        <v>115</v>
      </c>
      <c r="B27" s="64">
        <v>2</v>
      </c>
      <c r="C27" s="53">
        <f t="shared" si="0"/>
        <v>2</v>
      </c>
      <c r="D27" s="53">
        <v>2</v>
      </c>
      <c r="E27" s="53">
        <v>0</v>
      </c>
    </row>
    <row r="28" spans="1:5" ht="13.5" customHeight="1">
      <c r="A28" s="38" t="s">
        <v>59</v>
      </c>
      <c r="B28" s="63">
        <v>23</v>
      </c>
      <c r="C28" s="56">
        <f t="shared" si="0"/>
        <v>19</v>
      </c>
      <c r="D28" s="56">
        <v>17</v>
      </c>
      <c r="E28" s="53">
        <v>2</v>
      </c>
    </row>
    <row r="29" spans="1:5" ht="13.5" customHeight="1">
      <c r="A29" s="38" t="s">
        <v>60</v>
      </c>
      <c r="B29" s="63">
        <v>9</v>
      </c>
      <c r="C29" s="56">
        <f t="shared" si="0"/>
        <v>7</v>
      </c>
      <c r="D29" s="56">
        <v>7</v>
      </c>
      <c r="E29" s="53">
        <v>0</v>
      </c>
    </row>
    <row r="30" spans="1:5" ht="13.5" customHeight="1">
      <c r="A30" s="38" t="s">
        <v>116</v>
      </c>
      <c r="B30" s="64">
        <v>1</v>
      </c>
      <c r="C30" s="53">
        <f t="shared" si="0"/>
        <v>1</v>
      </c>
      <c r="D30" s="53">
        <v>1</v>
      </c>
      <c r="E30" s="53">
        <v>0</v>
      </c>
    </row>
    <row r="31" spans="1:5" ht="13.5" customHeight="1">
      <c r="A31" s="38" t="s">
        <v>61</v>
      </c>
      <c r="B31" s="64">
        <v>1</v>
      </c>
      <c r="C31" s="53">
        <f t="shared" si="0"/>
        <v>1</v>
      </c>
      <c r="D31" s="53">
        <v>1</v>
      </c>
      <c r="E31" s="53">
        <v>0</v>
      </c>
    </row>
    <row r="32" spans="1:5" ht="13.5" customHeight="1">
      <c r="A32" s="38" t="s">
        <v>117</v>
      </c>
      <c r="B32" s="64">
        <v>12</v>
      </c>
      <c r="C32" s="53">
        <f t="shared" si="0"/>
        <v>10</v>
      </c>
      <c r="D32" s="53">
        <v>7</v>
      </c>
      <c r="E32" s="53">
        <v>3</v>
      </c>
    </row>
    <row r="33" spans="1:5" ht="13.5" customHeight="1">
      <c r="A33" s="38" t="s">
        <v>62</v>
      </c>
      <c r="B33" s="63">
        <v>1</v>
      </c>
      <c r="C33" s="53">
        <f t="shared" si="0"/>
        <v>1</v>
      </c>
      <c r="D33" s="56">
        <v>1</v>
      </c>
      <c r="E33" s="53">
        <v>0</v>
      </c>
    </row>
    <row r="34" spans="1:5" ht="13.5" customHeight="1">
      <c r="A34" s="38" t="s">
        <v>63</v>
      </c>
      <c r="B34" s="64">
        <v>1</v>
      </c>
      <c r="C34" s="53">
        <f t="shared" si="0"/>
        <v>1</v>
      </c>
      <c r="D34" s="53">
        <v>1</v>
      </c>
      <c r="E34" s="53">
        <v>0</v>
      </c>
    </row>
    <row r="35" spans="1:5" ht="13.5" customHeight="1">
      <c r="A35" s="38" t="s">
        <v>64</v>
      </c>
      <c r="B35" s="64">
        <v>6</v>
      </c>
      <c r="C35" s="53">
        <f t="shared" si="0"/>
        <v>5</v>
      </c>
      <c r="D35" s="53">
        <v>5</v>
      </c>
      <c r="E35" s="53">
        <v>0</v>
      </c>
    </row>
    <row r="36" spans="1:5" ht="13.5" customHeight="1">
      <c r="A36" s="38" t="s">
        <v>65</v>
      </c>
      <c r="B36" s="64">
        <v>22</v>
      </c>
      <c r="C36" s="53">
        <f t="shared" si="0"/>
        <v>22</v>
      </c>
      <c r="D36" s="53">
        <v>20</v>
      </c>
      <c r="E36" s="53">
        <v>2</v>
      </c>
    </row>
    <row r="37" spans="1:5" ht="13.5" customHeight="1">
      <c r="A37" s="38" t="s">
        <v>66</v>
      </c>
      <c r="B37" s="64">
        <v>11</v>
      </c>
      <c r="C37" s="53">
        <f t="shared" si="0"/>
        <v>13</v>
      </c>
      <c r="D37" s="53">
        <v>11</v>
      </c>
      <c r="E37" s="53">
        <v>2</v>
      </c>
    </row>
    <row r="38" spans="1:5" ht="13.5" customHeight="1">
      <c r="A38" s="38" t="s">
        <v>143</v>
      </c>
      <c r="B38" s="64">
        <v>11</v>
      </c>
      <c r="C38" s="53">
        <f t="shared" si="0"/>
        <v>11</v>
      </c>
      <c r="D38" s="53">
        <v>11</v>
      </c>
      <c r="E38" s="53">
        <v>0</v>
      </c>
    </row>
    <row r="39" spans="1:5" ht="13.5" customHeight="1">
      <c r="A39" s="38" t="s">
        <v>67</v>
      </c>
      <c r="B39" s="64">
        <v>16</v>
      </c>
      <c r="C39" s="53">
        <v>18</v>
      </c>
      <c r="D39" s="53">
        <v>16</v>
      </c>
      <c r="E39" s="53">
        <v>2</v>
      </c>
    </row>
    <row r="40" spans="1:5" ht="13.5" customHeight="1">
      <c r="A40" s="38" t="s">
        <v>68</v>
      </c>
      <c r="B40" s="64">
        <v>262</v>
      </c>
      <c r="C40" s="53">
        <f t="shared" si="0"/>
        <v>76</v>
      </c>
      <c r="D40" s="53">
        <v>71</v>
      </c>
      <c r="E40" s="53">
        <v>5</v>
      </c>
    </row>
    <row r="41" spans="1:5" ht="13.5" customHeight="1">
      <c r="A41" s="38" t="s">
        <v>69</v>
      </c>
      <c r="B41" s="64">
        <v>99</v>
      </c>
      <c r="C41" s="53">
        <f t="shared" si="0"/>
        <v>39</v>
      </c>
      <c r="D41" s="53">
        <v>38</v>
      </c>
      <c r="E41" s="53">
        <v>1</v>
      </c>
    </row>
    <row r="42" spans="1:5" ht="13.5" customHeight="1">
      <c r="A42" s="38" t="s">
        <v>70</v>
      </c>
      <c r="B42" s="64">
        <v>3</v>
      </c>
      <c r="C42" s="53">
        <f t="shared" si="0"/>
        <v>2</v>
      </c>
      <c r="D42" s="53">
        <v>2</v>
      </c>
      <c r="E42" s="53">
        <v>0</v>
      </c>
    </row>
    <row r="43" spans="1:5" ht="13.5" customHeight="1">
      <c r="A43" s="38" t="s">
        <v>71</v>
      </c>
      <c r="B43" s="64">
        <v>2</v>
      </c>
      <c r="C43" s="53">
        <f t="shared" si="0"/>
        <v>2</v>
      </c>
      <c r="D43" s="53">
        <v>2</v>
      </c>
      <c r="E43" s="53">
        <v>0</v>
      </c>
    </row>
    <row r="44" spans="1:5" ht="13.5" customHeight="1">
      <c r="A44" s="38" t="s">
        <v>72</v>
      </c>
      <c r="B44" s="64">
        <v>1</v>
      </c>
      <c r="C44" s="53">
        <f t="shared" si="0"/>
        <v>1</v>
      </c>
      <c r="D44" s="53">
        <v>1</v>
      </c>
      <c r="E44" s="53">
        <v>0</v>
      </c>
    </row>
    <row r="45" spans="1:5" ht="13.5" customHeight="1">
      <c r="A45" s="38" t="s">
        <v>73</v>
      </c>
      <c r="B45" s="64">
        <v>19</v>
      </c>
      <c r="C45" s="53">
        <f t="shared" si="0"/>
        <v>21</v>
      </c>
      <c r="D45" s="53">
        <v>19</v>
      </c>
      <c r="E45" s="53">
        <v>2</v>
      </c>
    </row>
    <row r="46" spans="1:5" ht="13.5" customHeight="1">
      <c r="A46" s="38" t="s">
        <v>74</v>
      </c>
      <c r="B46" s="63">
        <v>11</v>
      </c>
      <c r="C46" s="53">
        <f t="shared" si="0"/>
        <v>12</v>
      </c>
      <c r="D46" s="56">
        <v>11</v>
      </c>
      <c r="E46" s="53">
        <v>1</v>
      </c>
    </row>
    <row r="47" spans="1:5" ht="13.5" customHeight="1">
      <c r="A47" s="38" t="s">
        <v>75</v>
      </c>
      <c r="B47" s="64">
        <v>1</v>
      </c>
      <c r="C47" s="53">
        <f t="shared" si="0"/>
        <v>1</v>
      </c>
      <c r="D47" s="53">
        <v>1</v>
      </c>
      <c r="E47" s="53">
        <v>0</v>
      </c>
    </row>
    <row r="48" spans="1:5" ht="13.5" customHeight="1">
      <c r="A48" s="38" t="s">
        <v>76</v>
      </c>
      <c r="B48" s="64">
        <v>14</v>
      </c>
      <c r="C48" s="53">
        <f t="shared" si="0"/>
        <v>9</v>
      </c>
      <c r="D48" s="53">
        <v>9</v>
      </c>
      <c r="E48" s="53">
        <v>0</v>
      </c>
    </row>
    <row r="49" spans="1:5" ht="13.5" customHeight="1">
      <c r="A49" s="41" t="s">
        <v>77</v>
      </c>
      <c r="B49" s="63">
        <v>1</v>
      </c>
      <c r="C49" s="56">
        <f t="shared" si="0"/>
        <v>1</v>
      </c>
      <c r="D49" s="56">
        <v>1</v>
      </c>
      <c r="E49" s="56">
        <v>0</v>
      </c>
    </row>
    <row r="50" spans="1:5" ht="13.5" customHeight="1">
      <c r="A50" s="38" t="s">
        <v>78</v>
      </c>
      <c r="B50" s="64">
        <v>1</v>
      </c>
      <c r="C50" s="53">
        <f t="shared" si="0"/>
        <v>1</v>
      </c>
      <c r="D50" s="53">
        <v>1</v>
      </c>
      <c r="E50" s="53">
        <v>0</v>
      </c>
    </row>
    <row r="51" spans="1:5" ht="13.5" customHeight="1">
      <c r="A51" s="38" t="s">
        <v>79</v>
      </c>
      <c r="B51" s="64">
        <v>2</v>
      </c>
      <c r="C51" s="53">
        <f t="shared" si="0"/>
        <v>4</v>
      </c>
      <c r="D51" s="53">
        <v>2</v>
      </c>
      <c r="E51" s="53">
        <v>2</v>
      </c>
    </row>
    <row r="52" spans="1:5" ht="13.5" customHeight="1">
      <c r="A52" s="38" t="s">
        <v>80</v>
      </c>
      <c r="B52" s="64">
        <v>2</v>
      </c>
      <c r="C52" s="53">
        <f t="shared" si="0"/>
        <v>2</v>
      </c>
      <c r="D52" s="53">
        <v>2</v>
      </c>
      <c r="E52" s="53">
        <v>0</v>
      </c>
    </row>
    <row r="53" spans="1:5" ht="13.5" customHeight="1">
      <c r="A53" s="38" t="s">
        <v>81</v>
      </c>
      <c r="B53" s="64">
        <v>1</v>
      </c>
      <c r="C53" s="53">
        <f>SUM(D53:E53)</f>
        <v>0</v>
      </c>
      <c r="D53" s="53">
        <v>0</v>
      </c>
      <c r="E53" s="53">
        <v>0</v>
      </c>
    </row>
    <row r="54" spans="1:5" ht="13.5" customHeight="1">
      <c r="A54" s="38" t="s">
        <v>82</v>
      </c>
      <c r="B54" s="64">
        <v>16</v>
      </c>
      <c r="C54" s="53">
        <f>SUM(D54:E54)</f>
        <v>13</v>
      </c>
      <c r="D54" s="53">
        <v>11</v>
      </c>
      <c r="E54" s="53">
        <v>2</v>
      </c>
    </row>
    <row r="55" spans="1:5" ht="13.5" customHeight="1">
      <c r="A55" s="38" t="s">
        <v>83</v>
      </c>
      <c r="B55" s="64">
        <v>1</v>
      </c>
      <c r="C55" s="53">
        <f>SUM(D55:E55)</f>
        <v>1</v>
      </c>
      <c r="D55" s="53">
        <v>1</v>
      </c>
      <c r="E55" s="53">
        <v>0</v>
      </c>
    </row>
    <row r="56" spans="1:5" ht="13.5" customHeight="1">
      <c r="A56" s="38"/>
      <c r="B56" s="53"/>
      <c r="C56" s="53"/>
      <c r="D56" s="53"/>
      <c r="E56" s="53"/>
    </row>
    <row r="57" spans="1:5" ht="13.5" customHeight="1">
      <c r="A57" s="38"/>
      <c r="B57" s="53"/>
      <c r="C57" s="53"/>
      <c r="D57" s="53"/>
      <c r="E57" s="53"/>
    </row>
    <row r="58" spans="1:5" ht="12.75" thickBot="1">
      <c r="A58" s="57" t="s">
        <v>208</v>
      </c>
      <c r="B58" s="54"/>
      <c r="C58" s="54"/>
      <c r="D58" s="54"/>
      <c r="E58" s="54"/>
    </row>
    <row r="59" spans="1:5" ht="20.25" customHeight="1">
      <c r="A59" s="135" t="s">
        <v>169</v>
      </c>
      <c r="B59" s="138" t="s">
        <v>166</v>
      </c>
      <c r="C59" s="127" t="s">
        <v>165</v>
      </c>
      <c r="D59" s="139"/>
      <c r="E59" s="139"/>
    </row>
    <row r="60" spans="1:5" ht="12">
      <c r="A60" s="136"/>
      <c r="B60" s="125"/>
      <c r="C60" s="136" t="s">
        <v>21</v>
      </c>
      <c r="D60" s="136" t="s">
        <v>26</v>
      </c>
      <c r="E60" s="58" t="s">
        <v>167</v>
      </c>
    </row>
    <row r="61" spans="1:5" ht="12.75" thickBot="1">
      <c r="A61" s="137"/>
      <c r="B61" s="126"/>
      <c r="C61" s="137"/>
      <c r="D61" s="137"/>
      <c r="E61" s="59" t="s">
        <v>168</v>
      </c>
    </row>
    <row r="62" spans="1:5" ht="12">
      <c r="A62" s="38" t="s">
        <v>170</v>
      </c>
      <c r="B62" s="64">
        <v>15</v>
      </c>
      <c r="C62" s="53">
        <f>SUM(D62:E62)</f>
        <v>15</v>
      </c>
      <c r="D62" s="53">
        <v>15</v>
      </c>
      <c r="E62" s="53">
        <v>0</v>
      </c>
    </row>
    <row r="63" spans="1:5" ht="12">
      <c r="A63" s="38" t="s">
        <v>171</v>
      </c>
      <c r="B63" s="64">
        <v>18</v>
      </c>
      <c r="C63" s="53">
        <f>SUM(D63:E63)</f>
        <v>19</v>
      </c>
      <c r="D63" s="53">
        <v>18</v>
      </c>
      <c r="E63" s="53">
        <v>1</v>
      </c>
    </row>
    <row r="64" spans="1:5" ht="12">
      <c r="A64" s="38" t="s">
        <v>84</v>
      </c>
      <c r="B64" s="64">
        <v>4</v>
      </c>
      <c r="C64" s="53">
        <f>SUM(D64:E64)</f>
        <v>3</v>
      </c>
      <c r="D64" s="53">
        <v>3</v>
      </c>
      <c r="E64" s="53">
        <v>0</v>
      </c>
    </row>
    <row r="65" spans="1:5" ht="12">
      <c r="A65" s="38" t="s">
        <v>85</v>
      </c>
      <c r="B65" s="64">
        <v>1</v>
      </c>
      <c r="C65" s="53">
        <f>SUM(D65:E65)</f>
        <v>1</v>
      </c>
      <c r="D65" s="53">
        <v>1</v>
      </c>
      <c r="E65" s="53">
        <v>0</v>
      </c>
    </row>
    <row r="66" spans="1:5" ht="12">
      <c r="A66" s="38" t="s">
        <v>121</v>
      </c>
      <c r="B66" s="64">
        <v>7</v>
      </c>
      <c r="C66" s="53">
        <f>SUM(D66:E66)</f>
        <v>8</v>
      </c>
      <c r="D66" s="53">
        <v>7</v>
      </c>
      <c r="E66" s="53">
        <v>1</v>
      </c>
    </row>
    <row r="67" spans="1:5" ht="12.75" customHeight="1">
      <c r="A67" s="38" t="s">
        <v>172</v>
      </c>
      <c r="B67" s="64">
        <v>2</v>
      </c>
      <c r="C67" s="53">
        <f t="shared" si="0"/>
        <v>1</v>
      </c>
      <c r="D67" s="53">
        <v>1</v>
      </c>
      <c r="E67" s="53">
        <v>0</v>
      </c>
    </row>
    <row r="68" spans="1:5" ht="12.75" customHeight="1">
      <c r="A68" s="38" t="s">
        <v>87</v>
      </c>
      <c r="B68" s="64">
        <v>2</v>
      </c>
      <c r="C68" s="53">
        <f t="shared" si="0"/>
        <v>2</v>
      </c>
      <c r="D68" s="53">
        <v>2</v>
      </c>
      <c r="E68" s="53">
        <v>0</v>
      </c>
    </row>
    <row r="69" spans="1:5" ht="12.75" customHeight="1">
      <c r="A69" s="38" t="s">
        <v>88</v>
      </c>
      <c r="B69" s="64">
        <v>348</v>
      </c>
      <c r="C69" s="53">
        <f t="shared" si="0"/>
        <v>112</v>
      </c>
      <c r="D69" s="53">
        <v>105</v>
      </c>
      <c r="E69" s="53">
        <v>7</v>
      </c>
    </row>
    <row r="70" spans="1:5" ht="12.75" customHeight="1">
      <c r="A70" s="38" t="s">
        <v>89</v>
      </c>
      <c r="B70" s="64">
        <v>36</v>
      </c>
      <c r="C70" s="53">
        <f t="shared" si="0"/>
        <v>26</v>
      </c>
      <c r="D70" s="53">
        <v>24</v>
      </c>
      <c r="E70" s="53">
        <v>2</v>
      </c>
    </row>
    <row r="71" spans="1:5" ht="12.75" customHeight="1">
      <c r="A71" s="38"/>
      <c r="B71" s="64"/>
      <c r="C71" s="53"/>
      <c r="D71" s="53"/>
      <c r="E71" s="53"/>
    </row>
    <row r="72" spans="1:5" ht="12.75" customHeight="1">
      <c r="A72" s="116" t="s">
        <v>123</v>
      </c>
      <c r="B72" s="61">
        <f>SUM(B74:B77)</f>
        <v>29</v>
      </c>
      <c r="C72" s="55">
        <f>SUM(C74:C77)</f>
        <v>22</v>
      </c>
      <c r="D72" s="55">
        <f>SUM(D74:D77)</f>
        <v>22</v>
      </c>
      <c r="E72" s="55">
        <f>SUM(E74:E77)</f>
        <v>0</v>
      </c>
    </row>
    <row r="73" spans="1:5" ht="12.75" customHeight="1">
      <c r="A73" s="38"/>
      <c r="B73" s="64"/>
      <c r="C73" s="53"/>
      <c r="D73" s="53"/>
      <c r="E73" s="53"/>
    </row>
    <row r="74" spans="1:5" ht="12.75" customHeight="1">
      <c r="A74" s="38" t="s">
        <v>91</v>
      </c>
      <c r="B74" s="64">
        <v>14</v>
      </c>
      <c r="C74" s="53">
        <f>SUM(D74:E74)</f>
        <v>11</v>
      </c>
      <c r="D74" s="53">
        <v>11</v>
      </c>
      <c r="E74" s="53">
        <v>0</v>
      </c>
    </row>
    <row r="75" spans="1:5" ht="12.75" customHeight="1">
      <c r="A75" s="38" t="s">
        <v>90</v>
      </c>
      <c r="B75" s="64">
        <v>3</v>
      </c>
      <c r="C75" s="53">
        <f t="shared" si="0"/>
        <v>2</v>
      </c>
      <c r="D75" s="53">
        <v>2</v>
      </c>
      <c r="E75" s="53">
        <v>0</v>
      </c>
    </row>
    <row r="76" spans="1:5" ht="12.75" customHeight="1">
      <c r="A76" s="38" t="s">
        <v>124</v>
      </c>
      <c r="B76" s="64">
        <v>11</v>
      </c>
      <c r="C76" s="53">
        <f>SUM(D76:E76)</f>
        <v>8</v>
      </c>
      <c r="D76" s="53">
        <v>8</v>
      </c>
      <c r="E76" s="53">
        <v>0</v>
      </c>
    </row>
    <row r="77" spans="1:5" ht="12.75" customHeight="1">
      <c r="A77" s="38" t="s">
        <v>92</v>
      </c>
      <c r="B77" s="64">
        <v>1</v>
      </c>
      <c r="C77" s="53">
        <f t="shared" si="0"/>
        <v>1</v>
      </c>
      <c r="D77" s="53">
        <v>1</v>
      </c>
      <c r="E77" s="53">
        <v>0</v>
      </c>
    </row>
    <row r="78" spans="1:5" ht="12.75" customHeight="1">
      <c r="A78" s="38"/>
      <c r="B78" s="66"/>
      <c r="C78" s="53"/>
      <c r="D78" s="53"/>
      <c r="E78" s="53"/>
    </row>
    <row r="79" spans="1:5" ht="12.75" customHeight="1">
      <c r="A79" s="38" t="s">
        <v>93</v>
      </c>
      <c r="B79" s="64">
        <v>1</v>
      </c>
      <c r="C79" s="53">
        <f aca="true" t="shared" si="1" ref="C79:C97">SUM(D79:E79)</f>
        <v>1</v>
      </c>
      <c r="D79" s="53">
        <v>1</v>
      </c>
      <c r="E79" s="53">
        <v>0</v>
      </c>
    </row>
    <row r="80" spans="1:5" ht="12.75" customHeight="1">
      <c r="A80" s="38" t="s">
        <v>94</v>
      </c>
      <c r="B80" s="64">
        <v>3</v>
      </c>
      <c r="C80" s="53">
        <f t="shared" si="1"/>
        <v>3</v>
      </c>
      <c r="D80" s="53">
        <v>3</v>
      </c>
      <c r="E80" s="53">
        <v>0</v>
      </c>
    </row>
    <row r="81" spans="1:5" ht="12.75" customHeight="1">
      <c r="A81" s="38" t="s">
        <v>95</v>
      </c>
      <c r="B81" s="64">
        <v>10</v>
      </c>
      <c r="C81" s="53">
        <f t="shared" si="1"/>
        <v>10</v>
      </c>
      <c r="D81" s="53">
        <v>10</v>
      </c>
      <c r="E81" s="53">
        <v>0</v>
      </c>
    </row>
    <row r="82" spans="1:5" ht="12.75" customHeight="1">
      <c r="A82" s="38" t="s">
        <v>96</v>
      </c>
      <c r="B82" s="64">
        <v>2</v>
      </c>
      <c r="C82" s="53">
        <f t="shared" si="1"/>
        <v>2</v>
      </c>
      <c r="D82" s="53">
        <v>2</v>
      </c>
      <c r="E82" s="53">
        <v>0</v>
      </c>
    </row>
    <row r="83" spans="1:5" ht="12.75" customHeight="1">
      <c r="A83" s="38" t="s">
        <v>125</v>
      </c>
      <c r="B83" s="64">
        <v>3</v>
      </c>
      <c r="C83" s="53">
        <f t="shared" si="1"/>
        <v>3</v>
      </c>
      <c r="D83" s="53">
        <v>3</v>
      </c>
      <c r="E83" s="53">
        <v>0</v>
      </c>
    </row>
    <row r="84" spans="1:5" ht="12.75" customHeight="1">
      <c r="A84" s="38" t="s">
        <v>126</v>
      </c>
      <c r="B84" s="64">
        <v>3</v>
      </c>
      <c r="C84" s="53">
        <f t="shared" si="1"/>
        <v>3</v>
      </c>
      <c r="D84" s="53">
        <v>3</v>
      </c>
      <c r="E84" s="53">
        <v>0</v>
      </c>
    </row>
    <row r="85" spans="1:5" ht="12.75" customHeight="1">
      <c r="A85" s="41" t="s">
        <v>100</v>
      </c>
      <c r="B85" s="63">
        <v>0</v>
      </c>
      <c r="C85" s="56">
        <f t="shared" si="1"/>
        <v>1</v>
      </c>
      <c r="D85" s="56">
        <v>0</v>
      </c>
      <c r="E85" s="56">
        <v>1</v>
      </c>
    </row>
    <row r="86" spans="1:5" ht="12.75" customHeight="1">
      <c r="A86" s="38" t="s">
        <v>98</v>
      </c>
      <c r="B86" s="64">
        <v>5</v>
      </c>
      <c r="C86" s="53">
        <f t="shared" si="1"/>
        <v>4</v>
      </c>
      <c r="D86" s="53">
        <v>4</v>
      </c>
      <c r="E86" s="53">
        <v>0</v>
      </c>
    </row>
    <row r="87" spans="1:5" ht="12.75" customHeight="1">
      <c r="A87" s="38" t="s">
        <v>173</v>
      </c>
      <c r="B87" s="63">
        <v>4</v>
      </c>
      <c r="C87" s="53">
        <f t="shared" si="1"/>
        <v>4</v>
      </c>
      <c r="D87" s="56">
        <v>4</v>
      </c>
      <c r="E87" s="53">
        <v>0</v>
      </c>
    </row>
    <row r="88" spans="1:5" ht="12.75" customHeight="1">
      <c r="A88" s="38" t="s">
        <v>174</v>
      </c>
      <c r="B88" s="64">
        <v>2</v>
      </c>
      <c r="C88" s="53">
        <f t="shared" si="1"/>
        <v>2</v>
      </c>
      <c r="D88" s="53">
        <v>2</v>
      </c>
      <c r="E88" s="53">
        <v>0</v>
      </c>
    </row>
    <row r="89" spans="1:5" ht="12.75" customHeight="1">
      <c r="A89" s="38" t="s">
        <v>99</v>
      </c>
      <c r="B89" s="64">
        <v>5</v>
      </c>
      <c r="C89" s="53">
        <f t="shared" si="1"/>
        <v>5</v>
      </c>
      <c r="D89" s="53">
        <v>5</v>
      </c>
      <c r="E89" s="53">
        <v>0</v>
      </c>
    </row>
    <row r="90" spans="1:5" ht="12.75" customHeight="1">
      <c r="A90" s="38" t="s">
        <v>128</v>
      </c>
      <c r="B90" s="64">
        <v>4</v>
      </c>
      <c r="C90" s="53">
        <f t="shared" si="1"/>
        <v>3</v>
      </c>
      <c r="D90" s="53">
        <v>3</v>
      </c>
      <c r="E90" s="53">
        <v>0</v>
      </c>
    </row>
    <row r="91" spans="1:5" ht="12.75" customHeight="1">
      <c r="A91" s="38" t="s">
        <v>101</v>
      </c>
      <c r="B91" s="64">
        <v>7</v>
      </c>
      <c r="C91" s="53">
        <f t="shared" si="1"/>
        <v>7</v>
      </c>
      <c r="D91" s="53">
        <v>7</v>
      </c>
      <c r="E91" s="53">
        <v>0</v>
      </c>
    </row>
    <row r="92" spans="1:5" ht="12.75" customHeight="1">
      <c r="A92" s="38" t="s">
        <v>102</v>
      </c>
      <c r="B92" s="63">
        <v>5</v>
      </c>
      <c r="C92" s="56">
        <f t="shared" si="1"/>
        <v>10</v>
      </c>
      <c r="D92" s="56">
        <v>5</v>
      </c>
      <c r="E92" s="53">
        <v>5</v>
      </c>
    </row>
    <row r="93" spans="1:5" ht="12.75" customHeight="1">
      <c r="A93" s="38" t="s">
        <v>103</v>
      </c>
      <c r="B93" s="64">
        <v>3</v>
      </c>
      <c r="C93" s="53">
        <f t="shared" si="1"/>
        <v>3</v>
      </c>
      <c r="D93" s="53">
        <v>3</v>
      </c>
      <c r="E93" s="53">
        <v>0</v>
      </c>
    </row>
    <row r="94" spans="1:5" ht="12.75" customHeight="1">
      <c r="A94" s="38" t="s">
        <v>104</v>
      </c>
      <c r="B94" s="64">
        <v>2</v>
      </c>
      <c r="C94" s="53">
        <f t="shared" si="1"/>
        <v>2</v>
      </c>
      <c r="D94" s="53">
        <v>2</v>
      </c>
      <c r="E94" s="53">
        <v>0</v>
      </c>
    </row>
    <row r="95" spans="1:5" ht="12.75" customHeight="1">
      <c r="A95" s="38" t="s">
        <v>105</v>
      </c>
      <c r="B95" s="64">
        <v>16</v>
      </c>
      <c r="C95" s="53">
        <f t="shared" si="1"/>
        <v>13</v>
      </c>
      <c r="D95" s="53">
        <v>12</v>
      </c>
      <c r="E95" s="53">
        <v>1</v>
      </c>
    </row>
    <row r="96" spans="1:5" ht="12.75" customHeight="1">
      <c r="A96" s="38" t="s">
        <v>106</v>
      </c>
      <c r="B96" s="64">
        <v>8</v>
      </c>
      <c r="C96" s="53">
        <f t="shared" si="1"/>
        <v>8</v>
      </c>
      <c r="D96" s="53">
        <v>8</v>
      </c>
      <c r="E96" s="53">
        <v>0</v>
      </c>
    </row>
    <row r="97" spans="1:5" ht="12.75" customHeight="1">
      <c r="A97" s="38" t="s">
        <v>107</v>
      </c>
      <c r="B97" s="64">
        <v>1</v>
      </c>
      <c r="C97" s="53">
        <f t="shared" si="1"/>
        <v>1</v>
      </c>
      <c r="D97" s="53">
        <v>1</v>
      </c>
      <c r="E97" s="53">
        <v>0</v>
      </c>
    </row>
    <row r="98" spans="1:5" ht="12.75" customHeight="1" thickBot="1">
      <c r="A98" s="36"/>
      <c r="B98" s="65"/>
      <c r="C98" s="36"/>
      <c r="D98" s="36"/>
      <c r="E98" s="36"/>
    </row>
    <row r="99" spans="1:5" ht="12">
      <c r="A99" s="38"/>
      <c r="B99" s="53"/>
      <c r="C99" s="38"/>
      <c r="D99" s="53"/>
      <c r="E99" s="53"/>
    </row>
    <row r="100" spans="1:5" ht="12">
      <c r="A100" s="41"/>
      <c r="B100" s="53"/>
      <c r="C100" s="38"/>
      <c r="D100" s="53"/>
      <c r="E100" s="53"/>
    </row>
    <row r="101" spans="1:5" ht="12">
      <c r="A101" s="38"/>
      <c r="B101" s="38"/>
      <c r="C101" s="38"/>
      <c r="D101" s="38"/>
      <c r="E101" s="38"/>
    </row>
    <row r="102" spans="1:5" ht="12">
      <c r="A102" s="38"/>
      <c r="B102" s="38"/>
      <c r="C102" s="38"/>
      <c r="D102" s="38"/>
      <c r="E102" s="38"/>
    </row>
    <row r="103" spans="1:5" ht="12">
      <c r="A103" s="38"/>
      <c r="B103" s="38"/>
      <c r="C103" s="38"/>
      <c r="D103" s="38"/>
      <c r="E103" s="38"/>
    </row>
    <row r="104" spans="1:5" ht="12">
      <c r="A104" s="38"/>
      <c r="B104" s="38"/>
      <c r="C104" s="38"/>
      <c r="D104" s="38"/>
      <c r="E104" s="38"/>
    </row>
    <row r="105" spans="1:5" ht="12">
      <c r="A105" s="38"/>
      <c r="B105" s="38"/>
      <c r="C105" s="38"/>
      <c r="D105" s="38"/>
      <c r="E105" s="38"/>
    </row>
    <row r="106" spans="1:5" ht="12">
      <c r="A106" s="38"/>
      <c r="B106" s="38"/>
      <c r="C106" s="38"/>
      <c r="D106" s="38"/>
      <c r="E106" s="38"/>
    </row>
  </sheetData>
  <mergeCells count="12">
    <mergeCell ref="A3:E3"/>
    <mergeCell ref="A4:E4"/>
    <mergeCell ref="C6:E6"/>
    <mergeCell ref="A6:A8"/>
    <mergeCell ref="B6:B8"/>
    <mergeCell ref="C7:C8"/>
    <mergeCell ref="D7:D8"/>
    <mergeCell ref="A59:A61"/>
    <mergeCell ref="B59:B61"/>
    <mergeCell ref="C59:E59"/>
    <mergeCell ref="C60:C61"/>
    <mergeCell ref="D60:D61"/>
  </mergeCells>
  <printOptions horizontalCentered="1"/>
  <pageMargins left="0.5905511811023623" right="0.5905511811023623" top="0.99" bottom="0.79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selection activeCell="A16" sqref="A16"/>
    </sheetView>
  </sheetViews>
  <sheetFormatPr defaultColWidth="11.421875" defaultRowHeight="13.5" customHeight="1"/>
  <cols>
    <col min="1" max="1" width="36.00390625" style="16" customWidth="1"/>
    <col min="2" max="2" width="7.421875" style="16" customWidth="1"/>
    <col min="3" max="3" width="7.140625" style="16" bestFit="1" customWidth="1"/>
    <col min="4" max="4" width="7.28125" style="16" customWidth="1"/>
    <col min="5" max="5" width="5.140625" style="16" customWidth="1"/>
    <col min="6" max="7" width="6.57421875" style="16" customWidth="1"/>
    <col min="8" max="9" width="5.57421875" style="16" customWidth="1"/>
    <col min="10" max="10" width="7.140625" style="16" customWidth="1"/>
    <col min="11" max="13" width="5.57421875" style="16" customWidth="1"/>
    <col min="14" max="15" width="8.57421875" style="16" customWidth="1"/>
    <col min="16" max="18" width="11.421875" style="16" customWidth="1"/>
    <col min="19" max="19" width="13.57421875" style="16" customWidth="1"/>
    <col min="20" max="16384" width="11.421875" style="16" customWidth="1"/>
  </cols>
  <sheetData>
    <row r="1" ht="13.5" customHeight="1">
      <c r="A1" s="17" t="s">
        <v>209</v>
      </c>
    </row>
    <row r="2" ht="13.5" customHeight="1">
      <c r="A2" s="17"/>
    </row>
    <row r="3" spans="1:15" ht="13.5" customHeight="1">
      <c r="A3" s="141" t="s">
        <v>181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3.5" customHeight="1">
      <c r="A4" s="141" t="s">
        <v>150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3.5" customHeight="1" thickBo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5" s="15" customFormat="1" ht="21.75" customHeight="1">
      <c r="A6" s="145" t="s">
        <v>169</v>
      </c>
      <c r="B6" s="148" t="s">
        <v>21</v>
      </c>
      <c r="C6" s="143" t="s">
        <v>109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1:15" s="15" customFormat="1" ht="13.5" customHeight="1">
      <c r="A7" s="146"/>
      <c r="B7" s="149"/>
      <c r="C7" s="67" t="s">
        <v>0</v>
      </c>
      <c r="D7" s="67" t="s">
        <v>178</v>
      </c>
      <c r="E7" s="67" t="s">
        <v>151</v>
      </c>
      <c r="F7" s="67" t="s">
        <v>152</v>
      </c>
      <c r="G7" s="67" t="s">
        <v>180</v>
      </c>
      <c r="H7" s="67" t="s">
        <v>153</v>
      </c>
      <c r="I7" s="67" t="s">
        <v>16</v>
      </c>
      <c r="J7" s="67" t="s">
        <v>175</v>
      </c>
      <c r="K7" s="67" t="s">
        <v>154</v>
      </c>
      <c r="L7" s="67" t="s">
        <v>156</v>
      </c>
      <c r="M7" s="67" t="s">
        <v>157</v>
      </c>
      <c r="N7" s="67" t="s">
        <v>18</v>
      </c>
      <c r="O7" s="67" t="s">
        <v>27</v>
      </c>
    </row>
    <row r="8" spans="1:15" s="19" customFormat="1" ht="13.5" customHeight="1" thickBot="1">
      <c r="A8" s="147"/>
      <c r="B8" s="150"/>
      <c r="C8" s="68"/>
      <c r="D8" s="68" t="s">
        <v>177</v>
      </c>
      <c r="E8" s="68" t="s">
        <v>13</v>
      </c>
      <c r="F8" s="68" t="s">
        <v>14</v>
      </c>
      <c r="G8" s="68" t="s">
        <v>179</v>
      </c>
      <c r="H8" s="68" t="s">
        <v>15</v>
      </c>
      <c r="I8" s="68" t="s">
        <v>17</v>
      </c>
      <c r="J8" s="68" t="s">
        <v>176</v>
      </c>
      <c r="K8" s="68" t="s">
        <v>155</v>
      </c>
      <c r="L8" s="68" t="s">
        <v>20</v>
      </c>
      <c r="M8" s="68" t="s">
        <v>19</v>
      </c>
      <c r="N8" s="68" t="s">
        <v>158</v>
      </c>
      <c r="O8" s="68" t="s">
        <v>159</v>
      </c>
    </row>
    <row r="9" s="19" customFormat="1" ht="13.5" customHeight="1">
      <c r="B9" s="69"/>
    </row>
    <row r="10" spans="1:15" s="15" customFormat="1" ht="13.5" customHeight="1">
      <c r="A10" s="18" t="s">
        <v>21</v>
      </c>
      <c r="B10" s="114">
        <f>SUM(C10:O10)</f>
        <v>1293</v>
      </c>
      <c r="C10" s="20">
        <f aca="true" t="shared" si="0" ref="C10:O10">SUM(C12:C96)-C73</f>
        <v>631</v>
      </c>
      <c r="D10" s="20">
        <f t="shared" si="0"/>
        <v>139</v>
      </c>
      <c r="E10" s="20">
        <f t="shared" si="0"/>
        <v>197</v>
      </c>
      <c r="F10" s="20">
        <f t="shared" si="0"/>
        <v>6</v>
      </c>
      <c r="G10" s="20">
        <f t="shared" si="0"/>
        <v>4</v>
      </c>
      <c r="H10" s="20">
        <f t="shared" si="0"/>
        <v>2</v>
      </c>
      <c r="I10" s="20">
        <f t="shared" si="0"/>
        <v>307</v>
      </c>
      <c r="J10" s="20">
        <f t="shared" si="0"/>
        <v>1</v>
      </c>
      <c r="K10" s="20">
        <f t="shared" si="0"/>
        <v>1</v>
      </c>
      <c r="L10" s="20">
        <f t="shared" si="0"/>
        <v>2</v>
      </c>
      <c r="M10" s="20">
        <f t="shared" si="0"/>
        <v>1</v>
      </c>
      <c r="N10" s="20">
        <f t="shared" si="0"/>
        <v>1</v>
      </c>
      <c r="O10" s="20">
        <f t="shared" si="0"/>
        <v>1</v>
      </c>
    </row>
    <row r="11" spans="2:15" s="15" customFormat="1" ht="13.5" customHeight="1">
      <c r="B11" s="7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9" s="15" customFormat="1" ht="13.5" customHeight="1">
      <c r="A12" s="15" t="s">
        <v>47</v>
      </c>
      <c r="B12" s="71">
        <f aca="true" t="shared" si="1" ref="B12:B52">SUM(C12:O12)</f>
        <v>9</v>
      </c>
      <c r="C12" s="21">
        <v>5</v>
      </c>
      <c r="D12" s="21">
        <v>0</v>
      </c>
      <c r="E12" s="21">
        <v>1</v>
      </c>
      <c r="F12" s="21">
        <v>0</v>
      </c>
      <c r="G12" s="21">
        <v>0</v>
      </c>
      <c r="H12" s="21">
        <v>0</v>
      </c>
      <c r="I12" s="21">
        <v>3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S12" s="22"/>
    </row>
    <row r="13" spans="1:19" s="15" customFormat="1" ht="13.5" customHeight="1">
      <c r="A13" s="15" t="s">
        <v>48</v>
      </c>
      <c r="B13" s="71">
        <f t="shared" si="1"/>
        <v>2</v>
      </c>
      <c r="C13" s="21">
        <v>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S13" s="22"/>
    </row>
    <row r="14" spans="1:19" s="15" customFormat="1" ht="13.5" customHeight="1">
      <c r="A14" s="15" t="s">
        <v>49</v>
      </c>
      <c r="B14" s="71">
        <f t="shared" si="1"/>
        <v>18</v>
      </c>
      <c r="C14" s="21">
        <v>11</v>
      </c>
      <c r="D14" s="21">
        <v>3</v>
      </c>
      <c r="E14" s="21">
        <v>0</v>
      </c>
      <c r="F14" s="21">
        <v>0</v>
      </c>
      <c r="G14" s="21">
        <v>0</v>
      </c>
      <c r="H14" s="21">
        <v>0</v>
      </c>
      <c r="I14" s="21">
        <v>4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S14" s="22"/>
    </row>
    <row r="15" spans="1:19" s="15" customFormat="1" ht="13.5" customHeight="1">
      <c r="A15" s="15" t="s">
        <v>110</v>
      </c>
      <c r="B15" s="71">
        <f t="shared" si="1"/>
        <v>3</v>
      </c>
      <c r="C15" s="21">
        <v>1</v>
      </c>
      <c r="D15" s="21">
        <v>0</v>
      </c>
      <c r="E15" s="21">
        <v>1</v>
      </c>
      <c r="F15" s="21">
        <v>0</v>
      </c>
      <c r="G15" s="21">
        <v>0</v>
      </c>
      <c r="H15" s="21">
        <v>0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S15" s="22"/>
    </row>
    <row r="16" spans="1:19" s="15" customFormat="1" ht="13.5" customHeight="1">
      <c r="A16" s="15" t="s">
        <v>50</v>
      </c>
      <c r="B16" s="71">
        <f t="shared" si="1"/>
        <v>42</v>
      </c>
      <c r="C16" s="21">
        <v>24</v>
      </c>
      <c r="D16" s="21">
        <v>6</v>
      </c>
      <c r="E16" s="21">
        <v>3</v>
      </c>
      <c r="F16" s="21">
        <v>0</v>
      </c>
      <c r="G16" s="21">
        <v>0</v>
      </c>
      <c r="H16" s="21">
        <v>0</v>
      </c>
      <c r="I16" s="21">
        <v>9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S16" s="22"/>
    </row>
    <row r="17" spans="1:19" s="15" customFormat="1" ht="13.5" customHeight="1">
      <c r="A17" s="15" t="s">
        <v>111</v>
      </c>
      <c r="B17" s="71">
        <f t="shared" si="1"/>
        <v>1</v>
      </c>
      <c r="C17" s="21">
        <v>1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S17" s="22"/>
    </row>
    <row r="18" spans="1:19" s="15" customFormat="1" ht="13.5" customHeight="1">
      <c r="A18" s="15" t="s">
        <v>51</v>
      </c>
      <c r="B18" s="71">
        <f t="shared" si="1"/>
        <v>14</v>
      </c>
      <c r="C18" s="21">
        <v>6</v>
      </c>
      <c r="D18" s="21">
        <v>4</v>
      </c>
      <c r="E18" s="21">
        <v>2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S18" s="22"/>
    </row>
    <row r="19" spans="1:19" s="15" customFormat="1" ht="13.5" customHeight="1">
      <c r="A19" s="15" t="s">
        <v>52</v>
      </c>
      <c r="B19" s="71">
        <f t="shared" si="1"/>
        <v>1</v>
      </c>
      <c r="C19" s="21">
        <v>1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S19" s="22"/>
    </row>
    <row r="20" spans="1:19" s="15" customFormat="1" ht="13.5" customHeight="1">
      <c r="A20" s="15" t="s">
        <v>112</v>
      </c>
      <c r="B20" s="71">
        <f t="shared" si="1"/>
        <v>5</v>
      </c>
      <c r="C20" s="21">
        <v>1</v>
      </c>
      <c r="D20" s="21">
        <v>1</v>
      </c>
      <c r="E20" s="21">
        <v>1</v>
      </c>
      <c r="F20" s="21">
        <v>0</v>
      </c>
      <c r="G20" s="21">
        <v>0</v>
      </c>
      <c r="H20" s="21">
        <v>0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S20" s="22"/>
    </row>
    <row r="21" spans="1:19" s="15" customFormat="1" ht="13.5" customHeight="1">
      <c r="A21" s="15" t="s">
        <v>113</v>
      </c>
      <c r="B21" s="71">
        <f t="shared" si="1"/>
        <v>67</v>
      </c>
      <c r="C21" s="21">
        <v>29</v>
      </c>
      <c r="D21" s="21">
        <v>2</v>
      </c>
      <c r="E21" s="21">
        <v>18</v>
      </c>
      <c r="F21" s="21">
        <v>1</v>
      </c>
      <c r="G21" s="21">
        <v>0</v>
      </c>
      <c r="H21" s="21">
        <v>0</v>
      </c>
      <c r="I21" s="21">
        <v>17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S21" s="22"/>
    </row>
    <row r="22" spans="1:19" s="15" customFormat="1" ht="13.5" customHeight="1">
      <c r="A22" s="15" t="s">
        <v>114</v>
      </c>
      <c r="B22" s="71">
        <f t="shared" si="1"/>
        <v>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S22" s="22"/>
    </row>
    <row r="23" spans="1:19" s="15" customFormat="1" ht="13.5" customHeight="1">
      <c r="A23" s="15" t="s">
        <v>55</v>
      </c>
      <c r="B23" s="71">
        <f t="shared" si="1"/>
        <v>1</v>
      </c>
      <c r="C23" s="21">
        <v>1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S23" s="22"/>
    </row>
    <row r="24" spans="1:19" s="15" customFormat="1" ht="13.5" customHeight="1">
      <c r="A24" s="15" t="s">
        <v>56</v>
      </c>
      <c r="B24" s="71">
        <f t="shared" si="1"/>
        <v>1</v>
      </c>
      <c r="C24" s="21">
        <v>1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S24" s="22"/>
    </row>
    <row r="25" spans="1:19" s="15" customFormat="1" ht="13.5" customHeight="1">
      <c r="A25" s="15" t="s">
        <v>57</v>
      </c>
      <c r="B25" s="71">
        <f t="shared" si="1"/>
        <v>1</v>
      </c>
      <c r="C25" s="21">
        <v>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S25" s="22"/>
    </row>
    <row r="26" spans="1:19" s="15" customFormat="1" ht="13.5" customHeight="1">
      <c r="A26" s="15" t="s">
        <v>58</v>
      </c>
      <c r="B26" s="71">
        <f t="shared" si="1"/>
        <v>29</v>
      </c>
      <c r="C26" s="21">
        <v>10</v>
      </c>
      <c r="D26" s="21">
        <v>5</v>
      </c>
      <c r="E26" s="21">
        <v>7</v>
      </c>
      <c r="F26" s="21">
        <v>0</v>
      </c>
      <c r="G26" s="21">
        <v>0</v>
      </c>
      <c r="H26" s="21">
        <v>0</v>
      </c>
      <c r="I26" s="21">
        <v>7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S26" s="22"/>
    </row>
    <row r="27" spans="1:19" s="15" customFormat="1" ht="13.5" customHeight="1">
      <c r="A27" s="15" t="s">
        <v>115</v>
      </c>
      <c r="B27" s="71">
        <f t="shared" si="1"/>
        <v>2</v>
      </c>
      <c r="C27" s="21">
        <v>2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S27" s="22"/>
    </row>
    <row r="28" spans="1:19" s="15" customFormat="1" ht="13.5" customHeight="1">
      <c r="A28" s="15" t="s">
        <v>59</v>
      </c>
      <c r="B28" s="71">
        <f t="shared" si="1"/>
        <v>23</v>
      </c>
      <c r="C28" s="21">
        <v>9</v>
      </c>
      <c r="D28" s="21">
        <v>2</v>
      </c>
      <c r="E28" s="21">
        <v>2</v>
      </c>
      <c r="F28" s="21">
        <v>1</v>
      </c>
      <c r="G28" s="21">
        <v>0</v>
      </c>
      <c r="H28" s="21">
        <v>0</v>
      </c>
      <c r="I28" s="21">
        <v>7</v>
      </c>
      <c r="J28" s="21">
        <v>0</v>
      </c>
      <c r="K28" s="21">
        <v>0</v>
      </c>
      <c r="L28" s="21">
        <v>0</v>
      </c>
      <c r="M28" s="21">
        <v>1</v>
      </c>
      <c r="N28" s="21">
        <v>0</v>
      </c>
      <c r="O28" s="21">
        <v>1</v>
      </c>
      <c r="S28" s="22"/>
    </row>
    <row r="29" spans="1:19" s="15" customFormat="1" ht="13.5" customHeight="1">
      <c r="A29" s="15" t="s">
        <v>60</v>
      </c>
      <c r="B29" s="71">
        <f t="shared" si="1"/>
        <v>9</v>
      </c>
      <c r="C29" s="21">
        <v>7</v>
      </c>
      <c r="D29" s="21">
        <v>0</v>
      </c>
      <c r="E29" s="21">
        <v>1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S29" s="22"/>
    </row>
    <row r="30" spans="1:19" s="15" customFormat="1" ht="13.5" customHeight="1">
      <c r="A30" s="15" t="s">
        <v>116</v>
      </c>
      <c r="B30" s="71">
        <f t="shared" si="1"/>
        <v>1</v>
      </c>
      <c r="C30" s="21">
        <v>0</v>
      </c>
      <c r="D30" s="21">
        <v>0</v>
      </c>
      <c r="E30" s="21">
        <v>1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S30" s="22"/>
    </row>
    <row r="31" spans="1:19" s="15" customFormat="1" ht="13.5" customHeight="1">
      <c r="A31" s="15" t="s">
        <v>61</v>
      </c>
      <c r="B31" s="71">
        <f aca="true" t="shared" si="2" ref="B31:B43">SUM(C31:O31)</f>
        <v>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S31" s="22"/>
    </row>
    <row r="32" spans="1:19" s="15" customFormat="1" ht="13.5" customHeight="1">
      <c r="A32" s="15" t="s">
        <v>117</v>
      </c>
      <c r="B32" s="71">
        <f t="shared" si="2"/>
        <v>12</v>
      </c>
      <c r="C32" s="21">
        <v>6</v>
      </c>
      <c r="D32" s="21">
        <v>2</v>
      </c>
      <c r="E32" s="21">
        <v>1</v>
      </c>
      <c r="F32" s="21">
        <v>0</v>
      </c>
      <c r="G32" s="21">
        <v>0</v>
      </c>
      <c r="H32" s="21">
        <v>0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S32" s="22"/>
    </row>
    <row r="33" spans="1:19" s="15" customFormat="1" ht="13.5" customHeight="1">
      <c r="A33" s="15" t="s">
        <v>62</v>
      </c>
      <c r="B33" s="71">
        <f t="shared" si="2"/>
        <v>1</v>
      </c>
      <c r="C33" s="21">
        <v>1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S33" s="22"/>
    </row>
    <row r="34" spans="1:19" s="15" customFormat="1" ht="13.5" customHeight="1">
      <c r="A34" s="15" t="s">
        <v>63</v>
      </c>
      <c r="B34" s="71">
        <f t="shared" si="2"/>
        <v>1</v>
      </c>
      <c r="C34" s="21">
        <v>1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S34" s="22"/>
    </row>
    <row r="35" spans="1:19" s="15" customFormat="1" ht="13.5" customHeight="1">
      <c r="A35" s="15" t="s">
        <v>64</v>
      </c>
      <c r="B35" s="71">
        <f t="shared" si="2"/>
        <v>6</v>
      </c>
      <c r="C35" s="21">
        <v>5</v>
      </c>
      <c r="D35" s="21">
        <v>1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S35" s="22"/>
    </row>
    <row r="36" spans="1:19" s="15" customFormat="1" ht="13.5" customHeight="1">
      <c r="A36" s="15" t="s">
        <v>65</v>
      </c>
      <c r="B36" s="71">
        <f t="shared" si="2"/>
        <v>22</v>
      </c>
      <c r="C36" s="21">
        <v>5</v>
      </c>
      <c r="D36" s="21">
        <v>1</v>
      </c>
      <c r="E36" s="21">
        <v>15</v>
      </c>
      <c r="F36" s="21">
        <v>0</v>
      </c>
      <c r="G36" s="21">
        <v>0</v>
      </c>
      <c r="H36" s="21">
        <v>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S36" s="22"/>
    </row>
    <row r="37" spans="1:19" s="15" customFormat="1" ht="13.5" customHeight="1">
      <c r="A37" s="15" t="s">
        <v>66</v>
      </c>
      <c r="B37" s="71">
        <f t="shared" si="2"/>
        <v>11</v>
      </c>
      <c r="C37" s="21">
        <v>3</v>
      </c>
      <c r="D37" s="21">
        <v>0</v>
      </c>
      <c r="E37" s="21">
        <v>4</v>
      </c>
      <c r="F37" s="21">
        <v>0</v>
      </c>
      <c r="G37" s="21">
        <v>0</v>
      </c>
      <c r="H37" s="21">
        <v>0</v>
      </c>
      <c r="I37" s="21">
        <v>4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S37" s="22"/>
    </row>
    <row r="38" spans="1:19" s="15" customFormat="1" ht="13.5" customHeight="1">
      <c r="A38" s="15" t="s">
        <v>143</v>
      </c>
      <c r="B38" s="71">
        <f t="shared" si="2"/>
        <v>11</v>
      </c>
      <c r="C38" s="21">
        <v>1</v>
      </c>
      <c r="D38" s="21">
        <v>2</v>
      </c>
      <c r="E38" s="21">
        <v>0</v>
      </c>
      <c r="F38" s="21">
        <v>0</v>
      </c>
      <c r="G38" s="21">
        <v>0</v>
      </c>
      <c r="H38" s="21">
        <v>0</v>
      </c>
      <c r="I38" s="21">
        <v>8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S38" s="22"/>
    </row>
    <row r="39" spans="1:19" s="15" customFormat="1" ht="13.5" customHeight="1">
      <c r="A39" s="15" t="s">
        <v>67</v>
      </c>
      <c r="B39" s="71">
        <f t="shared" si="2"/>
        <v>16</v>
      </c>
      <c r="C39" s="21">
        <v>7</v>
      </c>
      <c r="D39" s="21">
        <v>4</v>
      </c>
      <c r="E39" s="21">
        <v>1</v>
      </c>
      <c r="F39" s="21">
        <v>0</v>
      </c>
      <c r="G39" s="21">
        <v>0</v>
      </c>
      <c r="H39" s="21">
        <v>0</v>
      </c>
      <c r="I39" s="21">
        <v>4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S39" s="22"/>
    </row>
    <row r="40" spans="1:19" s="15" customFormat="1" ht="13.5" customHeight="1">
      <c r="A40" s="15" t="s">
        <v>118</v>
      </c>
      <c r="B40" s="71">
        <f t="shared" si="2"/>
        <v>262</v>
      </c>
      <c r="C40" s="21">
        <v>125</v>
      </c>
      <c r="D40" s="21">
        <v>21</v>
      </c>
      <c r="E40" s="21">
        <v>36</v>
      </c>
      <c r="F40" s="21">
        <v>1</v>
      </c>
      <c r="G40" s="21">
        <v>1</v>
      </c>
      <c r="H40" s="21">
        <v>0</v>
      </c>
      <c r="I40" s="21">
        <v>78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S40" s="22"/>
    </row>
    <row r="41" spans="1:19" s="15" customFormat="1" ht="13.5" customHeight="1">
      <c r="A41" s="15" t="s">
        <v>69</v>
      </c>
      <c r="B41" s="71">
        <f t="shared" si="2"/>
        <v>99</v>
      </c>
      <c r="C41" s="21">
        <v>31</v>
      </c>
      <c r="D41" s="21">
        <v>19</v>
      </c>
      <c r="E41" s="21">
        <v>15</v>
      </c>
      <c r="F41" s="21">
        <v>1</v>
      </c>
      <c r="G41" s="21">
        <v>1</v>
      </c>
      <c r="H41" s="21">
        <v>1</v>
      </c>
      <c r="I41" s="21">
        <v>31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S41" s="22"/>
    </row>
    <row r="42" spans="1:19" s="15" customFormat="1" ht="13.5" customHeight="1">
      <c r="A42" s="15" t="s">
        <v>70</v>
      </c>
      <c r="B42" s="71">
        <f t="shared" si="2"/>
        <v>3</v>
      </c>
      <c r="C42" s="21">
        <v>2</v>
      </c>
      <c r="D42" s="21">
        <v>1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S42" s="22"/>
    </row>
    <row r="43" spans="1:19" s="15" customFormat="1" ht="13.5" customHeight="1">
      <c r="A43" s="15" t="s">
        <v>71</v>
      </c>
      <c r="B43" s="71">
        <f t="shared" si="2"/>
        <v>2</v>
      </c>
      <c r="C43" s="21">
        <v>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1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S43" s="22"/>
    </row>
    <row r="44" spans="1:19" s="15" customFormat="1" ht="13.5" customHeight="1">
      <c r="A44" s="15" t="s">
        <v>119</v>
      </c>
      <c r="B44" s="71">
        <f t="shared" si="1"/>
        <v>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S44" s="22"/>
    </row>
    <row r="45" spans="1:19" s="15" customFormat="1" ht="13.5" customHeight="1">
      <c r="A45" s="15" t="s">
        <v>73</v>
      </c>
      <c r="B45" s="71">
        <f t="shared" si="1"/>
        <v>19</v>
      </c>
      <c r="C45" s="21">
        <v>1</v>
      </c>
      <c r="D45" s="21">
        <v>0</v>
      </c>
      <c r="E45" s="21">
        <v>6</v>
      </c>
      <c r="F45" s="21">
        <v>0</v>
      </c>
      <c r="G45" s="21">
        <v>0</v>
      </c>
      <c r="H45" s="21">
        <v>0</v>
      </c>
      <c r="I45" s="21">
        <v>12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S45" s="22"/>
    </row>
    <row r="46" spans="1:19" s="15" customFormat="1" ht="13.5" customHeight="1">
      <c r="A46" s="15" t="s">
        <v>74</v>
      </c>
      <c r="B46" s="71">
        <f t="shared" si="1"/>
        <v>11</v>
      </c>
      <c r="C46" s="21">
        <v>4</v>
      </c>
      <c r="D46" s="21">
        <v>0</v>
      </c>
      <c r="E46" s="21">
        <v>3</v>
      </c>
      <c r="F46" s="21">
        <v>0</v>
      </c>
      <c r="G46" s="21">
        <v>0</v>
      </c>
      <c r="H46" s="21">
        <v>0</v>
      </c>
      <c r="I46" s="21">
        <v>4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S46" s="22"/>
    </row>
    <row r="47" spans="1:19" s="15" customFormat="1" ht="13.5" customHeight="1">
      <c r="A47" s="15" t="s">
        <v>75</v>
      </c>
      <c r="B47" s="71">
        <f t="shared" si="1"/>
        <v>1</v>
      </c>
      <c r="C47" s="21">
        <v>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S47" s="22"/>
    </row>
    <row r="48" spans="1:19" s="15" customFormat="1" ht="13.5" customHeight="1">
      <c r="A48" s="15" t="s">
        <v>76</v>
      </c>
      <c r="B48" s="71">
        <f t="shared" si="1"/>
        <v>14</v>
      </c>
      <c r="C48" s="21">
        <v>3</v>
      </c>
      <c r="D48" s="21">
        <v>1</v>
      </c>
      <c r="E48" s="21">
        <v>2</v>
      </c>
      <c r="F48" s="21">
        <v>0</v>
      </c>
      <c r="G48" s="21">
        <v>0</v>
      </c>
      <c r="H48" s="21">
        <v>0</v>
      </c>
      <c r="I48" s="21">
        <v>8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S48" s="22"/>
    </row>
    <row r="49" spans="1:19" s="15" customFormat="1" ht="13.5" customHeight="1">
      <c r="A49" s="15" t="s">
        <v>120</v>
      </c>
      <c r="B49" s="71">
        <f>SUM(C49:O49)</f>
        <v>1</v>
      </c>
      <c r="C49" s="21">
        <v>0</v>
      </c>
      <c r="D49" s="21">
        <v>1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S49" s="22"/>
    </row>
    <row r="50" spans="1:19" s="15" customFormat="1" ht="13.5" customHeight="1">
      <c r="A50" s="15" t="s">
        <v>78</v>
      </c>
      <c r="B50" s="71">
        <f t="shared" si="1"/>
        <v>1</v>
      </c>
      <c r="C50" s="21">
        <v>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S50" s="22"/>
    </row>
    <row r="51" spans="1:19" s="15" customFormat="1" ht="13.5" customHeight="1">
      <c r="A51" s="15" t="s">
        <v>79</v>
      </c>
      <c r="B51" s="71">
        <f t="shared" si="1"/>
        <v>2</v>
      </c>
      <c r="C51" s="21">
        <v>1</v>
      </c>
      <c r="D51" s="21">
        <v>1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S51" s="22"/>
    </row>
    <row r="52" spans="1:19" s="15" customFormat="1" ht="13.5" customHeight="1">
      <c r="A52" s="15" t="s">
        <v>80</v>
      </c>
      <c r="B52" s="71">
        <f t="shared" si="1"/>
        <v>2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2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S52" s="22"/>
    </row>
    <row r="53" spans="1:19" s="15" customFormat="1" ht="13.5" customHeight="1">
      <c r="A53" s="15" t="s">
        <v>81</v>
      </c>
      <c r="B53" s="71">
        <f aca="true" t="shared" si="3" ref="B53:B61">SUM(C53:O53)</f>
        <v>1</v>
      </c>
      <c r="C53" s="21">
        <v>1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S53" s="22"/>
    </row>
    <row r="54" spans="1:19" s="15" customFormat="1" ht="13.5" customHeight="1">
      <c r="A54" s="15" t="s">
        <v>82</v>
      </c>
      <c r="B54" s="71">
        <f t="shared" si="3"/>
        <v>16</v>
      </c>
      <c r="C54" s="21">
        <v>8</v>
      </c>
      <c r="D54" s="21">
        <v>3</v>
      </c>
      <c r="E54" s="21">
        <v>3</v>
      </c>
      <c r="F54" s="21">
        <v>0</v>
      </c>
      <c r="G54" s="21">
        <v>0</v>
      </c>
      <c r="H54" s="21">
        <v>0</v>
      </c>
      <c r="I54" s="21">
        <v>2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S54" s="22"/>
    </row>
    <row r="55" spans="1:19" s="15" customFormat="1" ht="13.5" customHeight="1">
      <c r="A55" s="15" t="s">
        <v>83</v>
      </c>
      <c r="B55" s="71">
        <f t="shared" si="3"/>
        <v>1</v>
      </c>
      <c r="C55" s="21">
        <v>0</v>
      </c>
      <c r="D55" s="21">
        <v>0</v>
      </c>
      <c r="E55" s="21">
        <v>1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S55" s="22"/>
    </row>
    <row r="56" spans="1:19" s="15" customFormat="1" ht="13.5" customHeight="1">
      <c r="A56" s="15" t="s">
        <v>170</v>
      </c>
      <c r="B56" s="71">
        <f>SUM(C56:O56)</f>
        <v>15</v>
      </c>
      <c r="C56" s="21">
        <v>1</v>
      </c>
      <c r="D56" s="21">
        <v>6</v>
      </c>
      <c r="E56" s="21">
        <v>3</v>
      </c>
      <c r="F56" s="21">
        <v>0</v>
      </c>
      <c r="G56" s="21">
        <v>0</v>
      </c>
      <c r="H56" s="21">
        <v>0</v>
      </c>
      <c r="I56" s="21">
        <v>5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S56" s="22"/>
    </row>
    <row r="57" spans="1:19" s="15" customFormat="1" ht="13.5" customHeight="1">
      <c r="A57" s="15" t="s">
        <v>171</v>
      </c>
      <c r="B57" s="71">
        <f>SUM(C57:O57)</f>
        <v>18</v>
      </c>
      <c r="C57" s="21">
        <v>3</v>
      </c>
      <c r="D57" s="21">
        <v>0</v>
      </c>
      <c r="E57" s="21">
        <v>3</v>
      </c>
      <c r="F57" s="21">
        <v>0</v>
      </c>
      <c r="G57" s="21">
        <v>0</v>
      </c>
      <c r="H57" s="21">
        <v>0</v>
      </c>
      <c r="I57" s="21">
        <v>12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S57" s="22"/>
    </row>
    <row r="58" spans="1:19" s="15" customFormat="1" ht="13.5" customHeight="1">
      <c r="A58" s="15" t="s">
        <v>84</v>
      </c>
      <c r="B58" s="71">
        <f t="shared" si="3"/>
        <v>4</v>
      </c>
      <c r="C58" s="21">
        <v>4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S58" s="22"/>
    </row>
    <row r="59" spans="1:19" s="15" customFormat="1" ht="13.5" customHeight="1">
      <c r="A59" s="15" t="s">
        <v>85</v>
      </c>
      <c r="B59" s="71">
        <f t="shared" si="3"/>
        <v>1</v>
      </c>
      <c r="C59" s="21">
        <v>1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S59" s="22"/>
    </row>
    <row r="60" spans="1:19" s="15" customFormat="1" ht="13.5" customHeight="1">
      <c r="A60" s="15" t="s">
        <v>121</v>
      </c>
      <c r="B60" s="71">
        <f t="shared" si="3"/>
        <v>7</v>
      </c>
      <c r="C60" s="21">
        <v>6</v>
      </c>
      <c r="D60" s="21">
        <v>0</v>
      </c>
      <c r="E60" s="21">
        <v>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S60" s="22"/>
    </row>
    <row r="61" spans="1:19" s="15" customFormat="1" ht="13.5" customHeight="1">
      <c r="A61" s="15" t="s">
        <v>86</v>
      </c>
      <c r="B61" s="71">
        <f t="shared" si="3"/>
        <v>2</v>
      </c>
      <c r="C61" s="21">
        <v>1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1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S61" s="22"/>
    </row>
    <row r="62" s="15" customFormat="1" ht="13.5" customHeight="1">
      <c r="S62" s="22"/>
    </row>
    <row r="63" s="15" customFormat="1" ht="13.5" customHeight="1">
      <c r="S63" s="22"/>
    </row>
    <row r="64" spans="2:19" s="15" customFormat="1" ht="13.5" customHeight="1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S64" s="22"/>
    </row>
    <row r="65" spans="1:19" s="15" customFormat="1" ht="13.5" customHeight="1" thickBot="1">
      <c r="A65" s="19" t="s">
        <v>210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S65" s="22"/>
    </row>
    <row r="66" spans="1:19" s="15" customFormat="1" ht="21" customHeight="1">
      <c r="A66" s="145" t="s">
        <v>169</v>
      </c>
      <c r="B66" s="148" t="s">
        <v>21</v>
      </c>
      <c r="C66" s="143" t="s">
        <v>109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S66" s="22"/>
    </row>
    <row r="67" spans="1:19" s="15" customFormat="1" ht="13.5" customHeight="1">
      <c r="A67" s="146"/>
      <c r="B67" s="149"/>
      <c r="C67" s="67" t="s">
        <v>0</v>
      </c>
      <c r="D67" s="67" t="s">
        <v>178</v>
      </c>
      <c r="E67" s="67" t="s">
        <v>151</v>
      </c>
      <c r="F67" s="67" t="s">
        <v>152</v>
      </c>
      <c r="G67" s="67" t="s">
        <v>180</v>
      </c>
      <c r="H67" s="67" t="s">
        <v>153</v>
      </c>
      <c r="I67" s="67" t="s">
        <v>16</v>
      </c>
      <c r="J67" s="67" t="s">
        <v>175</v>
      </c>
      <c r="K67" s="67" t="s">
        <v>154</v>
      </c>
      <c r="L67" s="67" t="s">
        <v>156</v>
      </c>
      <c r="M67" s="67" t="s">
        <v>157</v>
      </c>
      <c r="N67" s="67" t="s">
        <v>18</v>
      </c>
      <c r="O67" s="67" t="s">
        <v>27</v>
      </c>
      <c r="S67" s="22"/>
    </row>
    <row r="68" spans="1:19" s="15" customFormat="1" ht="13.5" customHeight="1" thickBot="1">
      <c r="A68" s="147"/>
      <c r="B68" s="150"/>
      <c r="C68" s="68"/>
      <c r="D68" s="68" t="s">
        <v>177</v>
      </c>
      <c r="E68" s="68" t="s">
        <v>13</v>
      </c>
      <c r="F68" s="68" t="s">
        <v>14</v>
      </c>
      <c r="G68" s="68" t="s">
        <v>179</v>
      </c>
      <c r="H68" s="68" t="s">
        <v>15</v>
      </c>
      <c r="I68" s="68" t="s">
        <v>17</v>
      </c>
      <c r="J68" s="68" t="s">
        <v>176</v>
      </c>
      <c r="K68" s="68" t="s">
        <v>155</v>
      </c>
      <c r="L68" s="68" t="s">
        <v>20</v>
      </c>
      <c r="M68" s="68" t="s">
        <v>19</v>
      </c>
      <c r="N68" s="68" t="s">
        <v>158</v>
      </c>
      <c r="O68" s="68" t="s">
        <v>159</v>
      </c>
      <c r="P68" s="19"/>
      <c r="S68" s="22"/>
    </row>
    <row r="69" spans="1:19" s="15" customFormat="1" ht="13.5" customHeight="1">
      <c r="A69" s="67"/>
      <c r="B69" s="115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19"/>
      <c r="S69" s="22"/>
    </row>
    <row r="70" spans="1:19" s="15" customFormat="1" ht="13.5" customHeight="1">
      <c r="A70" s="15" t="s">
        <v>87</v>
      </c>
      <c r="B70" s="71">
        <f>SUM(C70:O70)</f>
        <v>2</v>
      </c>
      <c r="C70" s="21">
        <v>1</v>
      </c>
      <c r="D70" s="21">
        <v>1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19"/>
      <c r="S70" s="22"/>
    </row>
    <row r="71" spans="1:19" s="15" customFormat="1" ht="13.5" customHeight="1">
      <c r="A71" s="15" t="s">
        <v>88</v>
      </c>
      <c r="B71" s="71">
        <f>SUM(C71:O71)</f>
        <v>348</v>
      </c>
      <c r="C71" s="21">
        <v>206</v>
      </c>
      <c r="D71" s="21">
        <v>37</v>
      </c>
      <c r="E71" s="21">
        <v>51</v>
      </c>
      <c r="F71" s="21">
        <v>2</v>
      </c>
      <c r="G71" s="21">
        <v>0</v>
      </c>
      <c r="H71" s="21">
        <v>1</v>
      </c>
      <c r="I71" s="21">
        <v>51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19"/>
      <c r="S71" s="22"/>
    </row>
    <row r="72" spans="1:19" s="15" customFormat="1" ht="13.5" customHeight="1">
      <c r="A72" s="15" t="s">
        <v>122</v>
      </c>
      <c r="B72" s="71">
        <f>SUM(C72:O72)</f>
        <v>36</v>
      </c>
      <c r="C72" s="21">
        <v>25</v>
      </c>
      <c r="D72" s="21">
        <v>4</v>
      </c>
      <c r="E72" s="21">
        <v>3</v>
      </c>
      <c r="F72" s="21">
        <v>0</v>
      </c>
      <c r="G72" s="21">
        <v>0</v>
      </c>
      <c r="H72" s="21">
        <v>0</v>
      </c>
      <c r="I72" s="21">
        <v>4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S72" s="22"/>
    </row>
    <row r="73" spans="1:19" s="15" customFormat="1" ht="21.75" customHeight="1">
      <c r="A73" s="118" t="s">
        <v>123</v>
      </c>
      <c r="B73" s="70">
        <f>SUM(C73:O73)</f>
        <v>29</v>
      </c>
      <c r="C73" s="20">
        <f aca="true" t="shared" si="4" ref="C73:O73">SUM(C75:C78)</f>
        <v>14</v>
      </c>
      <c r="D73" s="20">
        <f t="shared" si="4"/>
        <v>3</v>
      </c>
      <c r="E73" s="20">
        <f t="shared" si="4"/>
        <v>4</v>
      </c>
      <c r="F73" s="20">
        <f t="shared" si="4"/>
        <v>0</v>
      </c>
      <c r="G73" s="20">
        <f t="shared" si="4"/>
        <v>1</v>
      </c>
      <c r="H73" s="20">
        <f t="shared" si="4"/>
        <v>0</v>
      </c>
      <c r="I73" s="20">
        <f t="shared" si="4"/>
        <v>2</v>
      </c>
      <c r="J73" s="20">
        <f t="shared" si="4"/>
        <v>1</v>
      </c>
      <c r="K73" s="20">
        <f t="shared" si="4"/>
        <v>1</v>
      </c>
      <c r="L73" s="20">
        <f t="shared" si="4"/>
        <v>2</v>
      </c>
      <c r="M73" s="20">
        <f t="shared" si="4"/>
        <v>0</v>
      </c>
      <c r="N73" s="20">
        <f t="shared" si="4"/>
        <v>1</v>
      </c>
      <c r="O73" s="20">
        <f t="shared" si="4"/>
        <v>0</v>
      </c>
      <c r="S73" s="22"/>
    </row>
    <row r="74" spans="1:19" s="15" customFormat="1" ht="13.5" customHeight="1">
      <c r="A74" s="117"/>
      <c r="B74" s="7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S74" s="22"/>
    </row>
    <row r="75" spans="1:19" s="15" customFormat="1" ht="13.5" customHeight="1">
      <c r="A75" s="15" t="s">
        <v>91</v>
      </c>
      <c r="B75" s="71">
        <f>SUM(C75:O75)</f>
        <v>14</v>
      </c>
      <c r="C75" s="21">
        <v>5</v>
      </c>
      <c r="D75" s="21">
        <v>1</v>
      </c>
      <c r="E75" s="21">
        <v>3</v>
      </c>
      <c r="F75" s="21">
        <v>0</v>
      </c>
      <c r="G75" s="21">
        <v>1</v>
      </c>
      <c r="H75" s="21">
        <v>0</v>
      </c>
      <c r="I75" s="21">
        <v>0</v>
      </c>
      <c r="J75" s="21">
        <v>1</v>
      </c>
      <c r="K75" s="21">
        <v>0</v>
      </c>
      <c r="L75" s="21">
        <v>2</v>
      </c>
      <c r="M75" s="21">
        <v>0</v>
      </c>
      <c r="N75" s="21">
        <v>1</v>
      </c>
      <c r="O75" s="21">
        <v>0</v>
      </c>
      <c r="S75" s="22"/>
    </row>
    <row r="76" spans="1:19" s="15" customFormat="1" ht="13.5" customHeight="1">
      <c r="A76" s="15" t="s">
        <v>90</v>
      </c>
      <c r="B76" s="71">
        <f aca="true" t="shared" si="5" ref="B76:B96">SUM(C76:O76)</f>
        <v>3</v>
      </c>
      <c r="C76" s="21">
        <v>1</v>
      </c>
      <c r="D76" s="21">
        <v>0</v>
      </c>
      <c r="E76" s="21">
        <v>1</v>
      </c>
      <c r="F76" s="21">
        <v>0</v>
      </c>
      <c r="G76" s="21">
        <v>0</v>
      </c>
      <c r="H76" s="21">
        <v>0</v>
      </c>
      <c r="I76" s="21">
        <v>1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S76" s="22"/>
    </row>
    <row r="77" spans="1:19" s="15" customFormat="1" ht="13.5" customHeight="1">
      <c r="A77" s="15" t="s">
        <v>124</v>
      </c>
      <c r="B77" s="71">
        <f>SUM(C77:O77)</f>
        <v>11</v>
      </c>
      <c r="C77" s="21">
        <v>8</v>
      </c>
      <c r="D77" s="21">
        <v>1</v>
      </c>
      <c r="E77" s="21">
        <v>0</v>
      </c>
      <c r="F77" s="21">
        <v>0</v>
      </c>
      <c r="G77" s="21">
        <v>0</v>
      </c>
      <c r="H77" s="21">
        <v>0</v>
      </c>
      <c r="I77" s="21">
        <v>1</v>
      </c>
      <c r="J77" s="21">
        <v>0</v>
      </c>
      <c r="K77" s="21">
        <v>1</v>
      </c>
      <c r="L77" s="21">
        <v>0</v>
      </c>
      <c r="M77" s="21">
        <v>0</v>
      </c>
      <c r="N77" s="21">
        <v>0</v>
      </c>
      <c r="O77" s="21">
        <v>0</v>
      </c>
      <c r="S77" s="22"/>
    </row>
    <row r="78" spans="1:19" s="15" customFormat="1" ht="13.5" customHeight="1">
      <c r="A78" s="15" t="s">
        <v>92</v>
      </c>
      <c r="B78" s="71">
        <f t="shared" si="5"/>
        <v>1</v>
      </c>
      <c r="C78" s="21">
        <v>0</v>
      </c>
      <c r="D78" s="21">
        <v>1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S78" s="22"/>
    </row>
    <row r="79" spans="1:19" s="15" customFormat="1" ht="18.75" customHeight="1">
      <c r="A79" s="15" t="s">
        <v>93</v>
      </c>
      <c r="B79" s="71">
        <f t="shared" si="5"/>
        <v>1</v>
      </c>
      <c r="C79" s="21">
        <v>1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S79" s="22"/>
    </row>
    <row r="80" spans="1:19" s="15" customFormat="1" ht="13.5" customHeight="1">
      <c r="A80" s="15" t="s">
        <v>94</v>
      </c>
      <c r="B80" s="71">
        <f t="shared" si="5"/>
        <v>3</v>
      </c>
      <c r="C80" s="21">
        <v>2</v>
      </c>
      <c r="D80" s="21">
        <v>1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S80" s="22"/>
    </row>
    <row r="81" spans="1:19" s="15" customFormat="1" ht="13.5" customHeight="1">
      <c r="A81" s="15" t="s">
        <v>95</v>
      </c>
      <c r="B81" s="71">
        <f t="shared" si="5"/>
        <v>10</v>
      </c>
      <c r="C81" s="21">
        <v>4</v>
      </c>
      <c r="D81" s="21">
        <v>1</v>
      </c>
      <c r="E81" s="21">
        <v>2</v>
      </c>
      <c r="F81" s="21">
        <v>0</v>
      </c>
      <c r="G81" s="21">
        <v>0</v>
      </c>
      <c r="H81" s="21">
        <v>0</v>
      </c>
      <c r="I81" s="21">
        <v>3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S81" s="22"/>
    </row>
    <row r="82" spans="1:19" s="15" customFormat="1" ht="13.5" customHeight="1">
      <c r="A82" s="15" t="s">
        <v>96</v>
      </c>
      <c r="B82" s="71">
        <f t="shared" si="5"/>
        <v>2</v>
      </c>
      <c r="C82" s="21">
        <v>1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1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S82" s="22"/>
    </row>
    <row r="83" spans="1:19" s="15" customFormat="1" ht="13.5" customHeight="1">
      <c r="A83" s="15" t="s">
        <v>125</v>
      </c>
      <c r="B83" s="71">
        <f t="shared" si="5"/>
        <v>3</v>
      </c>
      <c r="C83" s="21">
        <v>3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S83" s="22"/>
    </row>
    <row r="84" spans="1:19" s="15" customFormat="1" ht="13.5" customHeight="1">
      <c r="A84" s="15" t="s">
        <v>126</v>
      </c>
      <c r="B84" s="71">
        <f t="shared" si="5"/>
        <v>3</v>
      </c>
      <c r="C84" s="21">
        <v>3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S84" s="22"/>
    </row>
    <row r="85" spans="1:19" s="15" customFormat="1" ht="13.5" customHeight="1">
      <c r="A85" s="15" t="s">
        <v>127</v>
      </c>
      <c r="B85" s="71">
        <f t="shared" si="5"/>
        <v>2</v>
      </c>
      <c r="C85" s="21">
        <v>2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S85" s="22"/>
    </row>
    <row r="86" spans="1:19" s="15" customFormat="1" ht="13.5" customHeight="1">
      <c r="A86" s="15" t="s">
        <v>98</v>
      </c>
      <c r="B86" s="71">
        <f t="shared" si="5"/>
        <v>5</v>
      </c>
      <c r="C86" s="21">
        <v>2</v>
      </c>
      <c r="D86" s="21">
        <v>0</v>
      </c>
      <c r="E86" s="21">
        <v>2</v>
      </c>
      <c r="F86" s="21">
        <v>0</v>
      </c>
      <c r="G86" s="21">
        <v>0</v>
      </c>
      <c r="H86" s="21">
        <v>0</v>
      </c>
      <c r="I86" s="21">
        <v>1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S86" s="22"/>
    </row>
    <row r="87" spans="1:19" s="15" customFormat="1" ht="13.5" customHeight="1">
      <c r="A87" s="15" t="s">
        <v>97</v>
      </c>
      <c r="B87" s="71">
        <f t="shared" si="5"/>
        <v>4</v>
      </c>
      <c r="C87" s="21">
        <v>3</v>
      </c>
      <c r="D87" s="21">
        <v>0</v>
      </c>
      <c r="E87" s="21">
        <v>0</v>
      </c>
      <c r="F87" s="21">
        <v>0</v>
      </c>
      <c r="G87" s="21">
        <v>1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S87" s="22"/>
    </row>
    <row r="88" spans="1:19" s="15" customFormat="1" ht="13.5" customHeight="1">
      <c r="A88" s="15" t="s">
        <v>99</v>
      </c>
      <c r="B88" s="71">
        <f t="shared" si="5"/>
        <v>5</v>
      </c>
      <c r="C88" s="21">
        <v>4</v>
      </c>
      <c r="D88" s="21">
        <v>0</v>
      </c>
      <c r="E88" s="21">
        <v>1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S88" s="22"/>
    </row>
    <row r="89" spans="1:19" s="15" customFormat="1" ht="13.5" customHeight="1">
      <c r="A89" s="15" t="s">
        <v>128</v>
      </c>
      <c r="B89" s="71">
        <f t="shared" si="5"/>
        <v>4</v>
      </c>
      <c r="C89" s="21">
        <v>2</v>
      </c>
      <c r="D89" s="21">
        <v>1</v>
      </c>
      <c r="E89" s="21">
        <v>0</v>
      </c>
      <c r="F89" s="21">
        <v>0</v>
      </c>
      <c r="G89" s="21">
        <v>0</v>
      </c>
      <c r="H89" s="21">
        <v>0</v>
      </c>
      <c r="I89" s="21">
        <v>1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S89" s="22"/>
    </row>
    <row r="90" spans="1:19" s="15" customFormat="1" ht="13.5" customHeight="1">
      <c r="A90" s="15" t="s">
        <v>101</v>
      </c>
      <c r="B90" s="71">
        <f t="shared" si="5"/>
        <v>7</v>
      </c>
      <c r="C90" s="21">
        <v>6</v>
      </c>
      <c r="D90" s="21">
        <v>0</v>
      </c>
      <c r="E90" s="21">
        <v>1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S90" s="22"/>
    </row>
    <row r="91" spans="1:19" s="15" customFormat="1" ht="13.5" customHeight="1">
      <c r="A91" s="15" t="s">
        <v>102</v>
      </c>
      <c r="B91" s="71">
        <f t="shared" si="5"/>
        <v>5</v>
      </c>
      <c r="C91" s="21">
        <v>1</v>
      </c>
      <c r="D91" s="21">
        <v>1</v>
      </c>
      <c r="E91" s="21">
        <v>0</v>
      </c>
      <c r="F91" s="21">
        <v>0</v>
      </c>
      <c r="G91" s="21">
        <v>0</v>
      </c>
      <c r="H91" s="21">
        <v>0</v>
      </c>
      <c r="I91" s="21">
        <v>3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S91" s="22"/>
    </row>
    <row r="92" spans="1:19" s="15" customFormat="1" ht="13.5" customHeight="1">
      <c r="A92" s="15" t="s">
        <v>103</v>
      </c>
      <c r="B92" s="71">
        <f t="shared" si="5"/>
        <v>3</v>
      </c>
      <c r="C92" s="21">
        <v>1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2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S92" s="22"/>
    </row>
    <row r="93" spans="1:19" s="15" customFormat="1" ht="13.5" customHeight="1">
      <c r="A93" s="15" t="s">
        <v>104</v>
      </c>
      <c r="B93" s="71">
        <f t="shared" si="5"/>
        <v>2</v>
      </c>
      <c r="C93" s="21">
        <v>2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S93" s="22"/>
    </row>
    <row r="94" spans="1:19" s="15" customFormat="1" ht="13.5" customHeight="1">
      <c r="A94" s="15" t="s">
        <v>105</v>
      </c>
      <c r="B94" s="71">
        <f t="shared" si="5"/>
        <v>16</v>
      </c>
      <c r="C94" s="21">
        <v>8</v>
      </c>
      <c r="D94" s="21">
        <v>2</v>
      </c>
      <c r="E94" s="21">
        <v>2</v>
      </c>
      <c r="F94" s="21">
        <v>0</v>
      </c>
      <c r="G94" s="21">
        <v>0</v>
      </c>
      <c r="H94" s="21">
        <v>0</v>
      </c>
      <c r="I94" s="21">
        <v>4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S94" s="22"/>
    </row>
    <row r="95" spans="1:19" s="15" customFormat="1" ht="13.5" customHeight="1">
      <c r="A95" s="15" t="s">
        <v>106</v>
      </c>
      <c r="B95" s="71">
        <f t="shared" si="5"/>
        <v>8</v>
      </c>
      <c r="C95" s="21">
        <v>4</v>
      </c>
      <c r="D95" s="21">
        <v>2</v>
      </c>
      <c r="E95" s="21">
        <v>0</v>
      </c>
      <c r="F95" s="21">
        <v>0</v>
      </c>
      <c r="G95" s="21">
        <v>0</v>
      </c>
      <c r="H95" s="21">
        <v>0</v>
      </c>
      <c r="I95" s="21">
        <v>2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S95" s="22"/>
    </row>
    <row r="96" spans="1:19" s="15" customFormat="1" ht="13.5" customHeight="1" thickBot="1">
      <c r="A96" s="23" t="s">
        <v>107</v>
      </c>
      <c r="B96" s="72">
        <f t="shared" si="5"/>
        <v>1</v>
      </c>
      <c r="C96" s="24">
        <v>1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S96" s="22"/>
    </row>
    <row r="97" spans="2:19" s="15" customFormat="1" ht="13.5" customHeigh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S97" s="22"/>
    </row>
    <row r="98" s="15" customFormat="1" ht="13.5" customHeight="1">
      <c r="S98" s="22"/>
    </row>
    <row r="99" s="15" customFormat="1" ht="13.5" customHeight="1"/>
    <row r="100" s="15" customFormat="1" ht="13.5" customHeight="1"/>
    <row r="101" s="19" customFormat="1" ht="13.5" customHeight="1"/>
  </sheetData>
  <mergeCells count="9">
    <mergeCell ref="A4:O4"/>
    <mergeCell ref="C66:O66"/>
    <mergeCell ref="A3:O3"/>
    <mergeCell ref="A5:O5"/>
    <mergeCell ref="C6:O6"/>
    <mergeCell ref="A6:A8"/>
    <mergeCell ref="B6:B8"/>
    <mergeCell ref="A66:A68"/>
    <mergeCell ref="B66:B68"/>
  </mergeCells>
  <printOptions horizontalCentered="1" verticalCentered="1"/>
  <pageMargins left="0.1968503937007874" right="0.1968503937007874" top="1.46" bottom="1.63" header="0.11811023622047245" footer="0"/>
  <pageSetup fitToHeight="4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2" sqref="A2"/>
    </sheetView>
  </sheetViews>
  <sheetFormatPr defaultColWidth="11.421875" defaultRowHeight="15" customHeight="1"/>
  <cols>
    <col min="1" max="1" width="37.140625" style="3" customWidth="1"/>
    <col min="2" max="2" width="9.7109375" style="3" customWidth="1"/>
    <col min="3" max="3" width="17.28125" style="3" customWidth="1"/>
    <col min="4" max="4" width="18.421875" style="3" customWidth="1"/>
    <col min="5" max="5" width="17.421875" style="30" customWidth="1"/>
    <col min="6" max="6" width="16.421875" style="30" customWidth="1"/>
    <col min="7" max="16384" width="11.421875" style="3" customWidth="1"/>
  </cols>
  <sheetData>
    <row r="1" ht="15" customHeight="1">
      <c r="A1" s="25" t="s">
        <v>211</v>
      </c>
    </row>
    <row r="2" spans="5:6" s="25" customFormat="1" ht="15" customHeight="1">
      <c r="E2" s="26"/>
      <c r="F2" s="26"/>
    </row>
    <row r="3" spans="1:6" s="25" customFormat="1" ht="15" customHeight="1">
      <c r="A3" s="151" t="s">
        <v>183</v>
      </c>
      <c r="B3" s="151"/>
      <c r="C3" s="151"/>
      <c r="D3" s="151"/>
      <c r="E3" s="151"/>
      <c r="F3" s="151"/>
    </row>
    <row r="4" spans="1:6" s="25" customFormat="1" ht="15" customHeight="1">
      <c r="A4" s="151" t="s">
        <v>182</v>
      </c>
      <c r="B4" s="151"/>
      <c r="C4" s="151"/>
      <c r="D4" s="151"/>
      <c r="E4" s="151"/>
      <c r="F4" s="151"/>
    </row>
    <row r="5" spans="1:6" s="25" customFormat="1" ht="15" customHeight="1">
      <c r="A5" s="152"/>
      <c r="B5" s="152"/>
      <c r="C5" s="152"/>
      <c r="D5" s="152"/>
      <c r="E5" s="152"/>
      <c r="F5" s="152"/>
    </row>
    <row r="6" spans="5:6" s="25" customFormat="1" ht="15" customHeight="1" thickBot="1">
      <c r="E6" s="26"/>
      <c r="F6" s="26"/>
    </row>
    <row r="7" spans="1:6" s="25" customFormat="1" ht="22.5" customHeight="1">
      <c r="A7" s="131" t="s">
        <v>108</v>
      </c>
      <c r="B7" s="133" t="s">
        <v>21</v>
      </c>
      <c r="C7" s="155" t="s">
        <v>199</v>
      </c>
      <c r="D7" s="155"/>
      <c r="E7" s="97" t="s">
        <v>194</v>
      </c>
      <c r="F7" s="27" t="s">
        <v>196</v>
      </c>
    </row>
    <row r="8" spans="1:6" s="25" customFormat="1" ht="15" customHeight="1">
      <c r="A8" s="153"/>
      <c r="B8" s="154"/>
      <c r="C8" s="98" t="s">
        <v>198</v>
      </c>
      <c r="D8" s="98" t="s">
        <v>198</v>
      </c>
      <c r="E8" s="99" t="s">
        <v>193</v>
      </c>
      <c r="F8" s="28" t="s">
        <v>195</v>
      </c>
    </row>
    <row r="9" spans="1:6" s="25" customFormat="1" ht="15" customHeight="1" thickBot="1">
      <c r="A9" s="132"/>
      <c r="B9" s="134"/>
      <c r="C9" s="100" t="s">
        <v>186</v>
      </c>
      <c r="D9" s="100" t="s">
        <v>197</v>
      </c>
      <c r="E9" s="101" t="s">
        <v>187</v>
      </c>
      <c r="F9" s="29" t="s">
        <v>188</v>
      </c>
    </row>
    <row r="10" spans="1:6" s="25" customFormat="1" ht="15" customHeight="1">
      <c r="A10" s="1"/>
      <c r="B10" s="82"/>
      <c r="C10" s="98"/>
      <c r="D10" s="98"/>
      <c r="E10" s="99"/>
      <c r="F10" s="28"/>
    </row>
    <row r="11" spans="1:6" s="25" customFormat="1" ht="15" customHeight="1">
      <c r="A11" s="13" t="s">
        <v>21</v>
      </c>
      <c r="B11" s="102">
        <f>+SUM(B13:B23)</f>
        <v>787</v>
      </c>
      <c r="C11" s="102">
        <f>+SUM(C13:C23)</f>
        <v>500</v>
      </c>
      <c r="D11" s="102">
        <f>+SUM(D13:D23)</f>
        <v>287</v>
      </c>
      <c r="E11" s="103">
        <f>+SUM(E13:E23)</f>
        <v>178353025</v>
      </c>
      <c r="F11" s="94">
        <f>E11/C11</f>
        <v>356706.05</v>
      </c>
    </row>
    <row r="12" spans="2:6" s="25" customFormat="1" ht="15" customHeight="1">
      <c r="B12" s="102"/>
      <c r="C12" s="102"/>
      <c r="D12" s="102"/>
      <c r="E12" s="103"/>
      <c r="F12" s="94"/>
    </row>
    <row r="13" spans="1:6" ht="15" customHeight="1">
      <c r="A13" s="2" t="s">
        <v>0</v>
      </c>
      <c r="B13" s="84">
        <f>+SUM(C13:D13)</f>
        <v>408</v>
      </c>
      <c r="C13" s="104">
        <v>296</v>
      </c>
      <c r="D13" s="84">
        <v>112</v>
      </c>
      <c r="E13" s="105">
        <v>80119429</v>
      </c>
      <c r="F13" s="95">
        <f aca="true" t="shared" si="0" ref="F13:F23">E13/C13</f>
        <v>270673.7466216216</v>
      </c>
    </row>
    <row r="14" spans="1:6" ht="15" customHeight="1">
      <c r="A14" s="2" t="s">
        <v>33</v>
      </c>
      <c r="B14" s="84">
        <f>+SUM(C14:D14)</f>
        <v>169</v>
      </c>
      <c r="C14" s="104">
        <v>59</v>
      </c>
      <c r="D14" s="84">
        <v>110</v>
      </c>
      <c r="E14" s="105">
        <v>17180846</v>
      </c>
      <c r="F14" s="95">
        <f>E14/C14</f>
        <v>291200.77966101695</v>
      </c>
    </row>
    <row r="15" spans="1:6" ht="15" customHeight="1">
      <c r="A15" s="2" t="s">
        <v>29</v>
      </c>
      <c r="B15" s="84">
        <f>+SUM(C15:D15)</f>
        <v>110</v>
      </c>
      <c r="C15" s="104">
        <v>79</v>
      </c>
      <c r="D15" s="84">
        <v>31</v>
      </c>
      <c r="E15" s="105">
        <v>32941250</v>
      </c>
      <c r="F15" s="95">
        <f>E15/C15</f>
        <v>416977.84810126584</v>
      </c>
    </row>
    <row r="16" spans="1:6" ht="15" customHeight="1">
      <c r="A16" s="2" t="s">
        <v>28</v>
      </c>
      <c r="B16" s="84">
        <f>+SUM(C16:D16)</f>
        <v>86</v>
      </c>
      <c r="C16" s="104">
        <v>60</v>
      </c>
      <c r="D16" s="84">
        <v>26</v>
      </c>
      <c r="E16" s="105">
        <v>31821500</v>
      </c>
      <c r="F16" s="95">
        <f>E16/C16</f>
        <v>530358.3333333334</v>
      </c>
    </row>
    <row r="17" spans="1:6" ht="15" customHeight="1">
      <c r="A17" s="2" t="s">
        <v>30</v>
      </c>
      <c r="B17" s="84">
        <f aca="true" t="shared" si="1" ref="B17:B23">+SUM(C17:D17)</f>
        <v>4</v>
      </c>
      <c r="C17" s="104">
        <v>2</v>
      </c>
      <c r="D17" s="84">
        <v>2</v>
      </c>
      <c r="E17" s="105">
        <v>240000</v>
      </c>
      <c r="F17" s="95">
        <f t="shared" si="0"/>
        <v>120000</v>
      </c>
    </row>
    <row r="18" spans="1:6" ht="15" customHeight="1">
      <c r="A18" s="2" t="s">
        <v>129</v>
      </c>
      <c r="B18" s="84">
        <f t="shared" si="1"/>
        <v>3</v>
      </c>
      <c r="C18" s="104">
        <v>1</v>
      </c>
      <c r="D18" s="84">
        <v>2</v>
      </c>
      <c r="E18" s="105">
        <v>550000</v>
      </c>
      <c r="F18" s="95">
        <f t="shared" si="0"/>
        <v>550000</v>
      </c>
    </row>
    <row r="19" spans="1:6" ht="15" customHeight="1">
      <c r="A19" s="15" t="s">
        <v>130</v>
      </c>
      <c r="B19" s="84">
        <f t="shared" si="1"/>
        <v>2</v>
      </c>
      <c r="C19" s="71">
        <v>0</v>
      </c>
      <c r="D19" s="84">
        <v>2</v>
      </c>
      <c r="E19" s="105" t="s">
        <v>200</v>
      </c>
      <c r="F19" s="95" t="s">
        <v>200</v>
      </c>
    </row>
    <row r="20" spans="1:6" ht="15" customHeight="1">
      <c r="A20" s="15" t="s">
        <v>131</v>
      </c>
      <c r="B20" s="84">
        <f t="shared" si="1"/>
        <v>1</v>
      </c>
      <c r="C20" s="71">
        <v>0</v>
      </c>
      <c r="D20" s="84">
        <v>1</v>
      </c>
      <c r="E20" s="105" t="s">
        <v>200</v>
      </c>
      <c r="F20" s="95" t="s">
        <v>200</v>
      </c>
    </row>
    <row r="21" spans="1:6" ht="15" customHeight="1">
      <c r="A21" s="2" t="s">
        <v>132</v>
      </c>
      <c r="B21" s="84">
        <f t="shared" si="1"/>
        <v>1</v>
      </c>
      <c r="C21" s="104">
        <v>1</v>
      </c>
      <c r="D21" s="84">
        <v>0</v>
      </c>
      <c r="E21" s="105">
        <v>900000</v>
      </c>
      <c r="F21" s="95">
        <f t="shared" si="0"/>
        <v>900000</v>
      </c>
    </row>
    <row r="22" spans="1:6" ht="15" customHeight="1">
      <c r="A22" s="2" t="s">
        <v>133</v>
      </c>
      <c r="B22" s="84">
        <f t="shared" si="1"/>
        <v>2</v>
      </c>
      <c r="C22" s="104">
        <v>1</v>
      </c>
      <c r="D22" s="84">
        <v>1</v>
      </c>
      <c r="E22" s="105">
        <v>600000</v>
      </c>
      <c r="F22" s="95">
        <f t="shared" si="0"/>
        <v>600000</v>
      </c>
    </row>
    <row r="23" spans="1:6" ht="15" customHeight="1">
      <c r="A23" s="2" t="s">
        <v>38</v>
      </c>
      <c r="B23" s="84">
        <f t="shared" si="1"/>
        <v>1</v>
      </c>
      <c r="C23" s="104">
        <v>1</v>
      </c>
      <c r="D23" s="84">
        <v>0</v>
      </c>
      <c r="E23" s="105">
        <v>14000000</v>
      </c>
      <c r="F23" s="95">
        <f t="shared" si="0"/>
        <v>14000000</v>
      </c>
    </row>
    <row r="24" spans="1:6" ht="15" customHeight="1" thickBot="1">
      <c r="A24" s="10"/>
      <c r="B24" s="106"/>
      <c r="C24" s="106"/>
      <c r="D24" s="106"/>
      <c r="E24" s="107"/>
      <c r="F24" s="96"/>
    </row>
    <row r="27" ht="15" customHeight="1">
      <c r="B27" s="2"/>
    </row>
    <row r="28" ht="15" customHeight="1">
      <c r="B28" s="2"/>
    </row>
    <row r="29" ht="15" customHeight="1">
      <c r="B29" s="2"/>
    </row>
    <row r="30" ht="15" customHeight="1">
      <c r="B30" s="2"/>
    </row>
    <row r="31" ht="15" customHeight="1"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31"/>
    </row>
    <row r="39" spans="1:2" ht="15" customHeight="1">
      <c r="A39" s="2"/>
      <c r="B39" s="31"/>
    </row>
    <row r="40" spans="1:2" ht="15" customHeight="1">
      <c r="A40" s="2"/>
      <c r="B40" s="31"/>
    </row>
    <row r="41" spans="1:2" ht="15" customHeight="1">
      <c r="A41" s="2"/>
      <c r="B41" s="31"/>
    </row>
    <row r="42" spans="1:2" ht="15" customHeight="1">
      <c r="A42" s="2"/>
      <c r="B42" s="2"/>
    </row>
  </sheetData>
  <mergeCells count="6">
    <mergeCell ref="A3:F3"/>
    <mergeCell ref="A4:F4"/>
    <mergeCell ref="A5:F5"/>
    <mergeCell ref="A7:A9"/>
    <mergeCell ref="B7:B9"/>
    <mergeCell ref="C7:D7"/>
  </mergeCells>
  <printOptions horizontalCentered="1"/>
  <pageMargins left="0.5905511811023623" right="0.5905511811023623" top="3.21" bottom="0.1968503937007874" header="0" footer="0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11.421875" defaultRowHeight="15" customHeight="1"/>
  <cols>
    <col min="1" max="1" width="33.28125" style="32" customWidth="1"/>
    <col min="2" max="2" width="25.421875" style="32" customWidth="1"/>
    <col min="3" max="3" width="17.7109375" style="32" customWidth="1"/>
    <col min="4" max="4" width="18.140625" style="33" customWidth="1"/>
    <col min="5" max="16384" width="11.421875" style="32" customWidth="1"/>
  </cols>
  <sheetData>
    <row r="1" ht="15" customHeight="1">
      <c r="A1" s="44" t="s">
        <v>212</v>
      </c>
    </row>
    <row r="2" ht="15" customHeight="1">
      <c r="A2" s="44"/>
    </row>
    <row r="3" spans="1:4" ht="15" customHeight="1">
      <c r="A3" s="151" t="s">
        <v>204</v>
      </c>
      <c r="B3" s="151"/>
      <c r="C3" s="151"/>
      <c r="D3" s="151"/>
    </row>
    <row r="4" spans="1:4" ht="15" customHeight="1">
      <c r="A4" s="151" t="s">
        <v>205</v>
      </c>
      <c r="B4" s="151"/>
      <c r="C4" s="151"/>
      <c r="D4" s="151"/>
    </row>
    <row r="5" spans="1:4" ht="15" customHeight="1">
      <c r="A5" s="151" t="s">
        <v>184</v>
      </c>
      <c r="B5" s="151"/>
      <c r="C5" s="151"/>
      <c r="D5" s="151"/>
    </row>
    <row r="6" ht="15" customHeight="1" thickBot="1"/>
    <row r="7" spans="1:4" ht="20.25" customHeight="1">
      <c r="A7" s="156" t="s">
        <v>203</v>
      </c>
      <c r="B7" s="89" t="s">
        <v>185</v>
      </c>
      <c r="C7" s="89" t="s">
        <v>134</v>
      </c>
      <c r="D7" s="73" t="s">
        <v>135</v>
      </c>
    </row>
    <row r="8" spans="1:4" ht="20.25" customHeight="1" thickBot="1">
      <c r="A8" s="157"/>
      <c r="B8" s="90" t="s">
        <v>186</v>
      </c>
      <c r="C8" s="90" t="s">
        <v>187</v>
      </c>
      <c r="D8" s="74" t="s">
        <v>188</v>
      </c>
    </row>
    <row r="9" spans="2:3" ht="15" customHeight="1">
      <c r="B9" s="66"/>
      <c r="C9" s="66"/>
    </row>
    <row r="10" spans="1:4" ht="15" customHeight="1">
      <c r="A10" s="34" t="s">
        <v>21</v>
      </c>
      <c r="B10" s="120">
        <f>SUM(B12:B21)-B16</f>
        <v>500</v>
      </c>
      <c r="C10" s="121">
        <f>SUM(C12:C21)-C16</f>
        <v>178353025</v>
      </c>
      <c r="D10" s="122">
        <f>C10/B10</f>
        <v>356706.05</v>
      </c>
    </row>
    <row r="11" spans="2:3" ht="15" customHeight="1">
      <c r="B11" s="64"/>
      <c r="C11" s="91"/>
    </row>
    <row r="12" spans="1:4" ht="15" customHeight="1">
      <c r="A12" s="119" t="s">
        <v>201</v>
      </c>
      <c r="B12" s="64">
        <v>9</v>
      </c>
      <c r="C12" s="91">
        <v>1627335</v>
      </c>
      <c r="D12" s="33">
        <f aca="true" t="shared" si="0" ref="D12:D21">C12/B12</f>
        <v>180815</v>
      </c>
    </row>
    <row r="13" spans="1:4" ht="15" customHeight="1">
      <c r="A13" s="119" t="s">
        <v>202</v>
      </c>
      <c r="B13" s="64">
        <v>227</v>
      </c>
      <c r="C13" s="91">
        <v>84239650</v>
      </c>
      <c r="D13" s="33">
        <f t="shared" si="0"/>
        <v>371099.7797356828</v>
      </c>
    </row>
    <row r="14" spans="1:4" ht="15" customHeight="1">
      <c r="A14" s="32" t="s">
        <v>88</v>
      </c>
      <c r="B14" s="64">
        <v>219</v>
      </c>
      <c r="C14" s="91">
        <v>58528740</v>
      </c>
      <c r="D14" s="33">
        <f t="shared" si="0"/>
        <v>267254.5205479452</v>
      </c>
    </row>
    <row r="15" spans="1:4" ht="15" customHeight="1">
      <c r="A15" s="32" t="s">
        <v>122</v>
      </c>
      <c r="B15" s="64">
        <v>21</v>
      </c>
      <c r="C15" s="91">
        <v>3704600</v>
      </c>
      <c r="D15" s="33">
        <f t="shared" si="0"/>
        <v>176409.52380952382</v>
      </c>
    </row>
    <row r="16" spans="1:4" ht="21" customHeight="1">
      <c r="A16" s="123" t="s">
        <v>123</v>
      </c>
      <c r="B16" s="124">
        <f>SUM(B18:B21)</f>
        <v>24</v>
      </c>
      <c r="C16" s="92">
        <f>SUM(C18:C21)</f>
        <v>30252700</v>
      </c>
      <c r="D16" s="35"/>
    </row>
    <row r="17" spans="2:3" ht="15" customHeight="1">
      <c r="B17" s="64"/>
      <c r="C17" s="91"/>
    </row>
    <row r="18" spans="1:4" ht="15" customHeight="1">
      <c r="A18" s="32" t="s">
        <v>138</v>
      </c>
      <c r="B18" s="64">
        <v>10</v>
      </c>
      <c r="C18" s="91">
        <v>25600000</v>
      </c>
      <c r="D18" s="33">
        <f>C18/B18</f>
        <v>2560000</v>
      </c>
    </row>
    <row r="19" spans="1:4" ht="15" customHeight="1">
      <c r="A19" s="32" t="s">
        <v>137</v>
      </c>
      <c r="B19" s="64">
        <v>3</v>
      </c>
      <c r="C19" s="91">
        <v>1793000</v>
      </c>
      <c r="D19" s="33">
        <f t="shared" si="0"/>
        <v>597666.6666666666</v>
      </c>
    </row>
    <row r="20" spans="1:4" ht="15" customHeight="1">
      <c r="A20" s="32" t="s">
        <v>136</v>
      </c>
      <c r="B20" s="64">
        <v>10</v>
      </c>
      <c r="C20" s="91">
        <v>1959700</v>
      </c>
      <c r="D20" s="33">
        <f>C20/B20</f>
        <v>195970</v>
      </c>
    </row>
    <row r="21" spans="1:4" ht="15" customHeight="1">
      <c r="A21" s="32" t="s">
        <v>139</v>
      </c>
      <c r="B21" s="64">
        <v>1</v>
      </c>
      <c r="C21" s="91">
        <v>900000</v>
      </c>
      <c r="D21" s="33">
        <f t="shared" si="0"/>
        <v>900000</v>
      </c>
    </row>
    <row r="22" spans="1:4" ht="15" customHeight="1" thickBot="1">
      <c r="A22" s="36"/>
      <c r="B22" s="93"/>
      <c r="C22" s="93"/>
      <c r="D22" s="37"/>
    </row>
    <row r="23" ht="15" customHeight="1">
      <c r="A23" s="75" t="s">
        <v>22</v>
      </c>
    </row>
    <row r="24" ht="15" customHeight="1">
      <c r="A24" s="75" t="s">
        <v>23</v>
      </c>
    </row>
    <row r="26" spans="1:2" ht="15" customHeight="1">
      <c r="A26" s="38"/>
      <c r="B26" s="39"/>
    </row>
    <row r="27" spans="1:2" ht="15" customHeight="1">
      <c r="A27" s="38"/>
      <c r="B27" s="39"/>
    </row>
    <row r="28" spans="1:2" ht="15" customHeight="1">
      <c r="A28" s="38"/>
      <c r="B28" s="39"/>
    </row>
    <row r="29" spans="1:3" ht="15" customHeight="1">
      <c r="A29" s="38"/>
      <c r="B29" s="39"/>
      <c r="C29" s="38"/>
    </row>
    <row r="30" spans="1:3" ht="15" customHeight="1">
      <c r="A30" s="38"/>
      <c r="B30" s="39"/>
      <c r="C30" s="38"/>
    </row>
    <row r="31" spans="1:3" ht="15" customHeight="1">
      <c r="A31" s="38"/>
      <c r="B31" s="39"/>
      <c r="C31" s="38"/>
    </row>
    <row r="32" spans="1:3" ht="15" customHeight="1">
      <c r="A32" s="38"/>
      <c r="B32" s="39"/>
      <c r="C32" s="38"/>
    </row>
    <row r="33" spans="1:3" ht="15" customHeight="1">
      <c r="A33" s="38"/>
      <c r="B33" s="39"/>
      <c r="C33" s="38"/>
    </row>
    <row r="34" spans="1:3" ht="15" customHeight="1">
      <c r="A34" s="38"/>
      <c r="B34" s="39"/>
      <c r="C34" s="38"/>
    </row>
    <row r="35" spans="1:3" ht="15" customHeight="1">
      <c r="A35" s="38"/>
      <c r="B35" s="39"/>
      <c r="C35" s="38"/>
    </row>
    <row r="36" spans="1:3" ht="15" customHeight="1">
      <c r="A36" s="38"/>
      <c r="B36" s="39"/>
      <c r="C36" s="38"/>
    </row>
    <row r="37" spans="1:2" ht="15" customHeight="1">
      <c r="A37" s="38"/>
      <c r="B37" s="39"/>
    </row>
    <row r="38" spans="1:2" ht="15" customHeight="1">
      <c r="A38" s="38"/>
      <c r="B38" s="39"/>
    </row>
    <row r="39" ht="15" customHeight="1">
      <c r="A39" s="40"/>
    </row>
    <row r="40" s="41" customFormat="1" ht="15" customHeight="1">
      <c r="D40" s="42"/>
    </row>
    <row r="41" s="41" customFormat="1" ht="15" customHeight="1">
      <c r="D41" s="42"/>
    </row>
    <row r="42" spans="2:4" s="41" customFormat="1" ht="15" customHeight="1">
      <c r="B42" s="43"/>
      <c r="D42" s="42"/>
    </row>
    <row r="43" spans="2:4" s="41" customFormat="1" ht="15" customHeight="1">
      <c r="B43" s="43"/>
      <c r="D43" s="42"/>
    </row>
    <row r="44" s="41" customFormat="1" ht="15" customHeight="1">
      <c r="D44" s="42"/>
    </row>
  </sheetData>
  <mergeCells count="4">
    <mergeCell ref="A3:D3"/>
    <mergeCell ref="A4:D4"/>
    <mergeCell ref="A5:D5"/>
    <mergeCell ref="A7:A8"/>
  </mergeCells>
  <printOptions horizontalCentered="1"/>
  <pageMargins left="0.5905511811023623" right="0.5905511811023623" top="2.98" bottom="0.5905511811023623" header="0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3" sqref="A13"/>
    </sheetView>
  </sheetViews>
  <sheetFormatPr defaultColWidth="11.421875" defaultRowHeight="15" customHeight="1"/>
  <cols>
    <col min="1" max="1" width="44.140625" style="3" customWidth="1"/>
    <col min="2" max="2" width="7.7109375" style="3" customWidth="1"/>
    <col min="3" max="3" width="7.28125" style="3" customWidth="1"/>
    <col min="4" max="4" width="7.00390625" style="3" customWidth="1"/>
    <col min="5" max="5" width="5.140625" style="3" customWidth="1"/>
    <col min="6" max="8" width="5.28125" style="3" bestFit="1" customWidth="1"/>
    <col min="9" max="9" width="6.57421875" style="3" customWidth="1"/>
    <col min="10" max="11" width="5.28125" style="3" bestFit="1" customWidth="1"/>
    <col min="12" max="12" width="5.421875" style="3" customWidth="1"/>
    <col min="13" max="14" width="5.28125" style="3" bestFit="1" customWidth="1"/>
    <col min="15" max="15" width="6.140625" style="3" customWidth="1"/>
    <col min="16" max="16" width="5.28125" style="3" bestFit="1" customWidth="1"/>
    <col min="17" max="16384" width="11.421875" style="3" customWidth="1"/>
  </cols>
  <sheetData>
    <row r="1" ht="15" customHeight="1">
      <c r="A1" s="25" t="s">
        <v>213</v>
      </c>
    </row>
    <row r="3" spans="1:16" ht="15" customHeight="1">
      <c r="A3" s="152" t="s">
        <v>189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15" customHeight="1">
      <c r="A4" s="152" t="s">
        <v>190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ht="15" customHeight="1" thickBot="1"/>
    <row r="6" spans="1:16" s="25" customFormat="1" ht="20.25" customHeight="1">
      <c r="A6" s="76" t="s">
        <v>192</v>
      </c>
      <c r="B6" s="158" t="s">
        <v>21</v>
      </c>
      <c r="C6" s="160" t="s">
        <v>140</v>
      </c>
      <c r="D6" s="161"/>
      <c r="E6" s="162" t="s">
        <v>40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s="25" customFormat="1" ht="20.25" customHeight="1" thickBot="1">
      <c r="A7" s="48" t="s">
        <v>191</v>
      </c>
      <c r="B7" s="159"/>
      <c r="C7" s="87" t="s">
        <v>24</v>
      </c>
      <c r="D7" s="87" t="s">
        <v>25</v>
      </c>
      <c r="E7" s="88" t="s">
        <v>1</v>
      </c>
      <c r="F7" s="88" t="s">
        <v>2</v>
      </c>
      <c r="G7" s="88" t="s">
        <v>3</v>
      </c>
      <c r="H7" s="88" t="s">
        <v>4</v>
      </c>
      <c r="I7" s="88" t="s">
        <v>5</v>
      </c>
      <c r="J7" s="88" t="s">
        <v>6</v>
      </c>
      <c r="K7" s="88" t="s">
        <v>7</v>
      </c>
      <c r="L7" s="88" t="s">
        <v>8</v>
      </c>
      <c r="M7" s="88" t="s">
        <v>9</v>
      </c>
      <c r="N7" s="88" t="s">
        <v>10</v>
      </c>
      <c r="O7" s="88" t="s">
        <v>11</v>
      </c>
      <c r="P7" s="88" t="s">
        <v>12</v>
      </c>
    </row>
    <row r="8" spans="2:4" s="25" customFormat="1" ht="15" customHeight="1">
      <c r="B8" s="77"/>
      <c r="C8" s="82"/>
      <c r="D8" s="82"/>
    </row>
    <row r="9" spans="1:16" s="25" customFormat="1" ht="15" customHeight="1">
      <c r="A9" s="13" t="s">
        <v>21</v>
      </c>
      <c r="B9" s="78">
        <f aca="true" t="shared" si="0" ref="B9:P9">SUM(B11:B32)</f>
        <v>95</v>
      </c>
      <c r="C9" s="83">
        <f t="shared" si="0"/>
        <v>89</v>
      </c>
      <c r="D9" s="83">
        <f t="shared" si="0"/>
        <v>6</v>
      </c>
      <c r="E9" s="45">
        <f t="shared" si="0"/>
        <v>8</v>
      </c>
      <c r="F9" s="45">
        <f t="shared" si="0"/>
        <v>12</v>
      </c>
      <c r="G9" s="45">
        <f t="shared" si="0"/>
        <v>9</v>
      </c>
      <c r="H9" s="45">
        <f t="shared" si="0"/>
        <v>11</v>
      </c>
      <c r="I9" s="45">
        <f t="shared" si="0"/>
        <v>6</v>
      </c>
      <c r="J9" s="45">
        <f t="shared" si="0"/>
        <v>6</v>
      </c>
      <c r="K9" s="45">
        <f t="shared" si="0"/>
        <v>7</v>
      </c>
      <c r="L9" s="45">
        <f t="shared" si="0"/>
        <v>11</v>
      </c>
      <c r="M9" s="45">
        <f t="shared" si="0"/>
        <v>12</v>
      </c>
      <c r="N9" s="45">
        <f t="shared" si="0"/>
        <v>6</v>
      </c>
      <c r="O9" s="45">
        <f t="shared" si="0"/>
        <v>4</v>
      </c>
      <c r="P9" s="45">
        <f t="shared" si="0"/>
        <v>3</v>
      </c>
    </row>
    <row r="10" spans="2:16" s="25" customFormat="1" ht="15" customHeight="1">
      <c r="B10" s="79"/>
      <c r="C10" s="84"/>
      <c r="D10" s="8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" customHeight="1">
      <c r="A11" s="3" t="s">
        <v>141</v>
      </c>
      <c r="B11" s="79">
        <f>C11+D11</f>
        <v>7</v>
      </c>
      <c r="C11" s="85">
        <v>7</v>
      </c>
      <c r="D11" s="84">
        <v>0</v>
      </c>
      <c r="E11" s="12">
        <v>0</v>
      </c>
      <c r="F11" s="12">
        <v>0</v>
      </c>
      <c r="G11" s="12">
        <v>2</v>
      </c>
      <c r="H11" s="12">
        <v>1</v>
      </c>
      <c r="I11" s="12">
        <v>0</v>
      </c>
      <c r="J11" s="12">
        <v>0</v>
      </c>
      <c r="K11" s="12">
        <v>1</v>
      </c>
      <c r="L11" s="12">
        <v>1</v>
      </c>
      <c r="M11" s="12">
        <v>1</v>
      </c>
      <c r="N11" s="12">
        <v>1</v>
      </c>
      <c r="O11" s="12">
        <v>0</v>
      </c>
      <c r="P11" s="12">
        <v>0</v>
      </c>
    </row>
    <row r="12" spans="1:16" ht="15" customHeight="1">
      <c r="A12" s="3" t="s">
        <v>50</v>
      </c>
      <c r="B12" s="79">
        <f aca="true" t="shared" si="1" ref="B12:B32">C12+D12</f>
        <v>1</v>
      </c>
      <c r="C12" s="85">
        <v>1</v>
      </c>
      <c r="D12" s="84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1</v>
      </c>
      <c r="M12" s="12">
        <v>0</v>
      </c>
      <c r="N12" s="12">
        <v>0</v>
      </c>
      <c r="O12" s="12">
        <v>0</v>
      </c>
      <c r="P12" s="12">
        <v>0</v>
      </c>
    </row>
    <row r="13" spans="1:16" ht="15" customHeight="1">
      <c r="A13" s="3" t="s">
        <v>53</v>
      </c>
      <c r="B13" s="79">
        <f t="shared" si="1"/>
        <v>1</v>
      </c>
      <c r="C13" s="84">
        <v>1</v>
      </c>
      <c r="D13" s="84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  <row r="14" spans="1:16" ht="15" customHeight="1">
      <c r="A14" s="3" t="s">
        <v>56</v>
      </c>
      <c r="B14" s="79">
        <f t="shared" si="1"/>
        <v>2</v>
      </c>
      <c r="C14" s="84">
        <v>2</v>
      </c>
      <c r="D14" s="84">
        <v>0</v>
      </c>
      <c r="E14" s="12">
        <v>0</v>
      </c>
      <c r="F14" s="12">
        <v>2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</row>
    <row r="15" spans="1:16" ht="15" customHeight="1">
      <c r="A15" s="3" t="s">
        <v>142</v>
      </c>
      <c r="B15" s="79">
        <f t="shared" si="1"/>
        <v>2</v>
      </c>
      <c r="C15" s="84">
        <v>2</v>
      </c>
      <c r="D15" s="84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2</v>
      </c>
      <c r="M15" s="12">
        <v>0</v>
      </c>
      <c r="N15" s="12">
        <v>0</v>
      </c>
      <c r="O15" s="12">
        <v>0</v>
      </c>
      <c r="P15" s="12">
        <v>0</v>
      </c>
    </row>
    <row r="16" spans="1:16" ht="15" customHeight="1">
      <c r="A16" s="3" t="s">
        <v>63</v>
      </c>
      <c r="B16" s="79">
        <f t="shared" si="1"/>
        <v>1</v>
      </c>
      <c r="C16" s="84">
        <v>1</v>
      </c>
      <c r="D16" s="84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0</v>
      </c>
      <c r="O16" s="12">
        <v>0</v>
      </c>
      <c r="P16" s="12">
        <v>0</v>
      </c>
    </row>
    <row r="17" spans="1:16" ht="15" customHeight="1">
      <c r="A17" s="3" t="s">
        <v>143</v>
      </c>
      <c r="B17" s="79">
        <f t="shared" si="1"/>
        <v>8</v>
      </c>
      <c r="C17" s="85">
        <v>8</v>
      </c>
      <c r="D17" s="84">
        <v>0</v>
      </c>
      <c r="E17" s="12">
        <v>0</v>
      </c>
      <c r="F17" s="12">
        <v>1</v>
      </c>
      <c r="G17" s="12">
        <v>0</v>
      </c>
      <c r="H17" s="12">
        <v>3</v>
      </c>
      <c r="I17" s="12">
        <v>0</v>
      </c>
      <c r="J17" s="12">
        <v>0</v>
      </c>
      <c r="K17" s="12">
        <v>0</v>
      </c>
      <c r="L17" s="12">
        <v>1</v>
      </c>
      <c r="M17" s="12">
        <v>1</v>
      </c>
      <c r="N17" s="12">
        <v>0</v>
      </c>
      <c r="O17" s="12">
        <v>2</v>
      </c>
      <c r="P17" s="12">
        <v>0</v>
      </c>
    </row>
    <row r="18" spans="1:16" ht="15" customHeight="1">
      <c r="A18" s="3" t="s">
        <v>144</v>
      </c>
      <c r="B18" s="79">
        <f t="shared" si="1"/>
        <v>7</v>
      </c>
      <c r="C18" s="85">
        <v>7</v>
      </c>
      <c r="D18" s="84">
        <v>0</v>
      </c>
      <c r="E18" s="12">
        <v>0</v>
      </c>
      <c r="F18" s="12">
        <v>0</v>
      </c>
      <c r="G18" s="12">
        <v>1</v>
      </c>
      <c r="H18" s="12">
        <v>1</v>
      </c>
      <c r="I18" s="12">
        <v>0</v>
      </c>
      <c r="J18" s="12">
        <v>3</v>
      </c>
      <c r="K18" s="12">
        <v>1</v>
      </c>
      <c r="L18" s="12">
        <v>0</v>
      </c>
      <c r="M18" s="12">
        <v>1</v>
      </c>
      <c r="N18" s="12">
        <v>0</v>
      </c>
      <c r="O18" s="12">
        <v>0</v>
      </c>
      <c r="P18" s="12">
        <v>0</v>
      </c>
    </row>
    <row r="19" spans="1:16" ht="15" customHeight="1">
      <c r="A19" s="3" t="s">
        <v>70</v>
      </c>
      <c r="B19" s="79">
        <f t="shared" si="1"/>
        <v>1</v>
      </c>
      <c r="C19" s="84">
        <v>1</v>
      </c>
      <c r="D19" s="84">
        <v>0</v>
      </c>
      <c r="E19" s="12">
        <v>0</v>
      </c>
      <c r="F19" s="12">
        <v>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</row>
    <row r="20" spans="1:16" ht="15" customHeight="1">
      <c r="A20" s="3" t="s">
        <v>145</v>
      </c>
      <c r="B20" s="79">
        <f t="shared" si="1"/>
        <v>1</v>
      </c>
      <c r="C20" s="84">
        <v>1</v>
      </c>
      <c r="D20" s="84">
        <v>0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</row>
    <row r="21" spans="1:16" ht="15" customHeight="1">
      <c r="A21" s="3" t="s">
        <v>84</v>
      </c>
      <c r="B21" s="79">
        <f t="shared" si="1"/>
        <v>1</v>
      </c>
      <c r="C21" s="84">
        <v>1</v>
      </c>
      <c r="D21" s="84">
        <v>0</v>
      </c>
      <c r="E21" s="12">
        <v>0</v>
      </c>
      <c r="F21" s="12">
        <v>0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</row>
    <row r="22" spans="1:16" ht="15" customHeight="1">
      <c r="A22" s="3" t="s">
        <v>87</v>
      </c>
      <c r="B22" s="79">
        <f t="shared" si="1"/>
        <v>1</v>
      </c>
      <c r="C22" s="84">
        <v>1</v>
      </c>
      <c r="D22" s="84">
        <v>0</v>
      </c>
      <c r="E22" s="12">
        <v>0</v>
      </c>
      <c r="F22" s="12">
        <v>0</v>
      </c>
      <c r="G22" s="12">
        <v>1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</row>
    <row r="23" spans="1:16" ht="15" customHeight="1">
      <c r="A23" s="3" t="s">
        <v>146</v>
      </c>
      <c r="B23" s="79">
        <f t="shared" si="1"/>
        <v>38</v>
      </c>
      <c r="C23" s="84">
        <v>36</v>
      </c>
      <c r="D23" s="84">
        <v>2</v>
      </c>
      <c r="E23" s="12">
        <v>5</v>
      </c>
      <c r="F23" s="12">
        <v>0</v>
      </c>
      <c r="G23" s="12">
        <v>2</v>
      </c>
      <c r="H23" s="12">
        <v>4</v>
      </c>
      <c r="I23" s="12">
        <v>6</v>
      </c>
      <c r="J23" s="12">
        <v>2</v>
      </c>
      <c r="K23" s="12">
        <v>3</v>
      </c>
      <c r="L23" s="12">
        <v>3</v>
      </c>
      <c r="M23" s="12">
        <v>5</v>
      </c>
      <c r="N23" s="12">
        <v>5</v>
      </c>
      <c r="O23" s="12">
        <v>1</v>
      </c>
      <c r="P23" s="12">
        <v>2</v>
      </c>
    </row>
    <row r="24" spans="1:16" ht="15" customHeight="1">
      <c r="A24" s="3" t="s">
        <v>98</v>
      </c>
      <c r="B24" s="79">
        <f t="shared" si="1"/>
        <v>2</v>
      </c>
      <c r="C24" s="84">
        <v>2</v>
      </c>
      <c r="D24" s="84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1</v>
      </c>
      <c r="P24" s="12">
        <v>0</v>
      </c>
    </row>
    <row r="25" spans="1:16" ht="15" customHeight="1">
      <c r="A25" s="3" t="s">
        <v>128</v>
      </c>
      <c r="B25" s="79">
        <f t="shared" si="1"/>
        <v>1</v>
      </c>
      <c r="C25" s="84">
        <v>1</v>
      </c>
      <c r="D25" s="84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>
        <v>0</v>
      </c>
    </row>
    <row r="26" spans="1:16" s="16" customFormat="1" ht="15" customHeight="1">
      <c r="A26" s="16" t="s">
        <v>147</v>
      </c>
      <c r="B26" s="80">
        <f t="shared" si="1"/>
        <v>1</v>
      </c>
      <c r="C26" s="85">
        <v>1</v>
      </c>
      <c r="D26" s="85">
        <v>0</v>
      </c>
      <c r="E26" s="46">
        <v>0</v>
      </c>
      <c r="F26" s="46">
        <v>0</v>
      </c>
      <c r="G26" s="46">
        <v>0</v>
      </c>
      <c r="H26" s="46">
        <v>1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</row>
    <row r="27" spans="1:16" s="16" customFormat="1" ht="15" customHeight="1">
      <c r="A27" s="16" t="s">
        <v>101</v>
      </c>
      <c r="B27" s="80">
        <f t="shared" si="1"/>
        <v>1</v>
      </c>
      <c r="C27" s="85">
        <v>1</v>
      </c>
      <c r="D27" s="85">
        <v>0</v>
      </c>
      <c r="E27" s="46">
        <v>0</v>
      </c>
      <c r="F27" s="46">
        <v>0</v>
      </c>
      <c r="G27" s="46">
        <v>0</v>
      </c>
      <c r="H27" s="46">
        <v>1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</row>
    <row r="28" spans="1:16" s="16" customFormat="1" ht="15" customHeight="1">
      <c r="A28" s="16" t="s">
        <v>104</v>
      </c>
      <c r="B28" s="80">
        <f t="shared" si="1"/>
        <v>6</v>
      </c>
      <c r="C28" s="85">
        <v>3</v>
      </c>
      <c r="D28" s="85">
        <v>3</v>
      </c>
      <c r="E28" s="46">
        <v>0</v>
      </c>
      <c r="F28" s="46">
        <v>3</v>
      </c>
      <c r="G28" s="46">
        <v>0</v>
      </c>
      <c r="H28" s="46">
        <v>0</v>
      </c>
      <c r="I28" s="46">
        <v>0</v>
      </c>
      <c r="J28" s="46">
        <v>0</v>
      </c>
      <c r="K28" s="46">
        <v>1</v>
      </c>
      <c r="L28" s="46">
        <v>1</v>
      </c>
      <c r="M28" s="46">
        <v>1</v>
      </c>
      <c r="N28" s="46">
        <v>0</v>
      </c>
      <c r="O28" s="46">
        <v>0</v>
      </c>
      <c r="P28" s="46">
        <v>0</v>
      </c>
    </row>
    <row r="29" spans="1:16" ht="15" customHeight="1">
      <c r="A29" s="3" t="s">
        <v>105</v>
      </c>
      <c r="B29" s="79">
        <f t="shared" si="1"/>
        <v>6</v>
      </c>
      <c r="C29" s="84">
        <v>6</v>
      </c>
      <c r="D29" s="84">
        <v>0</v>
      </c>
      <c r="E29" s="12">
        <v>2</v>
      </c>
      <c r="F29" s="12">
        <v>1</v>
      </c>
      <c r="G29" s="12">
        <v>1</v>
      </c>
      <c r="H29" s="12">
        <v>0</v>
      </c>
      <c r="I29" s="12">
        <v>0</v>
      </c>
      <c r="J29" s="12">
        <v>0</v>
      </c>
      <c r="K29" s="12">
        <v>0</v>
      </c>
      <c r="L29" s="12">
        <v>1</v>
      </c>
      <c r="M29" s="12">
        <v>1</v>
      </c>
      <c r="N29" s="12">
        <v>0</v>
      </c>
      <c r="O29" s="12">
        <v>0</v>
      </c>
      <c r="P29" s="12">
        <v>0</v>
      </c>
    </row>
    <row r="30" spans="1:16" ht="15" customHeight="1">
      <c r="A30" s="3" t="s">
        <v>106</v>
      </c>
      <c r="B30" s="79">
        <f t="shared" si="1"/>
        <v>1</v>
      </c>
      <c r="C30" s="84">
        <v>1</v>
      </c>
      <c r="D30" s="84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</row>
    <row r="31" spans="1:16" ht="15" customHeight="1">
      <c r="A31" s="3" t="s">
        <v>148</v>
      </c>
      <c r="B31" s="79">
        <f t="shared" si="1"/>
        <v>1</v>
      </c>
      <c r="C31" s="84">
        <v>1</v>
      </c>
      <c r="D31" s="84">
        <v>0</v>
      </c>
      <c r="E31" s="12">
        <v>0</v>
      </c>
      <c r="F31" s="12">
        <v>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</row>
    <row r="32" spans="1:16" ht="15" customHeight="1" thickBot="1">
      <c r="A32" s="10" t="s">
        <v>149</v>
      </c>
      <c r="B32" s="81">
        <f t="shared" si="1"/>
        <v>5</v>
      </c>
      <c r="C32" s="86">
        <v>4</v>
      </c>
      <c r="D32" s="86">
        <v>1</v>
      </c>
      <c r="E32" s="14">
        <v>0</v>
      </c>
      <c r="F32" s="14">
        <v>2</v>
      </c>
      <c r="G32" s="14">
        <v>1</v>
      </c>
      <c r="H32" s="14">
        <v>0</v>
      </c>
      <c r="I32" s="14">
        <v>0</v>
      </c>
      <c r="J32" s="14">
        <v>0</v>
      </c>
      <c r="K32" s="14">
        <v>0</v>
      </c>
      <c r="L32" s="14">
        <v>1</v>
      </c>
      <c r="M32" s="14">
        <v>0</v>
      </c>
      <c r="N32" s="14">
        <v>0</v>
      </c>
      <c r="O32" s="14">
        <v>0</v>
      </c>
      <c r="P32" s="14">
        <v>1</v>
      </c>
    </row>
    <row r="33" spans="1:16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mergeCells count="5">
    <mergeCell ref="A3:P3"/>
    <mergeCell ref="B6:B7"/>
    <mergeCell ref="A4:P4"/>
    <mergeCell ref="C6:D6"/>
    <mergeCell ref="E6:P6"/>
  </mergeCells>
  <printOptions horizontalCentered="1"/>
  <pageMargins left="0.5905511811023623" right="0.5905511811023623" top="3.03" bottom="0.5905511811023623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apacheco</cp:lastModifiedBy>
  <cp:lastPrinted>2004-01-07T19:58:59Z</cp:lastPrinted>
  <dcterms:created xsi:type="dcterms:W3CDTF">2003-08-12T22:07:41Z</dcterms:created>
  <dcterms:modified xsi:type="dcterms:W3CDTF">2004-04-16T17:57:05Z</dcterms:modified>
  <cp:category/>
  <cp:version/>
  <cp:contentType/>
  <cp:contentStatus/>
</cp:coreProperties>
</file>