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65506" windowWidth="6210" windowHeight="660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<sst xmlns="http://schemas.openxmlformats.org/spreadsheetml/2006/main" count="138" uniqueCount="123">
  <si>
    <t>durante el año 2002</t>
  </si>
  <si>
    <t>Total</t>
  </si>
  <si>
    <t>Género</t>
  </si>
  <si>
    <t>Mes</t>
  </si>
  <si>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</si>
  <si>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</si>
  <si>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</si>
  <si>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</si>
  <si>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</si>
  <si>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</si>
  <si>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</si>
  <si>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</si>
  <si>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</si>
  <si>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</si>
  <si>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</si>
  <si>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</si>
  <si>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</si>
  <si>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</si>
  <si>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Homicidio</t>
  </si>
  <si>
    <t>Hurto</t>
  </si>
  <si>
    <t>Robo</t>
  </si>
  <si>
    <t>Venta de droga</t>
  </si>
  <si>
    <t>Por existir orden de captura</t>
  </si>
  <si>
    <t>Estafa</t>
  </si>
  <si>
    <t>Cantón</t>
  </si>
  <si>
    <t>Robo de medio de transporte</t>
  </si>
  <si>
    <t xml:space="preserve">    Automóvil</t>
  </si>
  <si>
    <t>Robo fuerza sobre cosas</t>
  </si>
  <si>
    <t>Robo violencia personas</t>
  </si>
  <si>
    <t>(1) Incluye estafa mediante cheque</t>
  </si>
  <si>
    <t>(2) Incluye hurto de ganado</t>
  </si>
  <si>
    <t>Garabito</t>
  </si>
  <si>
    <t>Del 2002</t>
  </si>
  <si>
    <t>Abandono de incapaz</t>
  </si>
  <si>
    <t>Abuso de autoridad</t>
  </si>
  <si>
    <t>Abuso sexual menor</t>
  </si>
  <si>
    <t>Administración fraudulenta</t>
  </si>
  <si>
    <t>Agresión</t>
  </si>
  <si>
    <t>Amenazas</t>
  </si>
  <si>
    <t>Averiguar muerte</t>
  </si>
  <si>
    <t>Apropiación y/o retención indebida</t>
  </si>
  <si>
    <t>Circulación de moneda falsa</t>
  </si>
  <si>
    <t>Cohecho</t>
  </si>
  <si>
    <t>Corrupción de menores</t>
  </si>
  <si>
    <t>Daños</t>
  </si>
  <si>
    <t>Desaparición de persona</t>
  </si>
  <si>
    <t>Desobediencia a la autoridad</t>
  </si>
  <si>
    <t xml:space="preserve">Estafa </t>
  </si>
  <si>
    <t>Estafa mediante cheque</t>
  </si>
  <si>
    <t>Extorsión</t>
  </si>
  <si>
    <t>Falsedad ideológica</t>
  </si>
  <si>
    <t>Falsificación de señas y marcas</t>
  </si>
  <si>
    <t>Fuga de hogar</t>
  </si>
  <si>
    <t>Hurto de ganado</t>
  </si>
  <si>
    <t>Incumplimiento de deberes</t>
  </si>
  <si>
    <t>Infracc. Ley Orgánica del Ambiente</t>
  </si>
  <si>
    <t>Infracción Ley de Armas</t>
  </si>
  <si>
    <t>Infracción Ley de Minería</t>
  </si>
  <si>
    <t>Infracción Ley Derechos de Autor</t>
  </si>
  <si>
    <t>Infracción Ley Marítimo Terrestre</t>
  </si>
  <si>
    <t>Lesiones culposas</t>
  </si>
  <si>
    <t>Prevaricato</t>
  </si>
  <si>
    <t>Proxenitismo</t>
  </si>
  <si>
    <t>Rapto</t>
  </si>
  <si>
    <t>Receptación</t>
  </si>
  <si>
    <t>Robo con fuerza sobre las cosas</t>
  </si>
  <si>
    <t>Robo con violencia sobre las personas</t>
  </si>
  <si>
    <t>Simulación de delito</t>
  </si>
  <si>
    <t>Tenencia de droga</t>
  </si>
  <si>
    <t>Tent. Robo con fuerza sobre cosas</t>
  </si>
  <si>
    <t>Tentativa de estafa</t>
  </si>
  <si>
    <t>Tentativa de homicidio</t>
  </si>
  <si>
    <t>Tentativa de suicidio</t>
  </si>
  <si>
    <t>Usurpación</t>
  </si>
  <si>
    <t>Violación de domicilio</t>
  </si>
  <si>
    <t>Atípico</t>
  </si>
  <si>
    <t>Entrados</t>
  </si>
  <si>
    <t xml:space="preserve">    Lancha</t>
  </si>
  <si>
    <t>Violación</t>
  </si>
  <si>
    <t>De años anteriores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</si>
  <si>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</si>
  <si>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</si>
  <si>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</si>
  <si>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</si>
  <si>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</si>
  <si>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</si>
  <si>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</si>
  <si>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</si>
  <si>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</si>
  <si>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</si>
  <si>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</si>
  <si>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</si>
  <si>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Promedio</t>
  </si>
  <si>
    <t>Valor de</t>
  </si>
  <si>
    <t>Garabito según Tipo de Caso durante el año 2002</t>
  </si>
  <si>
    <t>Tipo de Caso</t>
  </si>
  <si>
    <t>Terminados</t>
  </si>
  <si>
    <t>Casos Entrados y Terminados por la Oficina Regional de</t>
  </si>
  <si>
    <t>Muerte accidental</t>
  </si>
  <si>
    <t>Homicidio doloso</t>
  </si>
  <si>
    <t>De Años Anteriores</t>
  </si>
  <si>
    <t xml:space="preserve"> durante el año 2002</t>
  </si>
  <si>
    <t>Robo medio de transporte</t>
  </si>
  <si>
    <t xml:space="preserve"> lo Sustraído</t>
  </si>
  <si>
    <t>por Acción</t>
  </si>
  <si>
    <t>Denuncias con Monto</t>
  </si>
  <si>
    <t>Conocido</t>
  </si>
  <si>
    <t>Sustraído y Valor Promedio por Acción Delictiva, para los delitos de estafa, hurto y robo</t>
  </si>
  <si>
    <t>de Detención</t>
  </si>
  <si>
    <t>Delito o Causa</t>
  </si>
  <si>
    <t>Personas Detenidas por la Oficina Regional de Garabito según Delito o Causa de Detención y Género y Mes</t>
  </si>
  <si>
    <t xml:space="preserve">Casos entrados en la Oficina Regional de Garabito según  Mes y </t>
  </si>
  <si>
    <t xml:space="preserve"> Cantón cuando ocurrió el hecho, durante el año 2002</t>
  </si>
  <si>
    <t>Tipo de Delito</t>
  </si>
  <si>
    <t xml:space="preserve">Denuncias Entradas con Monto Conocido en la Oficina Regional de Garabito, según Valor de lo </t>
  </si>
  <si>
    <t>-</t>
  </si>
  <si>
    <r>
      <t xml:space="preserve">Estafa </t>
    </r>
    <r>
      <rPr>
        <b/>
        <sz val="8"/>
        <rFont val="Batang"/>
        <family val="0"/>
      </rPr>
      <t>(1)</t>
    </r>
  </si>
  <si>
    <r>
      <t xml:space="preserve">Hurto </t>
    </r>
    <r>
      <rPr>
        <b/>
        <sz val="8"/>
        <rFont val="Batang"/>
        <family val="0"/>
      </rPr>
      <t>(2)</t>
    </r>
  </si>
  <si>
    <t>Cuadro N° 164</t>
  </si>
  <si>
    <t>Cuadro N° 165</t>
  </si>
  <si>
    <t>Continuación cuadro N° 165</t>
  </si>
  <si>
    <t>Cuadro N° 166</t>
  </si>
  <si>
    <t>Cuadro N° 167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</si>
</sst>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\¢#,##0"/>
  </numFmts>
  <fonts count="7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sz val="10"/>
      <color indexed="8"/>
      <name val="Batang"/>
      <family val="1"/>
    </font>
    <font>
      <sz val="8"/>
      <name val="Batang"/>
      <family val="1"/>
    </font>
    <font>
      <b/>
      <sz val="8"/>
      <name val="Batang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86" fontId="2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6" fontId="2" fillId="0" borderId="1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186" fontId="3" fillId="0" borderId="8" xfId="0" applyNumberFormat="1" applyFont="1" applyBorder="1" applyAlignment="1">
      <alignment horizontal="center"/>
    </xf>
    <xf numFmtId="186" fontId="2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186" fontId="3" fillId="0" borderId="8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6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186" fontId="1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VID\2002\BASES_OF_2002\Garabito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Gráfico1"/>
      <sheetName val="BASE"/>
      <sheetName val="CUANTIA"/>
      <sheetName val="C-1"/>
      <sheetName val="C-2"/>
      <sheetName val="C-3"/>
      <sheetName val="C-4,5"/>
    </sheetNames>
    <sheetDataSet>
      <sheetData sheetId="7">
        <row r="15">
          <cell r="G15">
            <v>200000</v>
          </cell>
        </row>
        <row r="17">
          <cell r="G17">
            <v>21609000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"/>
    </sheetView>
  </sheetViews>
  <sheetFormatPr defaultColWidth="11.421875" defaultRowHeight="12.75"/>
  <cols>
    <col min="1" max="1" width="29.8515625" style="9" customWidth="1"/>
    <col min="2" max="2" width="32.00390625" style="2" customWidth="1"/>
    <col min="3" max="16384" width="11.421875" style="2" customWidth="1"/>
  </cols>
  <sheetData>
    <row r="1" s="10" customFormat="1" ht="12.75" customHeight="1">
      <c r="A1" s="10" t="s">
        <v>118</v>
      </c>
    </row>
    <row r="2" s="10" customFormat="1" ht="12.75" customHeight="1"/>
    <row r="3" spans="1:2" s="10" customFormat="1" ht="12.75" customHeight="1">
      <c r="A3" s="58" t="s">
        <v>111</v>
      </c>
      <c r="B3" s="58"/>
    </row>
    <row r="4" spans="1:2" s="10" customFormat="1" ht="12.75" customHeight="1">
      <c r="A4" s="58" t="s">
        <v>112</v>
      </c>
      <c r="B4" s="58"/>
    </row>
    <row r="5" spans="1:2" s="10" customFormat="1" ht="12.75" customHeight="1">
      <c r="A5" s="58"/>
      <c r="B5" s="58"/>
    </row>
    <row r="6" s="9" customFormat="1" ht="12.75" customHeight="1" thickBot="1"/>
    <row r="7" spans="1:2" s="9" customFormat="1" ht="12.75" customHeight="1">
      <c r="A7" s="59" t="s">
        <v>3</v>
      </c>
      <c r="B7" s="32" t="s">
        <v>24</v>
      </c>
    </row>
    <row r="8" spans="1:2" s="9" customFormat="1" ht="12.75" customHeight="1" thickBot="1">
      <c r="A8" s="60"/>
      <c r="B8" s="23" t="s">
        <v>31</v>
      </c>
    </row>
    <row r="9" spans="1:2" s="9" customFormat="1" ht="12.75" customHeight="1">
      <c r="A9" s="28"/>
      <c r="B9" s="25"/>
    </row>
    <row r="10" spans="1:2" ht="12.75" customHeight="1">
      <c r="A10" s="39" t="s">
        <v>1</v>
      </c>
      <c r="B10" s="52">
        <f>SUM(B12:B23)</f>
        <v>482</v>
      </c>
    </row>
    <row r="11" spans="1:2" s="9" customFormat="1" ht="12">
      <c r="A11" s="29"/>
      <c r="B11" s="11"/>
    </row>
    <row r="12" spans="1:2" s="9" customFormat="1" ht="17.25" customHeight="1">
      <c r="A12" s="30" t="s">
        <v>80</v>
      </c>
      <c r="B12" s="11">
        <v>41</v>
      </c>
    </row>
    <row r="13" spans="1:2" s="9" customFormat="1" ht="17.25" customHeight="1">
      <c r="A13" s="30" t="s">
        <v>81</v>
      </c>
      <c r="B13" s="11">
        <v>53</v>
      </c>
    </row>
    <row r="14" spans="1:2" ht="17.25" customHeight="1">
      <c r="A14" s="30" t="s">
        <v>82</v>
      </c>
      <c r="B14" s="11">
        <v>37</v>
      </c>
    </row>
    <row r="15" spans="1:2" ht="17.25" customHeight="1">
      <c r="A15" s="30" t="s">
        <v>83</v>
      </c>
      <c r="B15" s="11">
        <v>68</v>
      </c>
    </row>
    <row r="16" spans="1:2" ht="17.25" customHeight="1">
      <c r="A16" s="30" t="s">
        <v>84</v>
      </c>
      <c r="B16" s="26">
        <v>46</v>
      </c>
    </row>
    <row r="17" spans="1:2" ht="17.25" customHeight="1">
      <c r="A17" s="30" t="s">
        <v>85</v>
      </c>
      <c r="B17" s="11">
        <v>42</v>
      </c>
    </row>
    <row r="18" spans="1:2" ht="17.25" customHeight="1">
      <c r="A18" s="30" t="s">
        <v>86</v>
      </c>
      <c r="B18" s="11">
        <v>33</v>
      </c>
    </row>
    <row r="19" spans="1:2" ht="17.25" customHeight="1">
      <c r="A19" s="30" t="s">
        <v>87</v>
      </c>
      <c r="B19" s="11">
        <v>25</v>
      </c>
    </row>
    <row r="20" spans="1:2" ht="17.25" customHeight="1">
      <c r="A20" s="30" t="s">
        <v>88</v>
      </c>
      <c r="B20" s="11">
        <v>34</v>
      </c>
    </row>
    <row r="21" spans="1:2" ht="17.25" customHeight="1">
      <c r="A21" s="30" t="s">
        <v>89</v>
      </c>
      <c r="B21" s="11">
        <v>24</v>
      </c>
    </row>
    <row r="22" spans="1:2" ht="17.25" customHeight="1">
      <c r="A22" s="30" t="s">
        <v>90</v>
      </c>
      <c r="B22" s="11">
        <v>45</v>
      </c>
    </row>
    <row r="23" spans="1:2" ht="17.25" customHeight="1">
      <c r="A23" s="30" t="s">
        <v>91</v>
      </c>
      <c r="B23" s="11">
        <v>34</v>
      </c>
    </row>
    <row r="24" spans="1:2" ht="12.75" thickBot="1">
      <c r="A24" s="31"/>
      <c r="B24" s="27"/>
    </row>
  </sheetData>
  <mergeCells count="4">
    <mergeCell ref="A3:B3"/>
    <mergeCell ref="A5:B5"/>
    <mergeCell ref="A7:A8"/>
    <mergeCell ref="A4:B4"/>
  </mergeCells>
  <printOptions horizontalCentered="1"/>
  <pageMargins left="0.5905511811023623" right="0.5905511811023623" top="2.98" bottom="0.196850393700787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2">
      <pane xSplit="1" ySplit="1" topLeftCell="B13" activePane="bottomRight" state="frozen"/>
      <selection pane="topLeft" activeCell="A12" sqref="A12"/>
      <selection pane="topRight" activeCell="B12" sqref="B12"/>
      <selection pane="bottomLeft" activeCell="A13" sqref="A13"/>
      <selection pane="bottomRight" activeCell="A38" sqref="A38"/>
    </sheetView>
  </sheetViews>
  <sheetFormatPr defaultColWidth="11.421875" defaultRowHeight="12" customHeight="1"/>
  <cols>
    <col min="1" max="1" width="38.28125" style="10" customWidth="1"/>
    <col min="2" max="2" width="12.28125" style="11" customWidth="1"/>
    <col min="3" max="4" width="11.421875" style="11" customWidth="1"/>
    <col min="5" max="5" width="13.140625" style="11" customWidth="1"/>
    <col min="6" max="6" width="30.57421875" style="11" customWidth="1"/>
    <col min="7" max="16384" width="11.421875" style="9" customWidth="1"/>
  </cols>
  <sheetData>
    <row r="1" spans="1:2" ht="12.75" customHeight="1">
      <c r="A1" s="18" t="s">
        <v>119</v>
      </c>
      <c r="B1" s="3"/>
    </row>
    <row r="2" ht="12.75" customHeight="1">
      <c r="B2" s="3"/>
    </row>
    <row r="3" spans="1:5" ht="12.75" customHeight="1">
      <c r="A3" s="58" t="s">
        <v>97</v>
      </c>
      <c r="B3" s="58"/>
      <c r="C3" s="58"/>
      <c r="D3" s="58"/>
      <c r="E3" s="58"/>
    </row>
    <row r="4" spans="1:5" ht="12.75" customHeight="1">
      <c r="A4" s="58" t="s">
        <v>94</v>
      </c>
      <c r="B4" s="58"/>
      <c r="C4" s="58"/>
      <c r="D4" s="58"/>
      <c r="E4" s="58"/>
    </row>
    <row r="5" spans="1:5" ht="19.5" customHeight="1" thickBot="1">
      <c r="A5" s="17"/>
      <c r="B5" s="17"/>
      <c r="C5" s="19"/>
      <c r="D5" s="19"/>
      <c r="E5" s="19"/>
    </row>
    <row r="6" spans="1:5" ht="12">
      <c r="A6" s="61" t="s">
        <v>95</v>
      </c>
      <c r="B6" s="70" t="s">
        <v>76</v>
      </c>
      <c r="C6" s="57" t="s">
        <v>96</v>
      </c>
      <c r="D6" s="74"/>
      <c r="E6" s="74"/>
    </row>
    <row r="7" spans="1:5" ht="12">
      <c r="A7" s="73"/>
      <c r="B7" s="71"/>
      <c r="C7" s="75"/>
      <c r="D7" s="75"/>
      <c r="E7" s="75"/>
    </row>
    <row r="8" spans="1:5" ht="12">
      <c r="A8" s="73"/>
      <c r="B8" s="71"/>
      <c r="C8" s="62" t="s">
        <v>1</v>
      </c>
      <c r="D8" s="65" t="s">
        <v>32</v>
      </c>
      <c r="E8" s="68" t="s">
        <v>79</v>
      </c>
    </row>
    <row r="9" spans="1:5" ht="12">
      <c r="A9" s="73"/>
      <c r="B9" s="71"/>
      <c r="C9" s="63"/>
      <c r="D9" s="66"/>
      <c r="E9" s="58"/>
    </row>
    <row r="10" spans="1:5" ht="12.75" thickBot="1">
      <c r="A10" s="56"/>
      <c r="B10" s="72"/>
      <c r="C10" s="64"/>
      <c r="D10" s="67"/>
      <c r="E10" s="69"/>
    </row>
    <row r="11" spans="1:5" ht="12.75" customHeight="1">
      <c r="A11" s="3"/>
      <c r="B11" s="35"/>
      <c r="C11" s="3"/>
      <c r="D11" s="3"/>
      <c r="E11" s="3"/>
    </row>
    <row r="12" spans="1:6" ht="12.75" customHeight="1">
      <c r="A12" s="3" t="s">
        <v>1</v>
      </c>
      <c r="B12" s="36">
        <f>SUM(B14:B73)-B51</f>
        <v>482</v>
      </c>
      <c r="C12" s="20">
        <f>SUM(C14:C73)-C51</f>
        <v>269</v>
      </c>
      <c r="D12" s="20">
        <f>SUM(D14:D73)-D51</f>
        <v>252</v>
      </c>
      <c r="E12" s="20">
        <f>SUM(E14:E73)-E51</f>
        <v>17</v>
      </c>
      <c r="F12" s="9"/>
    </row>
    <row r="13" spans="1:6" ht="12.75" customHeight="1">
      <c r="A13" s="9"/>
      <c r="B13" s="36"/>
      <c r="F13" s="9"/>
    </row>
    <row r="14" spans="1:6" ht="13.5" customHeight="1">
      <c r="A14" s="9" t="s">
        <v>33</v>
      </c>
      <c r="B14" s="35">
        <v>1</v>
      </c>
      <c r="C14" s="11">
        <f>(D14+E14)</f>
        <v>1</v>
      </c>
      <c r="D14" s="11">
        <v>1</v>
      </c>
      <c r="E14" s="11">
        <v>0</v>
      </c>
      <c r="F14" s="9"/>
    </row>
    <row r="15" spans="1:5" ht="13.5" customHeight="1">
      <c r="A15" s="9" t="s">
        <v>34</v>
      </c>
      <c r="B15" s="35">
        <v>8</v>
      </c>
      <c r="C15" s="11">
        <f aca="true" t="shared" si="0" ref="C15:C71">(D15+E15)</f>
        <v>8</v>
      </c>
      <c r="D15" s="11">
        <v>8</v>
      </c>
      <c r="E15" s="11">
        <v>0</v>
      </c>
    </row>
    <row r="16" spans="1:5" ht="13.5" customHeight="1">
      <c r="A16" s="9" t="s">
        <v>35</v>
      </c>
      <c r="B16" s="35">
        <v>5</v>
      </c>
      <c r="C16" s="11">
        <f t="shared" si="0"/>
        <v>6</v>
      </c>
      <c r="D16" s="11">
        <v>5</v>
      </c>
      <c r="E16" s="11">
        <v>1</v>
      </c>
    </row>
    <row r="17" spans="1:5" ht="13.5" customHeight="1">
      <c r="A17" s="9" t="s">
        <v>36</v>
      </c>
      <c r="B17" s="35">
        <v>1</v>
      </c>
      <c r="C17" s="11">
        <f t="shared" si="0"/>
        <v>0</v>
      </c>
      <c r="D17" s="11">
        <v>0</v>
      </c>
      <c r="E17" s="11">
        <v>0</v>
      </c>
    </row>
    <row r="18" spans="1:5" ht="13.5" customHeight="1">
      <c r="A18" s="9" t="s">
        <v>37</v>
      </c>
      <c r="B18" s="35">
        <v>18</v>
      </c>
      <c r="C18" s="11">
        <f t="shared" si="0"/>
        <v>14</v>
      </c>
      <c r="D18" s="11">
        <v>13</v>
      </c>
      <c r="E18" s="11">
        <v>1</v>
      </c>
    </row>
    <row r="19" spans="1:5" ht="13.5" customHeight="1">
      <c r="A19" s="9" t="s">
        <v>38</v>
      </c>
      <c r="B19" s="35">
        <v>2</v>
      </c>
      <c r="C19" s="11">
        <f t="shared" si="0"/>
        <v>2</v>
      </c>
      <c r="D19" s="11">
        <v>2</v>
      </c>
      <c r="E19" s="11">
        <v>0</v>
      </c>
    </row>
    <row r="20" spans="1:5" ht="13.5" customHeight="1">
      <c r="A20" s="9" t="s">
        <v>40</v>
      </c>
      <c r="B20" s="35">
        <v>4</v>
      </c>
      <c r="C20" s="11">
        <f t="shared" si="0"/>
        <v>2</v>
      </c>
      <c r="D20" s="11">
        <v>2</v>
      </c>
      <c r="E20" s="11">
        <v>0</v>
      </c>
    </row>
    <row r="21" spans="1:5" ht="13.5" customHeight="1">
      <c r="A21" s="9" t="s">
        <v>39</v>
      </c>
      <c r="B21" s="35">
        <v>1</v>
      </c>
      <c r="C21" s="11">
        <f>(D21+E21)</f>
        <v>1</v>
      </c>
      <c r="D21" s="11">
        <v>1</v>
      </c>
      <c r="E21" s="11">
        <v>0</v>
      </c>
    </row>
    <row r="22" spans="1:5" ht="13.5" customHeight="1">
      <c r="A22" s="9" t="s">
        <v>41</v>
      </c>
      <c r="B22" s="35">
        <v>21</v>
      </c>
      <c r="C22" s="11">
        <f t="shared" si="0"/>
        <v>21</v>
      </c>
      <c r="D22" s="11">
        <v>21</v>
      </c>
      <c r="E22" s="11">
        <v>0</v>
      </c>
    </row>
    <row r="23" spans="1:5" ht="13.5" customHeight="1">
      <c r="A23" s="21" t="s">
        <v>42</v>
      </c>
      <c r="B23" s="35">
        <v>1</v>
      </c>
      <c r="C23" s="11">
        <f t="shared" si="0"/>
        <v>2</v>
      </c>
      <c r="D23" s="11">
        <v>1</v>
      </c>
      <c r="E23" s="11">
        <v>1</v>
      </c>
    </row>
    <row r="24" spans="1:5" ht="13.5" customHeight="1">
      <c r="A24" s="9" t="s">
        <v>43</v>
      </c>
      <c r="B24" s="35">
        <v>1</v>
      </c>
      <c r="C24" s="11">
        <f t="shared" si="0"/>
        <v>2</v>
      </c>
      <c r="D24" s="11">
        <v>1</v>
      </c>
      <c r="E24" s="11">
        <v>1</v>
      </c>
    </row>
    <row r="25" spans="1:5" ht="13.5" customHeight="1">
      <c r="A25" s="9" t="s">
        <v>44</v>
      </c>
      <c r="B25" s="35">
        <v>12</v>
      </c>
      <c r="C25" s="11">
        <f t="shared" si="0"/>
        <v>5</v>
      </c>
      <c r="D25" s="11">
        <v>5</v>
      </c>
      <c r="E25" s="11">
        <v>0</v>
      </c>
    </row>
    <row r="26" spans="1:5" ht="13.5" customHeight="1">
      <c r="A26" s="9" t="s">
        <v>45</v>
      </c>
      <c r="B26" s="35">
        <v>8</v>
      </c>
      <c r="C26" s="11">
        <f t="shared" si="0"/>
        <v>8</v>
      </c>
      <c r="D26" s="11">
        <v>8</v>
      </c>
      <c r="E26" s="11">
        <v>0</v>
      </c>
    </row>
    <row r="27" spans="1:5" ht="13.5" customHeight="1">
      <c r="A27" s="9" t="s">
        <v>46</v>
      </c>
      <c r="B27" s="35">
        <v>1</v>
      </c>
      <c r="C27" s="11">
        <f t="shared" si="0"/>
        <v>1</v>
      </c>
      <c r="D27" s="11">
        <v>1</v>
      </c>
      <c r="E27" s="11">
        <v>0</v>
      </c>
    </row>
    <row r="28" spans="1:5" ht="13.5" customHeight="1">
      <c r="A28" s="9" t="s">
        <v>47</v>
      </c>
      <c r="B28" s="35">
        <v>9</v>
      </c>
      <c r="C28" s="11">
        <f t="shared" si="0"/>
        <v>5</v>
      </c>
      <c r="D28" s="11">
        <v>4</v>
      </c>
      <c r="E28" s="11">
        <v>1</v>
      </c>
    </row>
    <row r="29" spans="1:5" ht="13.5" customHeight="1">
      <c r="A29" s="9" t="s">
        <v>48</v>
      </c>
      <c r="B29" s="35">
        <v>2</v>
      </c>
      <c r="C29" s="11">
        <f t="shared" si="0"/>
        <v>1</v>
      </c>
      <c r="D29" s="11">
        <v>1</v>
      </c>
      <c r="E29" s="11">
        <v>0</v>
      </c>
    </row>
    <row r="30" spans="1:5" ht="13.5" customHeight="1">
      <c r="A30" s="9" t="s">
        <v>49</v>
      </c>
      <c r="B30" s="35">
        <v>1</v>
      </c>
      <c r="C30" s="11">
        <f t="shared" si="0"/>
        <v>0</v>
      </c>
      <c r="D30" s="11">
        <v>0</v>
      </c>
      <c r="E30" s="11">
        <v>0</v>
      </c>
    </row>
    <row r="31" spans="1:5" ht="13.5" customHeight="1">
      <c r="A31" s="9" t="s">
        <v>50</v>
      </c>
      <c r="B31" s="35">
        <v>1</v>
      </c>
      <c r="C31" s="11">
        <f t="shared" si="0"/>
        <v>1</v>
      </c>
      <c r="D31" s="11">
        <v>1</v>
      </c>
      <c r="E31" s="11">
        <v>0</v>
      </c>
    </row>
    <row r="32" spans="1:5" ht="13.5" customHeight="1">
      <c r="A32" s="9" t="s">
        <v>51</v>
      </c>
      <c r="B32" s="35">
        <v>1</v>
      </c>
      <c r="C32" s="11">
        <f t="shared" si="0"/>
        <v>1</v>
      </c>
      <c r="D32" s="11">
        <v>1</v>
      </c>
      <c r="E32" s="11">
        <v>0</v>
      </c>
    </row>
    <row r="33" spans="1:5" ht="13.5" customHeight="1">
      <c r="A33" s="9" t="s">
        <v>52</v>
      </c>
      <c r="B33" s="35">
        <v>2</v>
      </c>
      <c r="C33" s="11">
        <f t="shared" si="0"/>
        <v>0</v>
      </c>
      <c r="D33" s="11">
        <v>0</v>
      </c>
      <c r="E33" s="11">
        <v>0</v>
      </c>
    </row>
    <row r="34" spans="1:5" ht="13.5" customHeight="1">
      <c r="A34" s="9" t="s">
        <v>99</v>
      </c>
      <c r="B34" s="35">
        <v>1</v>
      </c>
      <c r="C34" s="11">
        <f t="shared" si="0"/>
        <v>1</v>
      </c>
      <c r="D34" s="11">
        <v>1</v>
      </c>
      <c r="E34" s="11">
        <v>0</v>
      </c>
    </row>
    <row r="35" spans="1:5" ht="13.5" customHeight="1">
      <c r="A35" s="9" t="s">
        <v>19</v>
      </c>
      <c r="B35" s="35">
        <v>109</v>
      </c>
      <c r="C35" s="11">
        <f t="shared" si="0"/>
        <v>47</v>
      </c>
      <c r="D35" s="11">
        <v>44</v>
      </c>
      <c r="E35" s="11">
        <v>3</v>
      </c>
    </row>
    <row r="36" spans="1:5" ht="13.5" customHeight="1">
      <c r="A36" s="9" t="s">
        <v>53</v>
      </c>
      <c r="B36" s="35">
        <v>3</v>
      </c>
      <c r="C36" s="11">
        <f t="shared" si="0"/>
        <v>0</v>
      </c>
      <c r="D36" s="11">
        <v>0</v>
      </c>
      <c r="E36" s="11">
        <v>0</v>
      </c>
    </row>
    <row r="37" spans="1:5" ht="13.5" customHeight="1">
      <c r="A37" s="9" t="s">
        <v>54</v>
      </c>
      <c r="B37" s="35">
        <v>0</v>
      </c>
      <c r="C37" s="11">
        <f t="shared" si="0"/>
        <v>1</v>
      </c>
      <c r="D37" s="11">
        <v>0</v>
      </c>
      <c r="E37" s="11">
        <v>1</v>
      </c>
    </row>
    <row r="38" spans="1:5" ht="13.5" customHeight="1">
      <c r="A38" s="9" t="s">
        <v>55</v>
      </c>
      <c r="B38" s="35">
        <v>1</v>
      </c>
      <c r="C38" s="11">
        <f t="shared" si="0"/>
        <v>1</v>
      </c>
      <c r="D38" s="11">
        <v>1</v>
      </c>
      <c r="E38" s="11">
        <v>0</v>
      </c>
    </row>
    <row r="39" spans="1:5" ht="13.5" customHeight="1">
      <c r="A39" s="9" t="s">
        <v>56</v>
      </c>
      <c r="B39" s="35">
        <v>1</v>
      </c>
      <c r="C39" s="11">
        <f t="shared" si="0"/>
        <v>1</v>
      </c>
      <c r="D39" s="11">
        <v>1</v>
      </c>
      <c r="E39" s="11">
        <v>0</v>
      </c>
    </row>
    <row r="40" spans="1:5" ht="13.5" customHeight="1">
      <c r="A40" s="9" t="s">
        <v>57</v>
      </c>
      <c r="B40" s="35">
        <v>8</v>
      </c>
      <c r="C40" s="11">
        <f t="shared" si="0"/>
        <v>6</v>
      </c>
      <c r="D40" s="11">
        <v>5</v>
      </c>
      <c r="E40" s="11">
        <v>1</v>
      </c>
    </row>
    <row r="41" spans="1:5" ht="13.5" customHeight="1">
      <c r="A41" s="9" t="s">
        <v>58</v>
      </c>
      <c r="B41" s="35">
        <v>1</v>
      </c>
      <c r="C41" s="11">
        <f t="shared" si="0"/>
        <v>0</v>
      </c>
      <c r="D41" s="11">
        <v>0</v>
      </c>
      <c r="E41" s="11">
        <v>0</v>
      </c>
    </row>
    <row r="42" spans="1:5" ht="13.5" customHeight="1">
      <c r="A42" s="9" t="s">
        <v>59</v>
      </c>
      <c r="B42" s="35">
        <v>10</v>
      </c>
      <c r="C42" s="11">
        <f t="shared" si="0"/>
        <v>10</v>
      </c>
      <c r="D42" s="11">
        <v>10</v>
      </c>
      <c r="E42" s="11">
        <v>0</v>
      </c>
    </row>
    <row r="43" spans="1:5" ht="13.5" customHeight="1">
      <c r="A43" s="9" t="s">
        <v>60</v>
      </c>
      <c r="B43" s="35">
        <v>4</v>
      </c>
      <c r="C43" s="11">
        <f t="shared" si="0"/>
        <v>3</v>
      </c>
      <c r="D43" s="11">
        <v>2</v>
      </c>
      <c r="E43" s="11">
        <v>1</v>
      </c>
    </row>
    <row r="44" spans="1:5" ht="13.5" customHeight="1">
      <c r="A44" s="9" t="s">
        <v>98</v>
      </c>
      <c r="B44" s="35">
        <v>12</v>
      </c>
      <c r="C44" s="11">
        <v>12</v>
      </c>
      <c r="D44" s="11">
        <v>12</v>
      </c>
      <c r="E44" s="11">
        <v>0</v>
      </c>
    </row>
    <row r="45" spans="1:5" ht="13.5" customHeight="1">
      <c r="A45" s="9" t="s">
        <v>61</v>
      </c>
      <c r="B45" s="35">
        <v>1</v>
      </c>
      <c r="C45" s="11">
        <f t="shared" si="0"/>
        <v>1</v>
      </c>
      <c r="D45" s="11">
        <v>1</v>
      </c>
      <c r="E45" s="11">
        <v>0</v>
      </c>
    </row>
    <row r="46" spans="1:5" ht="13.5" customHeight="1">
      <c r="A46" s="9" t="s">
        <v>62</v>
      </c>
      <c r="B46" s="35">
        <v>2</v>
      </c>
      <c r="C46" s="11">
        <f t="shared" si="0"/>
        <v>3</v>
      </c>
      <c r="D46" s="11">
        <v>1</v>
      </c>
      <c r="E46" s="11">
        <v>2</v>
      </c>
    </row>
    <row r="47" spans="1:5" ht="13.5" customHeight="1">
      <c r="A47" s="9" t="s">
        <v>63</v>
      </c>
      <c r="B47" s="35">
        <v>2</v>
      </c>
      <c r="C47" s="11">
        <f t="shared" si="0"/>
        <v>2</v>
      </c>
      <c r="D47" s="11">
        <v>2</v>
      </c>
      <c r="E47" s="11">
        <v>0</v>
      </c>
    </row>
    <row r="48" spans="1:5" ht="13.5" customHeight="1">
      <c r="A48" s="9" t="s">
        <v>64</v>
      </c>
      <c r="B48" s="35">
        <v>1</v>
      </c>
      <c r="C48" s="11">
        <f t="shared" si="0"/>
        <v>1</v>
      </c>
      <c r="D48" s="11">
        <v>1</v>
      </c>
      <c r="E48" s="11">
        <v>0</v>
      </c>
    </row>
    <row r="49" spans="1:5" ht="13.5" customHeight="1">
      <c r="A49" s="9" t="s">
        <v>65</v>
      </c>
      <c r="B49" s="35">
        <v>175</v>
      </c>
      <c r="C49" s="11">
        <f t="shared" si="0"/>
        <v>63</v>
      </c>
      <c r="D49" s="11">
        <v>59</v>
      </c>
      <c r="E49" s="11">
        <v>4</v>
      </c>
    </row>
    <row r="50" spans="1:5" ht="13.5" customHeight="1">
      <c r="A50" s="9" t="s">
        <v>66</v>
      </c>
      <c r="B50" s="35">
        <v>8</v>
      </c>
      <c r="C50" s="11">
        <f t="shared" si="0"/>
        <v>4</v>
      </c>
      <c r="D50" s="11">
        <v>4</v>
      </c>
      <c r="E50" s="11">
        <v>0</v>
      </c>
    </row>
    <row r="51" spans="1:5" ht="23.25" customHeight="1">
      <c r="A51" s="20" t="s">
        <v>25</v>
      </c>
      <c r="B51" s="36">
        <f>SUM(B53:B54)</f>
        <v>9</v>
      </c>
      <c r="C51" s="20">
        <f>SUM(C53:C54)</f>
        <v>3</v>
      </c>
      <c r="D51" s="20">
        <f>SUM(D53:D54)</f>
        <v>3</v>
      </c>
      <c r="E51" s="20">
        <f>SUM(E53:E54)</f>
        <v>0</v>
      </c>
    </row>
    <row r="52" spans="1:2" ht="13.5" customHeight="1">
      <c r="A52" s="9"/>
      <c r="B52" s="35"/>
    </row>
    <row r="53" spans="1:5" ht="13.5" customHeight="1">
      <c r="A53" s="9" t="s">
        <v>26</v>
      </c>
      <c r="B53" s="35">
        <v>8</v>
      </c>
      <c r="C53" s="11">
        <f t="shared" si="0"/>
        <v>3</v>
      </c>
      <c r="D53" s="11">
        <v>3</v>
      </c>
      <c r="E53" s="11">
        <v>0</v>
      </c>
    </row>
    <row r="54" spans="1:5" ht="13.5" customHeight="1">
      <c r="A54" s="9" t="s">
        <v>77</v>
      </c>
      <c r="B54" s="35">
        <v>1</v>
      </c>
      <c r="C54" s="11">
        <f t="shared" si="0"/>
        <v>0</v>
      </c>
      <c r="D54" s="11">
        <v>0</v>
      </c>
      <c r="E54" s="11">
        <v>0</v>
      </c>
    </row>
    <row r="55" spans="1:5" ht="13.5" customHeight="1">
      <c r="A55" s="9"/>
      <c r="B55" s="12"/>
      <c r="E55" s="22"/>
    </row>
    <row r="56" spans="1:5" ht="13.5" customHeight="1">
      <c r="A56" s="18" t="s">
        <v>120</v>
      </c>
      <c r="B56" s="12"/>
      <c r="E56" s="22"/>
    </row>
    <row r="57" spans="1:5" ht="13.5" customHeight="1" thickBot="1">
      <c r="A57" s="9"/>
      <c r="B57" s="12"/>
      <c r="E57" s="22"/>
    </row>
    <row r="58" spans="1:5" ht="18" customHeight="1">
      <c r="A58" s="61" t="s">
        <v>95</v>
      </c>
      <c r="B58" s="70" t="s">
        <v>76</v>
      </c>
      <c r="C58" s="61" t="s">
        <v>96</v>
      </c>
      <c r="D58" s="61"/>
      <c r="E58" s="61"/>
    </row>
    <row r="59" spans="1:5" ht="12" customHeight="1">
      <c r="A59" s="79"/>
      <c r="B59" s="77"/>
      <c r="C59" s="62" t="s">
        <v>1</v>
      </c>
      <c r="D59" s="65" t="s">
        <v>32</v>
      </c>
      <c r="E59" s="68" t="s">
        <v>100</v>
      </c>
    </row>
    <row r="60" spans="1:5" ht="12" customHeight="1">
      <c r="A60" s="79"/>
      <c r="B60" s="77"/>
      <c r="C60" s="81"/>
      <c r="D60" s="73"/>
      <c r="E60" s="75"/>
    </row>
    <row r="61" spans="1:5" ht="12" customHeight="1" thickBot="1">
      <c r="A61" s="80"/>
      <c r="B61" s="78"/>
      <c r="C61" s="82"/>
      <c r="D61" s="56"/>
      <c r="E61" s="76"/>
    </row>
    <row r="62" spans="1:5" ht="13.5" customHeight="1">
      <c r="A62" s="9"/>
      <c r="B62" s="37"/>
      <c r="E62" s="22"/>
    </row>
    <row r="63" spans="1:5" ht="13.5" customHeight="1">
      <c r="A63" s="9" t="s">
        <v>67</v>
      </c>
      <c r="B63" s="35">
        <v>1</v>
      </c>
      <c r="C63" s="11">
        <f t="shared" si="0"/>
        <v>1</v>
      </c>
      <c r="D63" s="11">
        <v>1</v>
      </c>
      <c r="E63" s="11">
        <v>0</v>
      </c>
    </row>
    <row r="64" spans="1:5" ht="13.5" customHeight="1">
      <c r="A64" s="9" t="s">
        <v>68</v>
      </c>
      <c r="B64" s="35">
        <v>1</v>
      </c>
      <c r="C64" s="11">
        <f t="shared" si="0"/>
        <v>1</v>
      </c>
      <c r="D64" s="11">
        <v>1</v>
      </c>
      <c r="E64" s="11">
        <v>0</v>
      </c>
    </row>
    <row r="65" spans="1:5" ht="13.5" customHeight="1">
      <c r="A65" s="9" t="s">
        <v>69</v>
      </c>
      <c r="B65" s="35">
        <v>3</v>
      </c>
      <c r="C65" s="11">
        <f t="shared" si="0"/>
        <v>1</v>
      </c>
      <c r="D65" s="11">
        <v>1</v>
      </c>
      <c r="E65" s="11">
        <v>0</v>
      </c>
    </row>
    <row r="66" spans="1:5" ht="13.5" customHeight="1">
      <c r="A66" s="9" t="s">
        <v>70</v>
      </c>
      <c r="B66" s="35">
        <v>1</v>
      </c>
      <c r="C66" s="11">
        <f t="shared" si="0"/>
        <v>1</v>
      </c>
      <c r="D66" s="11">
        <v>1</v>
      </c>
      <c r="E66" s="11">
        <v>0</v>
      </c>
    </row>
    <row r="67" spans="1:5" ht="13.5" customHeight="1">
      <c r="A67" s="9" t="s">
        <v>71</v>
      </c>
      <c r="B67" s="35">
        <v>1</v>
      </c>
      <c r="C67" s="11">
        <f t="shared" si="0"/>
        <v>1</v>
      </c>
      <c r="D67" s="11">
        <v>1</v>
      </c>
      <c r="E67" s="11">
        <v>0</v>
      </c>
    </row>
    <row r="68" spans="1:5" ht="13.5" customHeight="1">
      <c r="A68" s="9" t="s">
        <v>72</v>
      </c>
      <c r="B68" s="35">
        <v>1</v>
      </c>
      <c r="C68" s="11">
        <f t="shared" si="0"/>
        <v>1</v>
      </c>
      <c r="D68" s="11">
        <v>1</v>
      </c>
      <c r="E68" s="11">
        <v>0</v>
      </c>
    </row>
    <row r="69" spans="1:5" ht="13.5" customHeight="1">
      <c r="A69" s="9" t="s">
        <v>73</v>
      </c>
      <c r="B69" s="35">
        <v>7</v>
      </c>
      <c r="C69" s="11">
        <f t="shared" si="0"/>
        <v>7</v>
      </c>
      <c r="D69" s="11">
        <v>7</v>
      </c>
      <c r="E69" s="11">
        <v>0</v>
      </c>
    </row>
    <row r="70" spans="1:5" ht="13.5" customHeight="1">
      <c r="A70" s="9" t="s">
        <v>21</v>
      </c>
      <c r="B70" s="35">
        <v>8</v>
      </c>
      <c r="C70" s="11">
        <f t="shared" si="0"/>
        <v>8</v>
      </c>
      <c r="D70" s="11">
        <v>8</v>
      </c>
      <c r="E70" s="11">
        <v>0</v>
      </c>
    </row>
    <row r="71" spans="1:5" ht="13.5" customHeight="1">
      <c r="A71" s="9" t="s">
        <v>78</v>
      </c>
      <c r="B71" s="35">
        <v>5</v>
      </c>
      <c r="C71" s="11">
        <f t="shared" si="0"/>
        <v>2</v>
      </c>
      <c r="D71" s="11">
        <v>2</v>
      </c>
      <c r="E71" s="11">
        <v>0</v>
      </c>
    </row>
    <row r="72" spans="1:5" ht="13.5" customHeight="1">
      <c r="A72" s="9" t="s">
        <v>74</v>
      </c>
      <c r="B72" s="35">
        <v>1</v>
      </c>
      <c r="C72" s="11">
        <f>(D72+E72)</f>
        <v>1</v>
      </c>
      <c r="D72" s="11">
        <v>1</v>
      </c>
      <c r="E72" s="11">
        <v>0</v>
      </c>
    </row>
    <row r="73" spans="1:5" ht="13.5" customHeight="1">
      <c r="A73" s="9" t="s">
        <v>75</v>
      </c>
      <c r="B73" s="35">
        <v>5</v>
      </c>
      <c r="C73" s="11">
        <f>(D73+E73)</f>
        <v>5</v>
      </c>
      <c r="D73" s="11">
        <v>5</v>
      </c>
      <c r="E73" s="11">
        <v>0</v>
      </c>
    </row>
    <row r="74" spans="1:5" ht="13.5" customHeight="1" thickBot="1">
      <c r="A74" s="8"/>
      <c r="B74" s="38"/>
      <c r="C74" s="8"/>
      <c r="D74" s="8"/>
      <c r="E74" s="8"/>
    </row>
    <row r="75" spans="1:5" ht="12.75" customHeight="1">
      <c r="A75" s="9"/>
      <c r="B75" s="12"/>
      <c r="E75" s="22"/>
    </row>
  </sheetData>
  <mergeCells count="14">
    <mergeCell ref="E59:E61"/>
    <mergeCell ref="B58:B61"/>
    <mergeCell ref="A58:A61"/>
    <mergeCell ref="C59:C61"/>
    <mergeCell ref="D59:D61"/>
    <mergeCell ref="A3:E3"/>
    <mergeCell ref="A4:E4"/>
    <mergeCell ref="C58:E58"/>
    <mergeCell ref="C8:C10"/>
    <mergeCell ref="D8:D10"/>
    <mergeCell ref="E8:E10"/>
    <mergeCell ref="B6:B10"/>
    <mergeCell ref="A6:A10"/>
    <mergeCell ref="C6:E7"/>
  </mergeCells>
  <printOptions horizontalCentered="1"/>
  <pageMargins left="0.5905511811023623" right="0.5905511811023623" top="0.97" bottom="0.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1" sqref="A21"/>
    </sheetView>
  </sheetViews>
  <sheetFormatPr defaultColWidth="11.421875" defaultRowHeight="12.75"/>
  <cols>
    <col min="1" max="1" width="35.57421875" style="2" bestFit="1" customWidth="1"/>
    <col min="2" max="2" width="24.8515625" style="2" bestFit="1" customWidth="1"/>
    <col min="3" max="3" width="13.8515625" style="2" bestFit="1" customWidth="1"/>
    <col min="4" max="4" width="20.57421875" style="13" customWidth="1"/>
    <col min="5" max="16384" width="11.421875" style="2" customWidth="1"/>
  </cols>
  <sheetData>
    <row r="1" ht="12.75" customHeight="1">
      <c r="A1" s="10" t="s">
        <v>121</v>
      </c>
    </row>
    <row r="2" ht="12.75" customHeight="1">
      <c r="A2" s="10"/>
    </row>
    <row r="3" spans="1:4" ht="12.75" customHeight="1">
      <c r="A3" s="58" t="s">
        <v>114</v>
      </c>
      <c r="B3" s="83"/>
      <c r="C3" s="83"/>
      <c r="D3" s="83"/>
    </row>
    <row r="4" spans="1:4" ht="12.75" customHeight="1">
      <c r="A4" s="58" t="s">
        <v>107</v>
      </c>
      <c r="B4" s="83"/>
      <c r="C4" s="83"/>
      <c r="D4" s="83"/>
    </row>
    <row r="5" spans="1:4" ht="12.75" customHeight="1">
      <c r="A5" s="58" t="s">
        <v>101</v>
      </c>
      <c r="B5" s="83"/>
      <c r="C5" s="83"/>
      <c r="D5" s="83"/>
    </row>
    <row r="6" ht="30" customHeight="1" thickBot="1"/>
    <row r="7" spans="1:4" ht="24.75" customHeight="1">
      <c r="A7" s="84" t="s">
        <v>113</v>
      </c>
      <c r="B7" s="33" t="s">
        <v>105</v>
      </c>
      <c r="C7" s="33" t="s">
        <v>93</v>
      </c>
      <c r="D7" s="51" t="s">
        <v>92</v>
      </c>
    </row>
    <row r="8" spans="1:4" ht="24.75" customHeight="1" thickBot="1">
      <c r="A8" s="56"/>
      <c r="B8" s="34" t="s">
        <v>106</v>
      </c>
      <c r="C8" s="34" t="s">
        <v>103</v>
      </c>
      <c r="D8" s="48" t="s">
        <v>104</v>
      </c>
    </row>
    <row r="9" spans="2:3" ht="12.75" customHeight="1">
      <c r="B9" s="40"/>
      <c r="C9" s="40"/>
    </row>
    <row r="10" spans="1:4" ht="12.75" customHeight="1">
      <c r="A10" s="4" t="s">
        <v>1</v>
      </c>
      <c r="B10" s="36">
        <f>SUM(B12:B20)-B17</f>
        <v>263</v>
      </c>
      <c r="C10" s="41">
        <f>SUM(C12:C20)-C17</f>
        <v>147968225</v>
      </c>
      <c r="D10" s="14">
        <f>C10/B10</f>
        <v>562616.825095057</v>
      </c>
    </row>
    <row r="11" spans="2:3" ht="12.75" customHeight="1">
      <c r="B11" s="35"/>
      <c r="C11" s="42"/>
    </row>
    <row r="12" spans="1:4" ht="17.25" customHeight="1">
      <c r="A12" s="55" t="s">
        <v>116</v>
      </c>
      <c r="B12" s="35">
        <v>9</v>
      </c>
      <c r="C12" s="42">
        <v>1530000</v>
      </c>
      <c r="D12" s="13">
        <f aca="true" t="shared" si="0" ref="D12:D20">C12/B12</f>
        <v>170000</v>
      </c>
    </row>
    <row r="13" spans="1:4" ht="17.25" customHeight="1">
      <c r="A13" s="55" t="s">
        <v>117</v>
      </c>
      <c r="B13" s="35">
        <v>93</v>
      </c>
      <c r="C13" s="42">
        <v>45097825</v>
      </c>
      <c r="D13" s="13">
        <f t="shared" si="0"/>
        <v>484922.8494623656</v>
      </c>
    </row>
    <row r="14" spans="1:4" ht="17.25" customHeight="1">
      <c r="A14" s="2" t="s">
        <v>27</v>
      </c>
      <c r="B14" s="35">
        <v>147</v>
      </c>
      <c r="C14" s="42">
        <v>76931400</v>
      </c>
      <c r="D14" s="13">
        <f t="shared" si="0"/>
        <v>523342.85714285716</v>
      </c>
    </row>
    <row r="15" spans="1:4" ht="17.25" customHeight="1">
      <c r="A15" s="2" t="s">
        <v>28</v>
      </c>
      <c r="B15" s="35">
        <v>6</v>
      </c>
      <c r="C15" s="42">
        <v>2600000</v>
      </c>
      <c r="D15" s="13">
        <f t="shared" si="0"/>
        <v>433333.3333333333</v>
      </c>
    </row>
    <row r="16" spans="2:3" ht="13.5" customHeight="1">
      <c r="B16" s="35"/>
      <c r="C16" s="42"/>
    </row>
    <row r="17" spans="1:4" ht="32.25" customHeight="1">
      <c r="A17" s="54" t="s">
        <v>102</v>
      </c>
      <c r="B17" s="44">
        <f>SUM(B19:B20)</f>
        <v>8</v>
      </c>
      <c r="C17" s="45">
        <f>SUM(C19:C20)</f>
        <v>21809000</v>
      </c>
      <c r="D17" s="53" t="s">
        <v>115</v>
      </c>
    </row>
    <row r="18" spans="1:4" ht="13.5" customHeight="1">
      <c r="A18" s="47"/>
      <c r="B18" s="44"/>
      <c r="C18" s="45"/>
      <c r="D18" s="46"/>
    </row>
    <row r="19" spans="1:4" ht="18" customHeight="1">
      <c r="A19" s="2" t="s">
        <v>26</v>
      </c>
      <c r="B19" s="35">
        <v>7</v>
      </c>
      <c r="C19" s="42">
        <f>+'[1]C-4,5'!$G$17</f>
        <v>21609000</v>
      </c>
      <c r="D19" s="13">
        <f t="shared" si="0"/>
        <v>3087000</v>
      </c>
    </row>
    <row r="20" spans="1:4" ht="18" customHeight="1">
      <c r="A20" s="2" t="s">
        <v>77</v>
      </c>
      <c r="B20" s="35">
        <v>1</v>
      </c>
      <c r="C20" s="42">
        <f>+'[1]C-4,5'!$G$15</f>
        <v>200000</v>
      </c>
      <c r="D20" s="13">
        <f t="shared" si="0"/>
        <v>200000</v>
      </c>
    </row>
    <row r="21" spans="2:3" ht="18" customHeight="1">
      <c r="B21" s="35"/>
      <c r="C21" s="42"/>
    </row>
    <row r="22" spans="1:4" ht="12.75" customHeight="1" thickBot="1">
      <c r="A22" s="8"/>
      <c r="B22" s="38"/>
      <c r="C22" s="38"/>
      <c r="D22" s="15"/>
    </row>
    <row r="23" spans="1:4" ht="12.75" customHeight="1">
      <c r="A23" s="9"/>
      <c r="B23" s="9"/>
      <c r="C23" s="9"/>
      <c r="D23" s="16"/>
    </row>
    <row r="24" ht="12.75" customHeight="1">
      <c r="A24" s="43" t="s">
        <v>29</v>
      </c>
    </row>
    <row r="25" ht="12.75" customHeight="1">
      <c r="A25" s="43" t="s">
        <v>30</v>
      </c>
    </row>
    <row r="26" ht="12.75" customHeight="1"/>
  </sheetData>
  <mergeCells count="4">
    <mergeCell ref="A3:D3"/>
    <mergeCell ref="A4:D4"/>
    <mergeCell ref="A5:D5"/>
    <mergeCell ref="A7:A8"/>
  </mergeCells>
  <printOptions horizontalCentered="1"/>
  <pageMargins left="0.5905511811023623" right="0.5905511811023623" top="2.61" bottom="0.1968503937007874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25.8515625" style="2" customWidth="1"/>
    <col min="2" max="2" width="8.7109375" style="2" customWidth="1"/>
    <col min="3" max="4" width="6.7109375" style="2" customWidth="1"/>
    <col min="5" max="16" width="5.7109375" style="2" customWidth="1"/>
    <col min="17" max="16384" width="11.421875" style="2" customWidth="1"/>
  </cols>
  <sheetData>
    <row r="1" ht="12">
      <c r="A1" s="1" t="s">
        <v>122</v>
      </c>
    </row>
    <row r="2" ht="12">
      <c r="A2" s="1"/>
    </row>
    <row r="3" ht="12">
      <c r="A3" s="1"/>
    </row>
    <row r="4" spans="1:16" ht="12">
      <c r="A4" s="88" t="s">
        <v>110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2">
      <c r="A5" s="88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ht="30" customHeight="1" thickBot="1"/>
    <row r="7" spans="1:16" s="1" customFormat="1" ht="36" customHeight="1">
      <c r="A7" s="24" t="s">
        <v>109</v>
      </c>
      <c r="B7" s="70" t="s">
        <v>1</v>
      </c>
      <c r="C7" s="89" t="s">
        <v>2</v>
      </c>
      <c r="D7" s="90"/>
      <c r="E7" s="57" t="s">
        <v>3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s="1" customFormat="1" ht="18" customHeight="1">
      <c r="A8" s="85" t="s">
        <v>108</v>
      </c>
      <c r="B8" s="92"/>
      <c r="C8" s="94" t="s">
        <v>4</v>
      </c>
      <c r="D8" s="94" t="s">
        <v>5</v>
      </c>
      <c r="E8" s="68" t="s">
        <v>6</v>
      </c>
      <c r="F8" s="68" t="s">
        <v>7</v>
      </c>
      <c r="G8" s="68" t="s">
        <v>8</v>
      </c>
      <c r="H8" s="68" t="s">
        <v>9</v>
      </c>
      <c r="I8" s="68" t="s">
        <v>10</v>
      </c>
      <c r="J8" s="68" t="s">
        <v>11</v>
      </c>
      <c r="K8" s="68" t="s">
        <v>12</v>
      </c>
      <c r="L8" s="68" t="s">
        <v>13</v>
      </c>
      <c r="M8" s="68" t="s">
        <v>14</v>
      </c>
      <c r="N8" s="68" t="s">
        <v>15</v>
      </c>
      <c r="O8" s="68" t="s">
        <v>16</v>
      </c>
      <c r="P8" s="68" t="s">
        <v>17</v>
      </c>
    </row>
    <row r="9" spans="1:16" s="1" customFormat="1" ht="18" customHeight="1" thickBot="1">
      <c r="A9" s="86"/>
      <c r="B9" s="93"/>
      <c r="C9" s="95"/>
      <c r="D9" s="95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2:4" s="1" customFormat="1" ht="12">
      <c r="B10" s="49"/>
      <c r="C10" s="49"/>
      <c r="D10" s="49"/>
    </row>
    <row r="11" spans="1:16" s="1" customFormat="1" ht="12">
      <c r="A11" s="4" t="s">
        <v>1</v>
      </c>
      <c r="B11" s="36">
        <f aca="true" t="shared" si="0" ref="B11:P11">SUM(B13:B18)</f>
        <v>42</v>
      </c>
      <c r="C11" s="36">
        <f t="shared" si="0"/>
        <v>34</v>
      </c>
      <c r="D11" s="36">
        <f t="shared" si="0"/>
        <v>8</v>
      </c>
      <c r="E11" s="5">
        <f t="shared" si="0"/>
        <v>1</v>
      </c>
      <c r="F11" s="5">
        <f t="shared" si="0"/>
        <v>1</v>
      </c>
      <c r="G11" s="5">
        <f t="shared" si="0"/>
        <v>3</v>
      </c>
      <c r="H11" s="5">
        <f t="shared" si="0"/>
        <v>14</v>
      </c>
      <c r="I11" s="5">
        <f t="shared" si="0"/>
        <v>1</v>
      </c>
      <c r="J11" s="5">
        <f t="shared" si="0"/>
        <v>6</v>
      </c>
      <c r="K11" s="5">
        <f t="shared" si="0"/>
        <v>3</v>
      </c>
      <c r="L11" s="5">
        <f t="shared" si="0"/>
        <v>3</v>
      </c>
      <c r="M11" s="5">
        <f t="shared" si="0"/>
        <v>2</v>
      </c>
      <c r="N11" s="5">
        <f t="shared" si="0"/>
        <v>2</v>
      </c>
      <c r="O11" s="5">
        <f t="shared" si="0"/>
        <v>5</v>
      </c>
      <c r="P11" s="5">
        <f t="shared" si="0"/>
        <v>1</v>
      </c>
    </row>
    <row r="12" spans="2:16" s="1" customFormat="1" ht="12">
      <c r="B12" s="35"/>
      <c r="C12" s="35"/>
      <c r="D12" s="3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 ht="19.5" customHeight="1">
      <c r="A13" s="2" t="s">
        <v>23</v>
      </c>
      <c r="B13" s="35">
        <f aca="true" t="shared" si="1" ref="B13:B18">C13+D13</f>
        <v>1</v>
      </c>
      <c r="C13" s="50">
        <v>0</v>
      </c>
      <c r="D13" s="35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1"/>
    </row>
    <row r="14" spans="1:17" ht="19.5" customHeight="1">
      <c r="A14" s="2" t="s">
        <v>18</v>
      </c>
      <c r="B14" s="35">
        <f t="shared" si="1"/>
        <v>1</v>
      </c>
      <c r="C14" s="50">
        <v>1</v>
      </c>
      <c r="D14" s="35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1"/>
    </row>
    <row r="15" spans="1:17" ht="19.5" customHeight="1">
      <c r="A15" s="2" t="s">
        <v>19</v>
      </c>
      <c r="B15" s="35">
        <f t="shared" si="1"/>
        <v>7</v>
      </c>
      <c r="C15" s="50">
        <f>3+2+2</f>
        <v>7</v>
      </c>
      <c r="D15" s="35">
        <v>0</v>
      </c>
      <c r="E15" s="6">
        <v>0</v>
      </c>
      <c r="F15" s="6">
        <v>0</v>
      </c>
      <c r="G15" s="6">
        <v>0</v>
      </c>
      <c r="H15" s="6">
        <v>3</v>
      </c>
      <c r="I15" s="6">
        <v>0</v>
      </c>
      <c r="J15" s="6">
        <v>2</v>
      </c>
      <c r="K15" s="6">
        <v>0</v>
      </c>
      <c r="L15" s="6">
        <v>2</v>
      </c>
      <c r="M15" s="6">
        <v>0</v>
      </c>
      <c r="N15" s="6">
        <v>0</v>
      </c>
      <c r="O15" s="6">
        <v>0</v>
      </c>
      <c r="P15" s="6">
        <v>0</v>
      </c>
      <c r="Q15" s="1"/>
    </row>
    <row r="16" spans="1:17" ht="19.5" customHeight="1">
      <c r="A16" s="2" t="s">
        <v>20</v>
      </c>
      <c r="B16" s="35">
        <f t="shared" si="1"/>
        <v>18</v>
      </c>
      <c r="C16" s="50">
        <f>1+2+4+1+2+3+2+1</f>
        <v>16</v>
      </c>
      <c r="D16" s="35">
        <v>2</v>
      </c>
      <c r="E16" s="6">
        <v>0</v>
      </c>
      <c r="F16" s="6">
        <v>1</v>
      </c>
      <c r="G16" s="6">
        <v>2</v>
      </c>
      <c r="H16" s="6">
        <v>4</v>
      </c>
      <c r="I16" s="6">
        <v>1</v>
      </c>
      <c r="J16" s="6">
        <v>4</v>
      </c>
      <c r="K16" s="6">
        <v>3</v>
      </c>
      <c r="L16" s="6">
        <v>0</v>
      </c>
      <c r="M16" s="6">
        <v>0</v>
      </c>
      <c r="N16" s="6">
        <v>0</v>
      </c>
      <c r="O16" s="6">
        <v>2</v>
      </c>
      <c r="P16" s="6">
        <v>1</v>
      </c>
      <c r="Q16" s="1"/>
    </row>
    <row r="17" spans="1:17" s="7" customFormat="1" ht="19.5" customHeight="1">
      <c r="A17" s="7" t="s">
        <v>21</v>
      </c>
      <c r="B17" s="35">
        <f t="shared" si="1"/>
        <v>14</v>
      </c>
      <c r="C17" s="50">
        <f>1+4+1+1+1+1</f>
        <v>9</v>
      </c>
      <c r="D17" s="35">
        <f>3+1+1</f>
        <v>5</v>
      </c>
      <c r="E17" s="6">
        <v>0</v>
      </c>
      <c r="F17" s="6">
        <v>0</v>
      </c>
      <c r="G17" s="6">
        <v>1</v>
      </c>
      <c r="H17" s="6">
        <v>7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v>2</v>
      </c>
      <c r="O17" s="6">
        <v>2</v>
      </c>
      <c r="P17" s="6">
        <v>0</v>
      </c>
      <c r="Q17" s="1"/>
    </row>
    <row r="18" spans="1:17" ht="19.5" customHeight="1">
      <c r="A18" s="9" t="s">
        <v>22</v>
      </c>
      <c r="B18" s="35">
        <f t="shared" si="1"/>
        <v>1</v>
      </c>
      <c r="C18" s="50">
        <v>1</v>
      </c>
      <c r="D18" s="35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"/>
    </row>
    <row r="19" spans="1:16" s="9" customFormat="1" ht="12.75" thickBot="1">
      <c r="A19" s="8"/>
      <c r="B19" s="38"/>
      <c r="C19" s="38"/>
      <c r="D19" s="3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</sheetData>
  <mergeCells count="20">
    <mergeCell ref="J8:J9"/>
    <mergeCell ref="A4:P4"/>
    <mergeCell ref="A5:P5"/>
    <mergeCell ref="C7:D7"/>
    <mergeCell ref="E7:P7"/>
    <mergeCell ref="B7:B9"/>
    <mergeCell ref="C8:C9"/>
    <mergeCell ref="D8:D9"/>
    <mergeCell ref="E8:E9"/>
    <mergeCell ref="F8:F9"/>
    <mergeCell ref="A8:A9"/>
    <mergeCell ref="O8:O9"/>
    <mergeCell ref="P8:P9"/>
    <mergeCell ref="K8:K9"/>
    <mergeCell ref="L8:L9"/>
    <mergeCell ref="M8:M9"/>
    <mergeCell ref="N8:N9"/>
    <mergeCell ref="G8:G9"/>
    <mergeCell ref="H8:H9"/>
    <mergeCell ref="I8:I9"/>
  </mergeCells>
  <printOptions horizontalCentered="1"/>
  <pageMargins left="0.3937007874015748" right="0.3937007874015748" top="3.21" bottom="0.5905511811023623" header="0" footer="0"/>
  <pageSetup horizontalDpi="600" verticalDpi="600" orientation="portrait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dhernandez</dc:creator>
  <cp:keywords/>
  <dc:description/>
  <cp:lastModifiedBy>pcampos</cp:lastModifiedBy>
  <cp:lastPrinted>2004-01-07T20:29:59Z</cp:lastPrinted>
  <dcterms:created xsi:type="dcterms:W3CDTF">2003-08-29T19:13:59Z</dcterms:created>
  <dcterms:modified xsi:type="dcterms:W3CDTF">2004-04-16T17:54:47Z</dcterms:modified>
  <cp:category/>
  <cp:version/>
  <cp:contentType/>
  <cp:contentStatus/>
</cp:coreProperties>
</file>