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195" windowWidth="5775" windowHeight="6345" tabRatio="428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<sst xmlns="http://schemas.openxmlformats.org/spreadsheetml/2006/main" count="226" uniqueCount="132">
  <si>
    <t>Total</t>
  </si>
  <si>
    <t>Del 2002</t>
  </si>
  <si>
    <t>De años</t>
  </si>
  <si>
    <t>anteriores</t>
  </si>
  <si>
    <t>Abuso de autoridad</t>
  </si>
  <si>
    <t>Agresión</t>
  </si>
  <si>
    <t>Amenazas</t>
  </si>
  <si>
    <t>Apropiación y/o retención indebida</t>
  </si>
  <si>
    <t>Circulación de moneda falsa</t>
  </si>
  <si>
    <t>Coacción</t>
  </si>
  <si>
    <t>Cultivo de marihuana</t>
  </si>
  <si>
    <t>Daños</t>
  </si>
  <si>
    <t>Desaparición de persona</t>
  </si>
  <si>
    <t>Desobediencia a la autoridad</t>
  </si>
  <si>
    <t>Estafa</t>
  </si>
  <si>
    <t>Estelionato</t>
  </si>
  <si>
    <t>Falsedad ideológica</t>
  </si>
  <si>
    <t>Falsificación de documento</t>
  </si>
  <si>
    <t>Falsificación de señas y marcas</t>
  </si>
  <si>
    <t>Hallazgo de marihuana</t>
  </si>
  <si>
    <t>Homicidio culposo</t>
  </si>
  <si>
    <t>Hurto</t>
  </si>
  <si>
    <t>Hurto de ganado</t>
  </si>
  <si>
    <t>Incendio</t>
  </si>
  <si>
    <t>Infracción Código Fiscal</t>
  </si>
  <si>
    <t>Infracción Ley de Armas</t>
  </si>
  <si>
    <t>Infracción Ley Derechos de Autor</t>
  </si>
  <si>
    <t>Infracción Ley Forestal</t>
  </si>
  <si>
    <t>Infracción Ley Marítimo Terrestre</t>
  </si>
  <si>
    <t>Lesiones</t>
  </si>
  <si>
    <t>Lesiones Culposas</t>
  </si>
  <si>
    <t>Libramineto de cheques sin fondos</t>
  </si>
  <si>
    <t>Proxenetismo</t>
  </si>
  <si>
    <t>Receptación</t>
  </si>
  <si>
    <t>Relación sexual con menor</t>
  </si>
  <si>
    <t>Resistencia a la autoridad</t>
  </si>
  <si>
    <t>Robo con fuerza sobre las cosas</t>
  </si>
  <si>
    <t>Robo con violencia sobre las personas</t>
  </si>
  <si>
    <t>Suicidio</t>
  </si>
  <si>
    <t>Sustracción de menor</t>
  </si>
  <si>
    <t>Tenencia de marihuana</t>
  </si>
  <si>
    <t>Tentativa de homicidio</t>
  </si>
  <si>
    <t>Tentativa de violación a menor</t>
  </si>
  <si>
    <t>Usurpación</t>
  </si>
  <si>
    <t>Usurpación de dominio público</t>
  </si>
  <si>
    <t>Venta de droga</t>
  </si>
  <si>
    <t>Violación a mayor</t>
  </si>
  <si>
    <t>Violación a menor</t>
  </si>
  <si>
    <t>Violación de domicilio</t>
  </si>
  <si>
    <t>Provincia y</t>
  </si>
  <si>
    <t>Mes</t>
  </si>
  <si>
    <t>Cantón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</si>
  <si>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</si>
  <si>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</si>
  <si>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</si>
  <si>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</si>
  <si>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</si>
  <si>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</si>
  <si>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</si>
  <si>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</si>
  <si>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</si>
  <si>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</si>
  <si>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</si>
  <si>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</si>
  <si>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Provincia de San José</t>
  </si>
  <si>
    <t>Provincia de Puntarenas</t>
  </si>
  <si>
    <t>Osa</t>
  </si>
  <si>
    <t>Pérez Zeledón</t>
  </si>
  <si>
    <t>Robo de medio de transporte</t>
  </si>
  <si>
    <t>Violación</t>
  </si>
  <si>
    <t>durante el año 2002</t>
  </si>
  <si>
    <t>Valor de lo</t>
  </si>
  <si>
    <t>Promedio por</t>
  </si>
  <si>
    <t>Robo fuerza sobre cosas</t>
  </si>
  <si>
    <t>Robo violencia personas</t>
  </si>
  <si>
    <t xml:space="preserve">   Automóvil</t>
  </si>
  <si>
    <t>(1) Incluye estafa mediante cheque</t>
  </si>
  <si>
    <t>(2) Incluye hurto de ganado</t>
  </si>
  <si>
    <t xml:space="preserve">   Cuadraciclo</t>
  </si>
  <si>
    <t>Delito o causa</t>
  </si>
  <si>
    <t>Género</t>
  </si>
  <si>
    <t xml:space="preserve">Mas </t>
  </si>
  <si>
    <t>Fem</t>
  </si>
  <si>
    <t>Sep</t>
  </si>
  <si>
    <t>Robo</t>
  </si>
  <si>
    <t>Otros</t>
  </si>
  <si>
    <t>Por existir orden de captura</t>
  </si>
  <si>
    <t>Peculado</t>
  </si>
  <si>
    <t>Entrados</t>
  </si>
  <si>
    <t xml:space="preserve">    Automóvil</t>
  </si>
  <si>
    <t>Averiguar muerte</t>
  </si>
  <si>
    <t xml:space="preserve">    Cuadraciclo</t>
  </si>
  <si>
    <r>
      <t xml:space="preserve">Estafa </t>
    </r>
    <r>
      <rPr>
        <b/>
        <sz val="10"/>
        <rFont val="Batang"/>
        <family val="1"/>
      </rPr>
      <t>(1)</t>
    </r>
  </si>
  <si>
    <r>
      <t xml:space="preserve">Hurto </t>
    </r>
    <r>
      <rPr>
        <b/>
        <sz val="10"/>
        <rFont val="Batang"/>
        <family val="1"/>
      </rPr>
      <t>(2)</t>
    </r>
  </si>
  <si>
    <t>Tipo de Caso</t>
  </si>
  <si>
    <t>cuando ocurrió el hecho durante el 2002</t>
  </si>
  <si>
    <t>Casos Entrados en la Oficina Regional de Osa según Provincia y Cantón y Mes</t>
  </si>
  <si>
    <t>Casos Entrados y Terminados por la Oficina Regional de</t>
  </si>
  <si>
    <t>Osa según Tipo de Caso durante el año 2002</t>
  </si>
  <si>
    <t>Terminados</t>
  </si>
  <si>
    <t>Muerte accidental</t>
  </si>
  <si>
    <t>Muerte natural</t>
  </si>
  <si>
    <t>Fuga de Hogar</t>
  </si>
  <si>
    <t>Homicidio doloso</t>
  </si>
  <si>
    <t>Infracc. Ley Conservación Vida Silvestre</t>
  </si>
  <si>
    <t>Casos Entrados en la Oficina Regional de Osa según Cantón donde ocurrieron</t>
  </si>
  <si>
    <t>los hechos y Tipo de Caso durante el año 2002</t>
  </si>
  <si>
    <t xml:space="preserve">y  Promedio por Acción para los delitos de estafa, hurto y robo durante el año 2002 </t>
  </si>
  <si>
    <t>Con Valor Conocido</t>
  </si>
  <si>
    <t>Denuncias Entradas</t>
  </si>
  <si>
    <t>Valor de lo Sustraído</t>
  </si>
  <si>
    <t>Promedio por Acción</t>
  </si>
  <si>
    <t>Con Valor Desconocido</t>
  </si>
  <si>
    <t>Denuncias con Monto</t>
  </si>
  <si>
    <t>Sustraido</t>
  </si>
  <si>
    <t>Acción</t>
  </si>
  <si>
    <t>Conocido</t>
  </si>
  <si>
    <t>Tipo de Delito</t>
  </si>
  <si>
    <t>Robo medio de transporte</t>
  </si>
  <si>
    <t xml:space="preserve">Valor Promedio por Acción Delictiva, para los delitos de estafa, hurto y robo </t>
  </si>
  <si>
    <t>Personas detenidas por la Oficina Regional de Osa según Delito o Causa de la Detención, Genero y Mes</t>
  </si>
  <si>
    <t>de Detención</t>
  </si>
  <si>
    <t>Tentativa de violación</t>
  </si>
  <si>
    <t>Denuncias Entradas en la Oficina Regional de Osa según Cantón,  Valor de lo Sustraído</t>
  </si>
  <si>
    <t>Denuncias Entradas con Monto Conocido en la Oficina Regional de Osa, según Valor de lo sustraído y</t>
  </si>
  <si>
    <t>Cuadro N° 168</t>
  </si>
  <si>
    <t>Continuación cuadro N° 169</t>
  </si>
  <si>
    <t>Cuadro N° 169</t>
  </si>
  <si>
    <t>Cuadro N° 170</t>
  </si>
  <si>
    <t>Cuadro N° 171</t>
  </si>
  <si>
    <t>Cuadro N° 172</t>
  </si>
  <si>
    <t>Cuadro N° 173</t>
  </si>
</sst>
</file>

<file path=xl/styles.xml><?xml version="1.0" encoding="utf-8"?>
<styleSheet xmlns="http://schemas.openxmlformats.org/spreadsheetml/2006/main">
  <numFmts count="35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&quot;#,##0_);\(&quot;C&quot;#,##0\)"/>
    <numFmt numFmtId="173" formatCode="&quot;C&quot;#,##0_);[Red]\(&quot;C&quot;#,##0\)"/>
    <numFmt numFmtId="174" formatCode="&quot;C&quot;#,##0.00_);\(&quot;C&quot;#,##0.00\)"/>
    <numFmt numFmtId="175" formatCode="&quot;C&quot;#,##0.00_);[Red]\(&quot;C&quot;#,##0.00\)"/>
    <numFmt numFmtId="176" formatCode="_(&quot;C&quot;* #,##0_);_(&quot;C&quot;* \(#,##0\);_(&quot;C&quot;* &quot;-&quot;_);_(@_)"/>
    <numFmt numFmtId="177" formatCode="_(&quot;C&quot;* #,##0.00_);_(&quot;C&quot;* \(#,##0.00\);_(&quot;C&quot;* &quot;-&quot;??_);_(@_)"/>
    <numFmt numFmtId="178" formatCode="_-* #,##0\ _P_t_a_-;\-* #,##0\ _P_t_a_-;_-* &quot;-&quot;\ _P_t_a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\¢#,##0"/>
    <numFmt numFmtId="187" formatCode="0.0"/>
    <numFmt numFmtId="188" formatCode="_-* #,##0.000\ _p_t_a_-;\-* #,##0.000\ _p_t_a_-;_-* &quot;-&quot;??\ _p_t_a_-;_-@_-"/>
    <numFmt numFmtId="189" formatCode="_-* #,##0.0\ _p_t_a_-;\-* #,##0.0\ _p_t_a_-;_-* &quot;-&quot;??\ _p_t_a_-;_-@_-"/>
    <numFmt numFmtId="190" formatCode="_-* #,##0\ _p_t_a_-;\-* #,##0\ _p_t_a_-;_-* &quot;-&quot;??\ _p_t_a_-;_-@_-"/>
  </numFmts>
  <fonts count="10">
    <font>
      <sz val="10"/>
      <name val="Arial"/>
      <family val="0"/>
    </font>
    <font>
      <b/>
      <sz val="10"/>
      <name val="Batang"/>
      <family val="1"/>
    </font>
    <font>
      <sz val="10"/>
      <name val="Batang"/>
      <family val="1"/>
    </font>
    <font>
      <b/>
      <u val="single"/>
      <sz val="10"/>
      <name val="Batang"/>
      <family val="1"/>
    </font>
    <font>
      <b/>
      <u val="double"/>
      <sz val="10"/>
      <name val="Batang"/>
      <family val="1"/>
    </font>
    <font>
      <sz val="10"/>
      <color indexed="8"/>
      <name val="Batang"/>
      <family val="1"/>
    </font>
    <font>
      <b/>
      <sz val="10"/>
      <name val="Arial"/>
      <family val="2"/>
    </font>
    <font>
      <sz val="10"/>
      <name val="@Batang"/>
      <family val="1"/>
    </font>
    <font>
      <b/>
      <sz val="10"/>
      <name val="@Batang"/>
      <family val="1"/>
    </font>
    <font>
      <sz val="8"/>
      <name val="Batang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86" fontId="2" fillId="0" borderId="0" xfId="0" applyNumberFormat="1" applyFont="1" applyAlignment="1">
      <alignment horizontal="center"/>
    </xf>
    <xf numFmtId="186" fontId="3" fillId="0" borderId="0" xfId="0" applyNumberFormat="1" applyFont="1" applyAlignment="1">
      <alignment horizontal="center"/>
    </xf>
    <xf numFmtId="186" fontId="2" fillId="0" borderId="2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center"/>
    </xf>
    <xf numFmtId="186" fontId="1" fillId="0" borderId="0" xfId="0" applyNumberFormat="1" applyFont="1" applyAlignment="1">
      <alignment/>
    </xf>
    <xf numFmtId="186" fontId="1" fillId="0" borderId="0" xfId="0" applyNumberFormat="1" applyFont="1" applyBorder="1" applyAlignment="1">
      <alignment horizontal="center"/>
    </xf>
    <xf numFmtId="186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Border="1" applyAlignment="1">
      <alignment horizontal="center"/>
    </xf>
    <xf numFmtId="186" fontId="2" fillId="0" borderId="2" xfId="0" applyNumberFormat="1" applyFont="1" applyBorder="1" applyAlignment="1">
      <alignment/>
    </xf>
    <xf numFmtId="186" fontId="3" fillId="0" borderId="5" xfId="0" applyNumberFormat="1" applyFont="1" applyBorder="1" applyAlignment="1">
      <alignment horizontal="center"/>
    </xf>
    <xf numFmtId="186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186" fontId="2" fillId="0" borderId="4" xfId="0" applyNumberFormat="1" applyFont="1" applyBorder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86" fontId="7" fillId="0" borderId="5" xfId="0" applyNumberFormat="1" applyFont="1" applyFill="1" applyBorder="1" applyAlignment="1">
      <alignment horizontal="center"/>
    </xf>
    <xf numFmtId="186" fontId="8" fillId="0" borderId="5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186" fontId="2" fillId="0" borderId="5" xfId="0" applyNumberFormat="1" applyFont="1" applyBorder="1" applyAlignment="1">
      <alignment horizontal="center" vertical="center"/>
    </xf>
    <xf numFmtId="186" fontId="1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86" fontId="1" fillId="0" borderId="1" xfId="0" applyNumberFormat="1" applyFont="1" applyBorder="1" applyAlignment="1">
      <alignment horizontal="center" vertical="center"/>
    </xf>
    <xf numFmtId="186" fontId="1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186" fontId="3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186" fontId="3" fillId="0" borderId="5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86" fontId="1" fillId="0" borderId="3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86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VID\BASES_OF_2002\osa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CUANTIA"/>
      <sheetName val="C-1"/>
      <sheetName val="C-2"/>
      <sheetName val="C-3"/>
      <sheetName val="C-4,5"/>
    </sheetNames>
    <sheetDataSet>
      <sheetData sheetId="5">
        <row r="4">
          <cell r="A4" t="str">
            <v>Osa</v>
          </cell>
        </row>
        <row r="6">
          <cell r="A6" t="str">
            <v>Pérez Zeledón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A24" sqref="A24:A25"/>
    </sheetView>
  </sheetViews>
  <sheetFormatPr defaultColWidth="11.421875" defaultRowHeight="12.75"/>
  <cols>
    <col min="1" max="1" width="29.28125" style="12" bestFit="1" customWidth="1"/>
    <col min="2" max="2" width="7.00390625" style="2" bestFit="1" customWidth="1"/>
    <col min="3" max="4" width="5.140625" style="2" bestFit="1" customWidth="1"/>
    <col min="5" max="6" width="5.57421875" style="2" bestFit="1" customWidth="1"/>
    <col min="7" max="7" width="5.7109375" style="2" bestFit="1" customWidth="1"/>
    <col min="8" max="8" width="4.8515625" style="2" bestFit="1" customWidth="1"/>
    <col min="9" max="9" width="4.28125" style="2" bestFit="1" customWidth="1"/>
    <col min="10" max="10" width="5.7109375" style="2" bestFit="1" customWidth="1"/>
    <col min="11" max="11" width="4.8515625" style="2" bestFit="1" customWidth="1"/>
    <col min="12" max="12" width="5.00390625" style="2" bestFit="1" customWidth="1"/>
    <col min="13" max="13" width="5.57421875" style="2" bestFit="1" customWidth="1"/>
    <col min="14" max="14" width="4.8515625" style="2" bestFit="1" customWidth="1"/>
    <col min="15" max="16384" width="11.421875" style="2" customWidth="1"/>
  </cols>
  <sheetData>
    <row r="1" s="13" customFormat="1" ht="12">
      <c r="A1" s="13" t="s">
        <v>125</v>
      </c>
    </row>
    <row r="2" s="13" customFormat="1" ht="12"/>
    <row r="3" spans="1:14" s="13" customFormat="1" ht="18" customHeight="1">
      <c r="A3" s="100" t="s">
        <v>96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s="13" customFormat="1" ht="18" customHeight="1">
      <c r="A4" s="100" t="s">
        <v>95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="12" customFormat="1" ht="30" customHeight="1" thickBot="1">
      <c r="C5" s="10"/>
    </row>
    <row r="6" spans="1:14" s="12" customFormat="1" ht="24" customHeight="1">
      <c r="A6" s="41" t="s">
        <v>49</v>
      </c>
      <c r="B6" s="101" t="s">
        <v>0</v>
      </c>
      <c r="C6" s="103" t="s">
        <v>50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s="12" customFormat="1" ht="24" customHeight="1" thickBot="1">
      <c r="A7" s="38" t="s">
        <v>51</v>
      </c>
      <c r="B7" s="102"/>
      <c r="C7" s="51" t="s">
        <v>52</v>
      </c>
      <c r="D7" s="52" t="s">
        <v>53</v>
      </c>
      <c r="E7" s="52" t="s">
        <v>54</v>
      </c>
      <c r="F7" s="52" t="s">
        <v>55</v>
      </c>
      <c r="G7" s="52" t="s">
        <v>56</v>
      </c>
      <c r="H7" s="52" t="s">
        <v>57</v>
      </c>
      <c r="I7" s="52" t="s">
        <v>58</v>
      </c>
      <c r="J7" s="52" t="s">
        <v>59</v>
      </c>
      <c r="K7" s="52" t="s">
        <v>60</v>
      </c>
      <c r="L7" s="52" t="s">
        <v>61</v>
      </c>
      <c r="M7" s="52" t="s">
        <v>62</v>
      </c>
      <c r="N7" s="52" t="s">
        <v>63</v>
      </c>
    </row>
    <row r="8" spans="1:14" s="12" customFormat="1" ht="12">
      <c r="A8" s="13"/>
      <c r="B8" s="4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s="12" customFormat="1" ht="12">
      <c r="A9" s="13"/>
      <c r="B9" s="4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">
      <c r="A10" s="4" t="s">
        <v>0</v>
      </c>
      <c r="B10" s="46">
        <f aca="true" t="shared" si="0" ref="B10:N10">+B13+B17</f>
        <v>441</v>
      </c>
      <c r="C10" s="22">
        <f t="shared" si="0"/>
        <v>39</v>
      </c>
      <c r="D10" s="22">
        <f t="shared" si="0"/>
        <v>35</v>
      </c>
      <c r="E10" s="22">
        <f t="shared" si="0"/>
        <v>40</v>
      </c>
      <c r="F10" s="22">
        <f t="shared" si="0"/>
        <v>46</v>
      </c>
      <c r="G10" s="22">
        <f t="shared" si="0"/>
        <v>31</v>
      </c>
      <c r="H10" s="22">
        <f t="shared" si="0"/>
        <v>38</v>
      </c>
      <c r="I10" s="22">
        <f t="shared" si="0"/>
        <v>48</v>
      </c>
      <c r="J10" s="22">
        <f t="shared" si="0"/>
        <v>47</v>
      </c>
      <c r="K10" s="22">
        <f t="shared" si="0"/>
        <v>30</v>
      </c>
      <c r="L10" s="22">
        <f t="shared" si="0"/>
        <v>26</v>
      </c>
      <c r="M10" s="22">
        <f t="shared" si="0"/>
        <v>41</v>
      </c>
      <c r="N10" s="22">
        <f t="shared" si="0"/>
        <v>20</v>
      </c>
    </row>
    <row r="11" spans="1:14" ht="12">
      <c r="A11" s="4"/>
      <c r="B11" s="47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2">
      <c r="A12" s="4"/>
      <c r="B12" s="47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9.5" customHeight="1">
      <c r="A13" s="93" t="s">
        <v>65</v>
      </c>
      <c r="B13" s="48">
        <f aca="true" t="shared" si="1" ref="B13:N13">SUM(B15:B15)</f>
        <v>440</v>
      </c>
      <c r="C13" s="39">
        <f t="shared" si="1"/>
        <v>39</v>
      </c>
      <c r="D13" s="39">
        <f t="shared" si="1"/>
        <v>35</v>
      </c>
      <c r="E13" s="39">
        <f t="shared" si="1"/>
        <v>40</v>
      </c>
      <c r="F13" s="39">
        <f t="shared" si="1"/>
        <v>46</v>
      </c>
      <c r="G13" s="39">
        <f t="shared" si="1"/>
        <v>31</v>
      </c>
      <c r="H13" s="39">
        <f t="shared" si="1"/>
        <v>38</v>
      </c>
      <c r="I13" s="39">
        <f t="shared" si="1"/>
        <v>47</v>
      </c>
      <c r="J13" s="39">
        <f t="shared" si="1"/>
        <v>47</v>
      </c>
      <c r="K13" s="39">
        <f t="shared" si="1"/>
        <v>30</v>
      </c>
      <c r="L13" s="39">
        <f t="shared" si="1"/>
        <v>26</v>
      </c>
      <c r="M13" s="39">
        <f t="shared" si="1"/>
        <v>41</v>
      </c>
      <c r="N13" s="39">
        <f t="shared" si="1"/>
        <v>20</v>
      </c>
    </row>
    <row r="14" spans="1:15" s="12" customFormat="1" ht="12">
      <c r="A14" s="24"/>
      <c r="B14" s="47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"/>
    </row>
    <row r="15" spans="1:15" s="12" customFormat="1" ht="12">
      <c r="A15" s="12" t="s">
        <v>66</v>
      </c>
      <c r="B15" s="47">
        <f>SUM(C15:N15)</f>
        <v>440</v>
      </c>
      <c r="C15" s="26">
        <v>39</v>
      </c>
      <c r="D15" s="26">
        <v>35</v>
      </c>
      <c r="E15" s="26">
        <v>40</v>
      </c>
      <c r="F15" s="26">
        <v>46</v>
      </c>
      <c r="G15" s="26">
        <v>31</v>
      </c>
      <c r="H15" s="26">
        <v>38</v>
      </c>
      <c r="I15" s="26">
        <v>47</v>
      </c>
      <c r="J15" s="26">
        <v>47</v>
      </c>
      <c r="K15" s="26">
        <v>30</v>
      </c>
      <c r="L15" s="26">
        <v>26</v>
      </c>
      <c r="M15" s="26">
        <v>41</v>
      </c>
      <c r="N15" s="26">
        <v>20</v>
      </c>
      <c r="O15" s="2"/>
    </row>
    <row r="16" spans="2:14" ht="12">
      <c r="B16" s="4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18" customHeight="1">
      <c r="A17" s="93" t="s">
        <v>64</v>
      </c>
      <c r="B17" s="49">
        <f>+B19</f>
        <v>1</v>
      </c>
      <c r="C17" s="40">
        <f aca="true" t="shared" si="2" ref="C17:N17">+C19</f>
        <v>0</v>
      </c>
      <c r="D17" s="40">
        <f t="shared" si="2"/>
        <v>0</v>
      </c>
      <c r="E17" s="40">
        <f t="shared" si="2"/>
        <v>0</v>
      </c>
      <c r="F17" s="40">
        <f t="shared" si="2"/>
        <v>0</v>
      </c>
      <c r="G17" s="40">
        <f t="shared" si="2"/>
        <v>0</v>
      </c>
      <c r="H17" s="40">
        <f t="shared" si="2"/>
        <v>0</v>
      </c>
      <c r="I17" s="40">
        <f t="shared" si="2"/>
        <v>1</v>
      </c>
      <c r="J17" s="40">
        <f t="shared" si="2"/>
        <v>0</v>
      </c>
      <c r="K17" s="40">
        <f t="shared" si="2"/>
        <v>0</v>
      </c>
      <c r="L17" s="40">
        <f t="shared" si="2"/>
        <v>0</v>
      </c>
      <c r="M17" s="40">
        <f t="shared" si="2"/>
        <v>0</v>
      </c>
      <c r="N17" s="40">
        <f t="shared" si="2"/>
        <v>0</v>
      </c>
    </row>
    <row r="18" spans="1:14" ht="12">
      <c r="A18" s="24"/>
      <c r="B18" s="46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2">
      <c r="A19" s="12" t="s">
        <v>67</v>
      </c>
      <c r="B19" s="47">
        <f>SUM(C19:N19)</f>
        <v>1</v>
      </c>
      <c r="C19" s="26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1</v>
      </c>
      <c r="J19" s="27">
        <v>0</v>
      </c>
      <c r="K19" s="28">
        <v>0</v>
      </c>
      <c r="L19" s="28">
        <v>0</v>
      </c>
      <c r="M19" s="28">
        <v>0</v>
      </c>
      <c r="N19" s="28">
        <v>0</v>
      </c>
    </row>
    <row r="20" spans="1:14" ht="12.75" thickBot="1">
      <c r="A20" s="10"/>
      <c r="B20" s="5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2:14" ht="12">
      <c r="B21" s="26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</sheetData>
  <mergeCells count="4">
    <mergeCell ref="A3:N3"/>
    <mergeCell ref="A4:N4"/>
    <mergeCell ref="B6:B7"/>
    <mergeCell ref="C6:N6"/>
  </mergeCells>
  <printOptions horizontalCentered="1"/>
  <pageMargins left="0.5905511811023623" right="0.5905511811023623" top="3.25" bottom="0.1968503937007874" header="0" footer="0"/>
  <pageSetup horizontalDpi="600" verticalDpi="600" orientation="portrait" pageOrder="overThenDown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A10">
      <pane xSplit="1" ySplit="1" topLeftCell="B11" activePane="bottomRight" state="frozen"/>
      <selection pane="topLeft" activeCell="A10" sqref="A10"/>
      <selection pane="topRight" activeCell="B10" sqref="B10"/>
      <selection pane="bottomLeft" activeCell="A11" sqref="A11"/>
      <selection pane="bottomRight" activeCell="A39" sqref="A39"/>
    </sheetView>
  </sheetViews>
  <sheetFormatPr defaultColWidth="11.421875" defaultRowHeight="12" customHeight="1"/>
  <cols>
    <col min="1" max="1" width="37.57421875" style="13" customWidth="1"/>
    <col min="2" max="2" width="12.28125" style="23" customWidth="1"/>
    <col min="3" max="4" width="11.421875" style="23" customWidth="1"/>
    <col min="5" max="5" width="13.140625" style="23" customWidth="1"/>
    <col min="6" max="6" width="30.57421875" style="23" customWidth="1"/>
    <col min="7" max="16384" width="11.421875" style="12" customWidth="1"/>
  </cols>
  <sheetData>
    <row r="1" spans="1:2" ht="12" customHeight="1">
      <c r="A1" s="13" t="s">
        <v>127</v>
      </c>
      <c r="B1" s="4"/>
    </row>
    <row r="2" ht="12" customHeight="1">
      <c r="B2" s="4"/>
    </row>
    <row r="3" spans="1:5" ht="12" customHeight="1">
      <c r="A3" s="100" t="s">
        <v>97</v>
      </c>
      <c r="B3" s="100"/>
      <c r="C3" s="100"/>
      <c r="D3" s="100"/>
      <c r="E3" s="100"/>
    </row>
    <row r="4" spans="1:5" ht="12" customHeight="1">
      <c r="A4" s="100" t="s">
        <v>98</v>
      </c>
      <c r="B4" s="100"/>
      <c r="C4" s="100"/>
      <c r="D4" s="100"/>
      <c r="E4" s="100"/>
    </row>
    <row r="5" spans="1:5" ht="30" customHeight="1" thickBot="1">
      <c r="A5" s="4"/>
      <c r="B5" s="4"/>
      <c r="C5" s="4"/>
      <c r="D5" s="4"/>
      <c r="E5" s="4"/>
    </row>
    <row r="6" spans="1:5" ht="24" customHeight="1">
      <c r="A6" s="106" t="s">
        <v>94</v>
      </c>
      <c r="B6" s="101" t="s">
        <v>88</v>
      </c>
      <c r="C6" s="3"/>
      <c r="D6" s="41" t="s">
        <v>99</v>
      </c>
      <c r="E6" s="3"/>
    </row>
    <row r="7" spans="1:5" ht="12" customHeight="1">
      <c r="A7" s="107"/>
      <c r="B7" s="98"/>
      <c r="C7" s="53" t="s">
        <v>0</v>
      </c>
      <c r="D7" s="53" t="s">
        <v>1</v>
      </c>
      <c r="E7" s="53" t="s">
        <v>2</v>
      </c>
    </row>
    <row r="8" spans="1:5" ht="12" customHeight="1" thickBot="1">
      <c r="A8" s="97"/>
      <c r="B8" s="102"/>
      <c r="C8" s="5"/>
      <c r="D8" s="5"/>
      <c r="E8" s="5" t="s">
        <v>3</v>
      </c>
    </row>
    <row r="9" spans="1:5" ht="12" customHeight="1">
      <c r="A9" s="4"/>
      <c r="B9" s="47"/>
      <c r="C9" s="4"/>
      <c r="D9" s="4"/>
      <c r="E9" s="4"/>
    </row>
    <row r="10" spans="1:6" ht="12" customHeight="1">
      <c r="A10" s="4" t="s">
        <v>0</v>
      </c>
      <c r="B10" s="54">
        <f>SUM(B12:B77)-B53</f>
        <v>441</v>
      </c>
      <c r="C10" s="29">
        <f>SUM(D10:E10)</f>
        <v>197</v>
      </c>
      <c r="D10" s="29">
        <f>SUM(D12:D77)-D53</f>
        <v>167</v>
      </c>
      <c r="E10" s="29">
        <f>SUM(E12:E77)-E53</f>
        <v>30</v>
      </c>
      <c r="F10" s="12"/>
    </row>
    <row r="11" spans="1:6" ht="15.75" customHeight="1">
      <c r="A11" s="12"/>
      <c r="B11" s="54"/>
      <c r="F11" s="12"/>
    </row>
    <row r="12" spans="1:6" ht="15" customHeight="1">
      <c r="A12" s="12" t="s">
        <v>4</v>
      </c>
      <c r="B12" s="55">
        <v>2</v>
      </c>
      <c r="C12" s="8">
        <f>(D12+E12)</f>
        <v>1</v>
      </c>
      <c r="D12" s="23">
        <v>1</v>
      </c>
      <c r="E12" s="23">
        <v>0</v>
      </c>
      <c r="F12" s="12"/>
    </row>
    <row r="13" spans="1:5" ht="12" customHeight="1">
      <c r="A13" s="12" t="s">
        <v>5</v>
      </c>
      <c r="B13" s="55">
        <v>3</v>
      </c>
      <c r="C13" s="8">
        <f aca="true" t="shared" si="0" ref="C13:C76">(D13+E13)</f>
        <v>3</v>
      </c>
      <c r="D13" s="23">
        <v>1</v>
      </c>
      <c r="E13" s="30">
        <v>2</v>
      </c>
    </row>
    <row r="14" spans="1:5" ht="12" customHeight="1">
      <c r="A14" s="12" t="s">
        <v>6</v>
      </c>
      <c r="B14" s="55">
        <v>2</v>
      </c>
      <c r="C14" s="8">
        <f t="shared" si="0"/>
        <v>0</v>
      </c>
      <c r="D14" s="23">
        <v>0</v>
      </c>
      <c r="E14" s="30">
        <v>0</v>
      </c>
    </row>
    <row r="15" spans="1:5" ht="12" customHeight="1">
      <c r="A15" s="12" t="s">
        <v>7</v>
      </c>
      <c r="B15" s="55">
        <v>4</v>
      </c>
      <c r="C15" s="8">
        <f t="shared" si="0"/>
        <v>2</v>
      </c>
      <c r="D15" s="23">
        <v>2</v>
      </c>
      <c r="E15" s="30">
        <v>0</v>
      </c>
    </row>
    <row r="16" spans="1:5" ht="12" customHeight="1">
      <c r="A16" s="12" t="s">
        <v>90</v>
      </c>
      <c r="B16" s="55">
        <v>1</v>
      </c>
      <c r="C16" s="8">
        <f>(D16+E16)</f>
        <v>1</v>
      </c>
      <c r="D16" s="23">
        <v>1</v>
      </c>
      <c r="E16" s="30">
        <v>0</v>
      </c>
    </row>
    <row r="17" spans="1:5" ht="12" customHeight="1">
      <c r="A17" s="12" t="s">
        <v>8</v>
      </c>
      <c r="B17" s="55">
        <v>1</v>
      </c>
      <c r="C17" s="8">
        <f t="shared" si="0"/>
        <v>1</v>
      </c>
      <c r="D17" s="23">
        <v>0</v>
      </c>
      <c r="E17" s="30">
        <v>1</v>
      </c>
    </row>
    <row r="18" spans="1:5" ht="12" customHeight="1">
      <c r="A18" s="12" t="s">
        <v>9</v>
      </c>
      <c r="B18" s="55">
        <v>1</v>
      </c>
      <c r="C18" s="8">
        <f t="shared" si="0"/>
        <v>0</v>
      </c>
      <c r="D18" s="23">
        <v>0</v>
      </c>
      <c r="E18" s="30">
        <v>0</v>
      </c>
    </row>
    <row r="19" spans="1:5" ht="12" customHeight="1">
      <c r="A19" s="12" t="s">
        <v>10</v>
      </c>
      <c r="B19" s="55">
        <v>1</v>
      </c>
      <c r="C19" s="8">
        <f t="shared" si="0"/>
        <v>1</v>
      </c>
      <c r="D19" s="23">
        <v>1</v>
      </c>
      <c r="E19" s="30">
        <v>0</v>
      </c>
    </row>
    <row r="20" spans="1:5" ht="12" customHeight="1">
      <c r="A20" s="12" t="s">
        <v>11</v>
      </c>
      <c r="B20" s="55">
        <v>18</v>
      </c>
      <c r="C20" s="8">
        <f t="shared" si="0"/>
        <v>2</v>
      </c>
      <c r="D20" s="23">
        <v>2</v>
      </c>
      <c r="E20" s="30">
        <v>0</v>
      </c>
    </row>
    <row r="21" spans="1:5" ht="12" customHeight="1">
      <c r="A21" s="12" t="s">
        <v>12</v>
      </c>
      <c r="B21" s="55">
        <v>17</v>
      </c>
      <c r="C21" s="8">
        <f t="shared" si="0"/>
        <v>10</v>
      </c>
      <c r="D21" s="23">
        <v>7</v>
      </c>
      <c r="E21" s="30">
        <v>3</v>
      </c>
    </row>
    <row r="22" spans="1:5" ht="12" customHeight="1">
      <c r="A22" s="12" t="s">
        <v>13</v>
      </c>
      <c r="B22" s="55">
        <v>2</v>
      </c>
      <c r="C22" s="8">
        <f t="shared" si="0"/>
        <v>1</v>
      </c>
      <c r="D22" s="23">
        <v>1</v>
      </c>
      <c r="E22" s="30">
        <v>0</v>
      </c>
    </row>
    <row r="23" spans="1:5" ht="12" customHeight="1">
      <c r="A23" s="12" t="s">
        <v>14</v>
      </c>
      <c r="B23" s="55">
        <v>5</v>
      </c>
      <c r="C23" s="8">
        <f t="shared" si="0"/>
        <v>1</v>
      </c>
      <c r="D23" s="23">
        <v>1</v>
      </c>
      <c r="E23" s="30">
        <v>0</v>
      </c>
    </row>
    <row r="24" spans="1:5" ht="12" customHeight="1">
      <c r="A24" s="12" t="s">
        <v>15</v>
      </c>
      <c r="B24" s="55">
        <v>1</v>
      </c>
      <c r="C24" s="8">
        <f t="shared" si="0"/>
        <v>0</v>
      </c>
      <c r="D24" s="23">
        <v>0</v>
      </c>
      <c r="E24" s="30">
        <v>0</v>
      </c>
    </row>
    <row r="25" spans="1:5" ht="12" customHeight="1">
      <c r="A25" s="12" t="s">
        <v>16</v>
      </c>
      <c r="B25" s="55">
        <v>1</v>
      </c>
      <c r="C25" s="8">
        <f t="shared" si="0"/>
        <v>1</v>
      </c>
      <c r="D25" s="23">
        <v>1</v>
      </c>
      <c r="E25" s="30">
        <v>0</v>
      </c>
    </row>
    <row r="26" spans="1:5" ht="12" customHeight="1">
      <c r="A26" s="12" t="s">
        <v>17</v>
      </c>
      <c r="B26" s="55">
        <v>1</v>
      </c>
      <c r="C26" s="8">
        <f t="shared" si="0"/>
        <v>0</v>
      </c>
      <c r="D26" s="23">
        <v>0</v>
      </c>
      <c r="E26" s="30">
        <v>0</v>
      </c>
    </row>
    <row r="27" spans="1:5" ht="12" customHeight="1">
      <c r="A27" s="12" t="s">
        <v>18</v>
      </c>
      <c r="B27" s="55">
        <v>1</v>
      </c>
      <c r="C27" s="8">
        <f t="shared" si="0"/>
        <v>1</v>
      </c>
      <c r="D27" s="23">
        <v>1</v>
      </c>
      <c r="E27" s="30">
        <v>0</v>
      </c>
    </row>
    <row r="28" spans="1:5" ht="12" customHeight="1">
      <c r="A28" s="12" t="s">
        <v>102</v>
      </c>
      <c r="B28" s="55">
        <v>1</v>
      </c>
      <c r="C28" s="8">
        <f t="shared" si="0"/>
        <v>1</v>
      </c>
      <c r="D28" s="23">
        <v>1</v>
      </c>
      <c r="E28" s="30">
        <v>0</v>
      </c>
    </row>
    <row r="29" spans="1:5" ht="12" customHeight="1">
      <c r="A29" s="12" t="s">
        <v>19</v>
      </c>
      <c r="B29" s="55">
        <v>1</v>
      </c>
      <c r="C29" s="8">
        <f t="shared" si="0"/>
        <v>0</v>
      </c>
      <c r="D29" s="23">
        <v>0</v>
      </c>
      <c r="E29" s="30">
        <v>0</v>
      </c>
    </row>
    <row r="30" spans="1:5" ht="12" customHeight="1">
      <c r="A30" s="12" t="s">
        <v>103</v>
      </c>
      <c r="B30" s="55">
        <v>1</v>
      </c>
      <c r="C30" s="8">
        <f t="shared" si="0"/>
        <v>1</v>
      </c>
      <c r="D30" s="23">
        <v>1</v>
      </c>
      <c r="E30" s="30">
        <v>0</v>
      </c>
    </row>
    <row r="31" spans="1:5" ht="12" customHeight="1">
      <c r="A31" s="12" t="s">
        <v>20</v>
      </c>
      <c r="B31" s="55">
        <v>4</v>
      </c>
      <c r="C31" s="8">
        <v>5</v>
      </c>
      <c r="D31" s="23">
        <v>4</v>
      </c>
      <c r="E31" s="30">
        <v>1</v>
      </c>
    </row>
    <row r="32" spans="1:5" ht="12" customHeight="1">
      <c r="A32" s="12" t="s">
        <v>21</v>
      </c>
      <c r="B32" s="55">
        <v>82</v>
      </c>
      <c r="C32" s="8">
        <f t="shared" si="0"/>
        <v>34</v>
      </c>
      <c r="D32" s="23">
        <v>28</v>
      </c>
      <c r="E32" s="30">
        <v>6</v>
      </c>
    </row>
    <row r="33" spans="1:5" ht="12" customHeight="1">
      <c r="A33" s="12" t="s">
        <v>22</v>
      </c>
      <c r="B33" s="55">
        <v>17</v>
      </c>
      <c r="C33" s="8">
        <f t="shared" si="0"/>
        <v>2</v>
      </c>
      <c r="D33" s="23">
        <v>1</v>
      </c>
      <c r="E33" s="30">
        <v>1</v>
      </c>
    </row>
    <row r="34" spans="1:5" ht="12" customHeight="1">
      <c r="A34" s="12" t="s">
        <v>23</v>
      </c>
      <c r="B34" s="55">
        <v>3</v>
      </c>
      <c r="C34" s="8">
        <f t="shared" si="0"/>
        <v>1</v>
      </c>
      <c r="D34" s="30">
        <v>1</v>
      </c>
      <c r="E34" s="30">
        <v>0</v>
      </c>
    </row>
    <row r="35" spans="1:5" ht="12" customHeight="1">
      <c r="A35" s="12" t="s">
        <v>104</v>
      </c>
      <c r="B35" s="55">
        <v>1</v>
      </c>
      <c r="C35" s="8">
        <f t="shared" si="0"/>
        <v>0</v>
      </c>
      <c r="D35" s="23">
        <v>0</v>
      </c>
      <c r="E35" s="30">
        <v>0</v>
      </c>
    </row>
    <row r="36" spans="1:5" ht="12" customHeight="1">
      <c r="A36" s="12" t="s">
        <v>24</v>
      </c>
      <c r="B36" s="55">
        <v>1</v>
      </c>
      <c r="C36" s="8">
        <f t="shared" si="0"/>
        <v>1</v>
      </c>
      <c r="D36" s="23">
        <v>1</v>
      </c>
      <c r="E36" s="30">
        <v>0</v>
      </c>
    </row>
    <row r="37" spans="1:5" ht="12" customHeight="1">
      <c r="A37" s="12" t="s">
        <v>25</v>
      </c>
      <c r="B37" s="55">
        <v>3</v>
      </c>
      <c r="C37" s="8">
        <f t="shared" si="0"/>
        <v>2</v>
      </c>
      <c r="D37" s="23">
        <v>2</v>
      </c>
      <c r="E37" s="30">
        <v>0</v>
      </c>
    </row>
    <row r="38" spans="1:5" ht="12" customHeight="1">
      <c r="A38" s="12" t="s">
        <v>26</v>
      </c>
      <c r="B38" s="55">
        <v>3</v>
      </c>
      <c r="C38" s="8">
        <f t="shared" si="0"/>
        <v>3</v>
      </c>
      <c r="D38" s="23">
        <v>3</v>
      </c>
      <c r="E38" s="30">
        <v>0</v>
      </c>
    </row>
    <row r="39" spans="1:5" ht="12" customHeight="1">
      <c r="A39" s="12" t="s">
        <v>27</v>
      </c>
      <c r="B39" s="55">
        <v>16</v>
      </c>
      <c r="C39" s="8">
        <f t="shared" si="0"/>
        <v>6</v>
      </c>
      <c r="D39" s="23">
        <v>5</v>
      </c>
      <c r="E39" s="30">
        <v>1</v>
      </c>
    </row>
    <row r="40" spans="1:5" ht="12" customHeight="1">
      <c r="A40" s="12" t="s">
        <v>28</v>
      </c>
      <c r="B40" s="55">
        <v>1</v>
      </c>
      <c r="C40" s="8">
        <f t="shared" si="0"/>
        <v>2</v>
      </c>
      <c r="D40" s="23">
        <v>1</v>
      </c>
      <c r="E40" s="30">
        <v>1</v>
      </c>
    </row>
    <row r="41" spans="1:5" ht="12" customHeight="1">
      <c r="A41" s="12" t="s">
        <v>29</v>
      </c>
      <c r="B41" s="55">
        <v>1</v>
      </c>
      <c r="C41" s="8">
        <f t="shared" si="0"/>
        <v>0</v>
      </c>
      <c r="D41" s="23">
        <v>0</v>
      </c>
      <c r="E41" s="30">
        <v>0</v>
      </c>
    </row>
    <row r="42" spans="1:5" ht="12" customHeight="1">
      <c r="A42" s="12" t="s">
        <v>30</v>
      </c>
      <c r="B42" s="55">
        <v>6</v>
      </c>
      <c r="C42" s="8">
        <f t="shared" si="0"/>
        <v>4</v>
      </c>
      <c r="D42" s="23">
        <v>4</v>
      </c>
      <c r="E42" s="30">
        <v>0</v>
      </c>
    </row>
    <row r="43" spans="1:5" ht="12" customHeight="1">
      <c r="A43" s="12" t="s">
        <v>31</v>
      </c>
      <c r="B43" s="55">
        <v>1</v>
      </c>
      <c r="C43" s="8">
        <f t="shared" si="0"/>
        <v>1</v>
      </c>
      <c r="D43" s="23">
        <v>1</v>
      </c>
      <c r="E43" s="30">
        <v>0</v>
      </c>
    </row>
    <row r="44" spans="1:5" ht="12" customHeight="1">
      <c r="A44" s="12" t="s">
        <v>100</v>
      </c>
      <c r="B44" s="55">
        <v>4</v>
      </c>
      <c r="C44" s="8">
        <v>4</v>
      </c>
      <c r="D44" s="23">
        <v>4</v>
      </c>
      <c r="E44" s="30">
        <v>0</v>
      </c>
    </row>
    <row r="45" spans="1:5" ht="12" customHeight="1">
      <c r="A45" s="12" t="s">
        <v>101</v>
      </c>
      <c r="B45" s="55">
        <v>7</v>
      </c>
      <c r="C45" s="8">
        <v>8</v>
      </c>
      <c r="D45" s="23">
        <v>7</v>
      </c>
      <c r="E45" s="30">
        <v>1</v>
      </c>
    </row>
    <row r="46" spans="1:5" ht="12" customHeight="1">
      <c r="A46" s="12" t="s">
        <v>32</v>
      </c>
      <c r="B46" s="55">
        <v>2</v>
      </c>
      <c r="C46" s="8">
        <f t="shared" si="0"/>
        <v>0</v>
      </c>
      <c r="D46" s="23">
        <v>0</v>
      </c>
      <c r="E46" s="30">
        <v>0</v>
      </c>
    </row>
    <row r="47" spans="1:5" ht="12" customHeight="1">
      <c r="A47" s="12" t="s">
        <v>33</v>
      </c>
      <c r="B47" s="55">
        <v>1</v>
      </c>
      <c r="C47" s="8">
        <f t="shared" si="0"/>
        <v>1</v>
      </c>
      <c r="D47" s="23">
        <v>1</v>
      </c>
      <c r="E47" s="30">
        <v>0</v>
      </c>
    </row>
    <row r="48" spans="1:5" ht="12" customHeight="1">
      <c r="A48" s="12" t="s">
        <v>34</v>
      </c>
      <c r="B48" s="55">
        <v>1</v>
      </c>
      <c r="C48" s="8">
        <f t="shared" si="0"/>
        <v>0</v>
      </c>
      <c r="D48" s="23">
        <v>0</v>
      </c>
      <c r="E48" s="30">
        <v>0</v>
      </c>
    </row>
    <row r="49" spans="1:5" ht="12" customHeight="1">
      <c r="A49" s="12" t="s">
        <v>35</v>
      </c>
      <c r="B49" s="55">
        <v>1</v>
      </c>
      <c r="C49" s="8">
        <f t="shared" si="0"/>
        <v>1</v>
      </c>
      <c r="D49" s="23">
        <v>1</v>
      </c>
      <c r="E49" s="30">
        <v>0</v>
      </c>
    </row>
    <row r="50" spans="1:5" ht="12" customHeight="1">
      <c r="A50" s="12" t="s">
        <v>36</v>
      </c>
      <c r="B50" s="55">
        <v>156</v>
      </c>
      <c r="C50" s="8">
        <f t="shared" si="0"/>
        <v>48</v>
      </c>
      <c r="D50" s="23">
        <v>40</v>
      </c>
      <c r="E50" s="30">
        <v>8</v>
      </c>
    </row>
    <row r="51" spans="1:5" ht="12" customHeight="1">
      <c r="A51" s="12" t="s">
        <v>37</v>
      </c>
      <c r="B51" s="55">
        <v>11</v>
      </c>
      <c r="C51" s="23">
        <f t="shared" si="0"/>
        <v>6</v>
      </c>
      <c r="D51" s="23">
        <v>6</v>
      </c>
      <c r="E51" s="30">
        <v>0</v>
      </c>
    </row>
    <row r="52" spans="1:5" ht="12" customHeight="1">
      <c r="A52" s="12"/>
      <c r="B52" s="55"/>
      <c r="C52" s="8"/>
      <c r="E52" s="30"/>
    </row>
    <row r="53" spans="1:5" ht="12" customHeight="1">
      <c r="A53" s="94" t="s">
        <v>68</v>
      </c>
      <c r="B53" s="58">
        <f>SUM(B55:B56)</f>
        <v>7</v>
      </c>
      <c r="C53" s="25">
        <f>SUM(C55:C56)</f>
        <v>1</v>
      </c>
      <c r="D53" s="25">
        <f>SUM(D55:D56)</f>
        <v>1</v>
      </c>
      <c r="E53" s="25">
        <f>SUM(E55:E56)</f>
        <v>0</v>
      </c>
    </row>
    <row r="54" spans="1:5" ht="12" customHeight="1">
      <c r="A54" s="12"/>
      <c r="B54" s="55"/>
      <c r="C54" s="8"/>
      <c r="E54" s="30"/>
    </row>
    <row r="55" spans="1:5" ht="12" customHeight="1">
      <c r="A55" s="12" t="s">
        <v>89</v>
      </c>
      <c r="B55" s="55">
        <v>6</v>
      </c>
      <c r="C55" s="8">
        <f>(D55+E55)</f>
        <v>0</v>
      </c>
      <c r="D55" s="23">
        <v>0</v>
      </c>
      <c r="E55" s="30">
        <v>0</v>
      </c>
    </row>
    <row r="56" spans="1:5" ht="12" customHeight="1">
      <c r="A56" s="12" t="s">
        <v>91</v>
      </c>
      <c r="B56" s="55">
        <v>1</v>
      </c>
      <c r="C56" s="8">
        <f>(D56+E56)</f>
        <v>1</v>
      </c>
      <c r="D56" s="23">
        <v>1</v>
      </c>
      <c r="E56" s="30">
        <v>0</v>
      </c>
    </row>
    <row r="57" spans="1:5" ht="12" customHeight="1">
      <c r="A57" s="12"/>
      <c r="B57" s="26"/>
      <c r="C57" s="8"/>
      <c r="E57" s="30"/>
    </row>
    <row r="58" spans="1:5" ht="12" customHeight="1">
      <c r="A58" s="12"/>
      <c r="B58" s="26"/>
      <c r="C58" s="8"/>
      <c r="E58" s="30"/>
    </row>
    <row r="59" ht="12" customHeight="1">
      <c r="A59" s="12"/>
    </row>
    <row r="62" ht="12" customHeight="1">
      <c r="A62" s="13" t="s">
        <v>126</v>
      </c>
    </row>
    <row r="63" ht="12" customHeight="1" thickBot="1">
      <c r="A63" s="10"/>
    </row>
    <row r="64" spans="1:5" ht="24" customHeight="1">
      <c r="A64" s="99" t="s">
        <v>94</v>
      </c>
      <c r="B64" s="101" t="s">
        <v>88</v>
      </c>
      <c r="C64" s="104" t="s">
        <v>99</v>
      </c>
      <c r="D64" s="105"/>
      <c r="E64" s="105"/>
    </row>
    <row r="65" spans="1:5" ht="12" customHeight="1">
      <c r="A65" s="108"/>
      <c r="B65" s="98"/>
      <c r="C65" s="53" t="s">
        <v>0</v>
      </c>
      <c r="D65" s="53" t="s">
        <v>1</v>
      </c>
      <c r="E65" s="53" t="s">
        <v>2</v>
      </c>
    </row>
    <row r="66" spans="1:5" ht="12" customHeight="1" thickBot="1">
      <c r="A66" s="109"/>
      <c r="B66" s="102"/>
      <c r="C66" s="5"/>
      <c r="D66" s="5"/>
      <c r="E66" s="5" t="s">
        <v>3</v>
      </c>
    </row>
    <row r="67" ht="12" customHeight="1">
      <c r="B67" s="56"/>
    </row>
    <row r="68" spans="1:5" ht="13.5" customHeight="1">
      <c r="A68" s="12" t="s">
        <v>38</v>
      </c>
      <c r="B68" s="55">
        <v>4</v>
      </c>
      <c r="C68" s="8">
        <f t="shared" si="0"/>
        <v>4</v>
      </c>
      <c r="D68" s="23">
        <v>4</v>
      </c>
      <c r="E68" s="30">
        <v>0</v>
      </c>
    </row>
    <row r="69" spans="1:5" ht="13.5" customHeight="1">
      <c r="A69" s="12" t="s">
        <v>39</v>
      </c>
      <c r="B69" s="55">
        <v>2</v>
      </c>
      <c r="C69" s="8">
        <f t="shared" si="0"/>
        <v>2</v>
      </c>
      <c r="D69" s="23">
        <v>2</v>
      </c>
      <c r="E69" s="30">
        <v>0</v>
      </c>
    </row>
    <row r="70" spans="1:5" ht="13.5" customHeight="1">
      <c r="A70" s="12" t="s">
        <v>40</v>
      </c>
      <c r="B70" s="55">
        <v>2</v>
      </c>
      <c r="C70" s="8">
        <f t="shared" si="0"/>
        <v>2</v>
      </c>
      <c r="D70" s="23">
        <v>2</v>
      </c>
      <c r="E70" s="30">
        <v>0</v>
      </c>
    </row>
    <row r="71" spans="1:5" ht="13.5" customHeight="1">
      <c r="A71" s="12" t="s">
        <v>41</v>
      </c>
      <c r="B71" s="55">
        <v>1</v>
      </c>
      <c r="C71" s="8">
        <f t="shared" si="0"/>
        <v>1</v>
      </c>
      <c r="D71" s="23">
        <v>1</v>
      </c>
      <c r="E71" s="30">
        <v>0</v>
      </c>
    </row>
    <row r="72" spans="1:5" ht="13.5" customHeight="1">
      <c r="A72" s="12" t="s">
        <v>122</v>
      </c>
      <c r="B72" s="55">
        <v>2</v>
      </c>
      <c r="C72" s="8">
        <f t="shared" si="0"/>
        <v>1</v>
      </c>
      <c r="D72" s="23">
        <v>1</v>
      </c>
      <c r="E72" s="30">
        <v>0</v>
      </c>
    </row>
    <row r="73" spans="1:5" ht="13.5" customHeight="1">
      <c r="A73" s="12" t="s">
        <v>43</v>
      </c>
      <c r="B73" s="55">
        <v>23</v>
      </c>
      <c r="C73" s="8">
        <f t="shared" si="0"/>
        <v>22</v>
      </c>
      <c r="D73" s="23">
        <v>18</v>
      </c>
      <c r="E73" s="30">
        <v>4</v>
      </c>
    </row>
    <row r="74" spans="1:5" ht="13.5" customHeight="1">
      <c r="A74" s="12" t="s">
        <v>44</v>
      </c>
      <c r="B74" s="55">
        <v>3</v>
      </c>
      <c r="C74" s="8">
        <f t="shared" si="0"/>
        <v>2</v>
      </c>
      <c r="D74" s="23">
        <v>1</v>
      </c>
      <c r="E74" s="30">
        <v>1</v>
      </c>
    </row>
    <row r="75" spans="1:5" ht="13.5" customHeight="1">
      <c r="A75" s="12" t="s">
        <v>45</v>
      </c>
      <c r="B75" s="55">
        <v>1</v>
      </c>
      <c r="C75" s="8">
        <f t="shared" si="0"/>
        <v>1</v>
      </c>
      <c r="D75" s="23">
        <v>1</v>
      </c>
      <c r="E75" s="30">
        <v>0</v>
      </c>
    </row>
    <row r="76" spans="1:5" ht="13.5" customHeight="1">
      <c r="A76" s="12" t="s">
        <v>69</v>
      </c>
      <c r="B76" s="55">
        <v>7</v>
      </c>
      <c r="C76" s="23">
        <f t="shared" si="0"/>
        <v>5</v>
      </c>
      <c r="D76" s="23">
        <v>5</v>
      </c>
      <c r="E76" s="30">
        <v>0</v>
      </c>
    </row>
    <row r="77" spans="1:5" ht="13.5" customHeight="1">
      <c r="A77" s="12" t="s">
        <v>48</v>
      </c>
      <c r="B77" s="55">
        <v>3</v>
      </c>
      <c r="C77" s="23">
        <f>(D77+E77)</f>
        <v>0</v>
      </c>
      <c r="D77" s="23">
        <v>0</v>
      </c>
      <c r="E77" s="23">
        <v>0</v>
      </c>
    </row>
    <row r="78" spans="1:5" ht="12" customHeight="1" thickBot="1">
      <c r="A78" s="10"/>
      <c r="B78" s="50"/>
      <c r="C78" s="11"/>
      <c r="D78" s="11"/>
      <c r="E78" s="11"/>
    </row>
  </sheetData>
  <mergeCells count="7">
    <mergeCell ref="A3:E3"/>
    <mergeCell ref="A4:E4"/>
    <mergeCell ref="C64:E64"/>
    <mergeCell ref="A6:A8"/>
    <mergeCell ref="B6:B8"/>
    <mergeCell ref="A64:A66"/>
    <mergeCell ref="B64:B66"/>
  </mergeCells>
  <printOptions horizontalCentered="1"/>
  <pageMargins left="0.5905511811023623" right="0.5905511811023623" top="1.24" bottom="0.52" header="0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1">
      <selection activeCell="A25" sqref="A25"/>
    </sheetView>
  </sheetViews>
  <sheetFormatPr defaultColWidth="11.421875" defaultRowHeight="12.75"/>
  <cols>
    <col min="1" max="1" width="38.7109375" style="12" customWidth="1"/>
    <col min="2" max="2" width="14.28125" style="23" customWidth="1"/>
    <col min="3" max="3" width="15.00390625" style="23" customWidth="1"/>
    <col min="4" max="4" width="16.8515625" style="23" bestFit="1" customWidth="1"/>
    <col min="5" max="16384" width="11.421875" style="12" customWidth="1"/>
  </cols>
  <sheetData>
    <row r="1" spans="1:4" s="34" customFormat="1" ht="12">
      <c r="A1" s="31" t="s">
        <v>128</v>
      </c>
      <c r="B1" s="32"/>
      <c r="C1" s="33"/>
      <c r="D1" s="33"/>
    </row>
    <row r="2" spans="1:4" s="34" customFormat="1" ht="12">
      <c r="A2" s="31"/>
      <c r="B2" s="32"/>
      <c r="C2" s="33"/>
      <c r="D2" s="33"/>
    </row>
    <row r="3" spans="1:14" s="34" customFormat="1" ht="18" customHeight="1">
      <c r="A3" s="110" t="s">
        <v>105</v>
      </c>
      <c r="B3" s="110"/>
      <c r="C3" s="110"/>
      <c r="D3" s="110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s="34" customFormat="1" ht="18" customHeight="1">
      <c r="A4" s="110" t="s">
        <v>106</v>
      </c>
      <c r="B4" s="110"/>
      <c r="C4" s="110"/>
      <c r="D4" s="110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34" customFormat="1" ht="30" customHeight="1" thickBot="1">
      <c r="A5" s="110"/>
      <c r="B5" s="110"/>
      <c r="C5" s="110"/>
      <c r="D5" s="110"/>
      <c r="E5" s="35"/>
      <c r="F5" s="35"/>
      <c r="N5" s="35"/>
    </row>
    <row r="6" spans="1:14" s="34" customFormat="1" ht="24" customHeight="1">
      <c r="A6" s="114" t="s">
        <v>94</v>
      </c>
      <c r="B6" s="112" t="s">
        <v>0</v>
      </c>
      <c r="C6" s="111" t="s">
        <v>51</v>
      </c>
      <c r="D6" s="111"/>
      <c r="E6" s="36"/>
      <c r="F6" s="36"/>
      <c r="N6" s="36"/>
    </row>
    <row r="7" spans="1:4" ht="24" customHeight="1" thickBot="1">
      <c r="A7" s="115"/>
      <c r="B7" s="113"/>
      <c r="C7" s="60" t="s">
        <v>66</v>
      </c>
      <c r="D7" s="61" t="s">
        <v>67</v>
      </c>
    </row>
    <row r="8" ht="12">
      <c r="B8" s="47"/>
    </row>
    <row r="9" spans="1:4" ht="12">
      <c r="A9" s="4" t="s">
        <v>0</v>
      </c>
      <c r="B9" s="59">
        <f>SUM(B11:B65)-B51</f>
        <v>441</v>
      </c>
      <c r="C9" s="37">
        <f>SUM(C11:C65)-C51</f>
        <v>440</v>
      </c>
      <c r="D9" s="37">
        <f>SUM(D11:D65)-D51</f>
        <v>1</v>
      </c>
    </row>
    <row r="10" spans="1:4" ht="12">
      <c r="A10" s="4"/>
      <c r="B10" s="47"/>
      <c r="C10" s="37"/>
      <c r="D10" s="37"/>
    </row>
    <row r="11" spans="1:4" ht="12.75" customHeight="1">
      <c r="A11" s="12" t="s">
        <v>4</v>
      </c>
      <c r="B11" s="47">
        <f aca="true" t="shared" si="0" ref="B11:B50">SUM(C11:D11)</f>
        <v>2</v>
      </c>
      <c r="C11" s="26">
        <v>2</v>
      </c>
      <c r="D11" s="26">
        <v>0</v>
      </c>
    </row>
    <row r="12" spans="1:4" ht="12.75" customHeight="1">
      <c r="A12" s="12" t="s">
        <v>5</v>
      </c>
      <c r="B12" s="47">
        <f t="shared" si="0"/>
        <v>3</v>
      </c>
      <c r="C12" s="26">
        <v>3</v>
      </c>
      <c r="D12" s="26">
        <v>0</v>
      </c>
    </row>
    <row r="13" spans="1:4" ht="12.75" customHeight="1">
      <c r="A13" s="12" t="s">
        <v>6</v>
      </c>
      <c r="B13" s="47">
        <f t="shared" si="0"/>
        <v>2</v>
      </c>
      <c r="C13" s="26">
        <v>2</v>
      </c>
      <c r="D13" s="26">
        <v>0</v>
      </c>
    </row>
    <row r="14" spans="1:4" ht="12.75" customHeight="1">
      <c r="A14" s="12" t="s">
        <v>100</v>
      </c>
      <c r="B14" s="47">
        <f t="shared" si="0"/>
        <v>4</v>
      </c>
      <c r="C14" s="26">
        <v>4</v>
      </c>
      <c r="D14" s="26">
        <v>0</v>
      </c>
    </row>
    <row r="15" spans="1:4" ht="12.75" customHeight="1">
      <c r="A15" s="12" t="s">
        <v>101</v>
      </c>
      <c r="B15" s="47">
        <f t="shared" si="0"/>
        <v>7</v>
      </c>
      <c r="C15" s="26">
        <v>7</v>
      </c>
      <c r="D15" s="26">
        <v>0</v>
      </c>
    </row>
    <row r="16" spans="1:4" ht="12.75" customHeight="1">
      <c r="A16" s="12" t="s">
        <v>90</v>
      </c>
      <c r="B16" s="47">
        <f t="shared" si="0"/>
        <v>1</v>
      </c>
      <c r="C16" s="26">
        <v>1</v>
      </c>
      <c r="D16" s="26">
        <v>0</v>
      </c>
    </row>
    <row r="17" spans="1:4" ht="12.75" customHeight="1">
      <c r="A17" s="12" t="s">
        <v>7</v>
      </c>
      <c r="B17" s="47">
        <f t="shared" si="0"/>
        <v>4</v>
      </c>
      <c r="C17" s="26">
        <v>4</v>
      </c>
      <c r="D17" s="26">
        <v>0</v>
      </c>
    </row>
    <row r="18" spans="1:4" ht="12.75" customHeight="1">
      <c r="A18" s="12" t="s">
        <v>8</v>
      </c>
      <c r="B18" s="47">
        <f t="shared" si="0"/>
        <v>1</v>
      </c>
      <c r="C18" s="26">
        <v>1</v>
      </c>
      <c r="D18" s="26">
        <v>0</v>
      </c>
    </row>
    <row r="19" spans="1:4" ht="12.75" customHeight="1">
      <c r="A19" s="12" t="s">
        <v>9</v>
      </c>
      <c r="B19" s="47">
        <f t="shared" si="0"/>
        <v>1</v>
      </c>
      <c r="C19" s="26">
        <v>1</v>
      </c>
      <c r="D19" s="26">
        <v>0</v>
      </c>
    </row>
    <row r="20" spans="1:4" ht="12.75" customHeight="1">
      <c r="A20" s="12" t="s">
        <v>10</v>
      </c>
      <c r="B20" s="47">
        <f t="shared" si="0"/>
        <v>1</v>
      </c>
      <c r="C20" s="26">
        <v>1</v>
      </c>
      <c r="D20" s="26">
        <v>0</v>
      </c>
    </row>
    <row r="21" spans="1:4" ht="12.75" customHeight="1">
      <c r="A21" s="12" t="s">
        <v>11</v>
      </c>
      <c r="B21" s="47">
        <f t="shared" si="0"/>
        <v>18</v>
      </c>
      <c r="C21" s="26">
        <v>18</v>
      </c>
      <c r="D21" s="26">
        <v>0</v>
      </c>
    </row>
    <row r="22" spans="1:4" ht="12.75" customHeight="1">
      <c r="A22" s="12" t="s">
        <v>12</v>
      </c>
      <c r="B22" s="47">
        <f t="shared" si="0"/>
        <v>17</v>
      </c>
      <c r="C22" s="26">
        <v>17</v>
      </c>
      <c r="D22" s="26">
        <v>0</v>
      </c>
    </row>
    <row r="23" spans="1:4" ht="12.75" customHeight="1">
      <c r="A23" s="12" t="s">
        <v>13</v>
      </c>
      <c r="B23" s="47">
        <f t="shared" si="0"/>
        <v>2</v>
      </c>
      <c r="C23" s="26">
        <v>2</v>
      </c>
      <c r="D23" s="26">
        <v>0</v>
      </c>
    </row>
    <row r="24" spans="1:4" ht="12.75" customHeight="1">
      <c r="A24" s="12" t="s">
        <v>14</v>
      </c>
      <c r="B24" s="47">
        <f t="shared" si="0"/>
        <v>5</v>
      </c>
      <c r="C24" s="26">
        <v>5</v>
      </c>
      <c r="D24" s="26">
        <v>0</v>
      </c>
    </row>
    <row r="25" spans="1:4" ht="12.75" customHeight="1">
      <c r="A25" s="12" t="s">
        <v>15</v>
      </c>
      <c r="B25" s="47">
        <f t="shared" si="0"/>
        <v>1</v>
      </c>
      <c r="C25" s="26">
        <v>1</v>
      </c>
      <c r="D25" s="26">
        <v>0</v>
      </c>
    </row>
    <row r="26" spans="1:4" ht="12.75" customHeight="1">
      <c r="A26" s="12" t="s">
        <v>16</v>
      </c>
      <c r="B26" s="47">
        <f t="shared" si="0"/>
        <v>1</v>
      </c>
      <c r="C26" s="26">
        <v>1</v>
      </c>
      <c r="D26" s="26">
        <v>0</v>
      </c>
    </row>
    <row r="27" spans="1:4" ht="12.75" customHeight="1">
      <c r="A27" s="12" t="s">
        <v>17</v>
      </c>
      <c r="B27" s="47">
        <f t="shared" si="0"/>
        <v>1</v>
      </c>
      <c r="C27" s="26">
        <v>1</v>
      </c>
      <c r="D27" s="26">
        <v>0</v>
      </c>
    </row>
    <row r="28" spans="1:4" ht="12.75" customHeight="1">
      <c r="A28" s="12" t="s">
        <v>18</v>
      </c>
      <c r="B28" s="47">
        <f t="shared" si="0"/>
        <v>1</v>
      </c>
      <c r="C28" s="26">
        <v>1</v>
      </c>
      <c r="D28" s="26">
        <v>0</v>
      </c>
    </row>
    <row r="29" spans="1:4" ht="12.75" customHeight="1">
      <c r="A29" s="12" t="s">
        <v>102</v>
      </c>
      <c r="B29" s="47">
        <f t="shared" si="0"/>
        <v>1</v>
      </c>
      <c r="C29" s="26">
        <v>1</v>
      </c>
      <c r="D29" s="26">
        <v>0</v>
      </c>
    </row>
    <row r="30" spans="1:4" ht="12.75" customHeight="1">
      <c r="A30" s="12" t="s">
        <v>19</v>
      </c>
      <c r="B30" s="47">
        <f t="shared" si="0"/>
        <v>1</v>
      </c>
      <c r="C30" s="26">
        <v>1</v>
      </c>
      <c r="D30" s="26">
        <v>0</v>
      </c>
    </row>
    <row r="31" spans="1:4" ht="12.75" customHeight="1">
      <c r="A31" s="12" t="s">
        <v>103</v>
      </c>
      <c r="B31" s="47">
        <f t="shared" si="0"/>
        <v>1</v>
      </c>
      <c r="C31" s="26">
        <v>1</v>
      </c>
      <c r="D31" s="26">
        <v>0</v>
      </c>
    </row>
    <row r="32" spans="1:4" ht="12.75" customHeight="1">
      <c r="A32" s="12" t="s">
        <v>20</v>
      </c>
      <c r="B32" s="47">
        <f t="shared" si="0"/>
        <v>4</v>
      </c>
      <c r="C32" s="26">
        <v>4</v>
      </c>
      <c r="D32" s="26">
        <v>0</v>
      </c>
    </row>
    <row r="33" spans="1:4" ht="12.75" customHeight="1">
      <c r="A33" s="12" t="s">
        <v>21</v>
      </c>
      <c r="B33" s="47">
        <f t="shared" si="0"/>
        <v>82</v>
      </c>
      <c r="C33" s="26">
        <v>82</v>
      </c>
      <c r="D33" s="26">
        <v>0</v>
      </c>
    </row>
    <row r="34" spans="1:4" ht="12.75" customHeight="1">
      <c r="A34" s="12" t="s">
        <v>22</v>
      </c>
      <c r="B34" s="47">
        <f t="shared" si="0"/>
        <v>17</v>
      </c>
      <c r="C34" s="26">
        <v>17</v>
      </c>
      <c r="D34" s="26">
        <v>0</v>
      </c>
    </row>
    <row r="35" spans="1:4" ht="12.75" customHeight="1">
      <c r="A35" s="12" t="s">
        <v>23</v>
      </c>
      <c r="B35" s="47">
        <f t="shared" si="0"/>
        <v>3</v>
      </c>
      <c r="C35" s="26">
        <v>3</v>
      </c>
      <c r="D35" s="26">
        <v>0</v>
      </c>
    </row>
    <row r="36" spans="1:4" ht="12.75" customHeight="1">
      <c r="A36" s="12" t="s">
        <v>104</v>
      </c>
      <c r="B36" s="47">
        <f t="shared" si="0"/>
        <v>1</v>
      </c>
      <c r="C36" s="26">
        <v>1</v>
      </c>
      <c r="D36" s="26">
        <v>0</v>
      </c>
    </row>
    <row r="37" spans="1:4" ht="12.75" customHeight="1">
      <c r="A37" s="12" t="s">
        <v>24</v>
      </c>
      <c r="B37" s="47">
        <f t="shared" si="0"/>
        <v>1</v>
      </c>
      <c r="C37" s="26">
        <v>1</v>
      </c>
      <c r="D37" s="26">
        <v>0</v>
      </c>
    </row>
    <row r="38" spans="1:4" ht="12.75" customHeight="1">
      <c r="A38" s="12" t="s">
        <v>25</v>
      </c>
      <c r="B38" s="47">
        <f t="shared" si="0"/>
        <v>3</v>
      </c>
      <c r="C38" s="26">
        <v>3</v>
      </c>
      <c r="D38" s="26">
        <v>0</v>
      </c>
    </row>
    <row r="39" spans="1:4" ht="12.75" customHeight="1">
      <c r="A39" s="12" t="s">
        <v>26</v>
      </c>
      <c r="B39" s="47">
        <f t="shared" si="0"/>
        <v>3</v>
      </c>
      <c r="C39" s="26">
        <v>3</v>
      </c>
      <c r="D39" s="26">
        <v>0</v>
      </c>
    </row>
    <row r="40" spans="1:4" ht="12.75" customHeight="1">
      <c r="A40" s="12" t="s">
        <v>27</v>
      </c>
      <c r="B40" s="47">
        <f t="shared" si="0"/>
        <v>16</v>
      </c>
      <c r="C40" s="26">
        <v>16</v>
      </c>
      <c r="D40" s="26">
        <v>0</v>
      </c>
    </row>
    <row r="41" spans="1:4" ht="12.75" customHeight="1">
      <c r="A41" s="12" t="s">
        <v>28</v>
      </c>
      <c r="B41" s="47">
        <f t="shared" si="0"/>
        <v>1</v>
      </c>
      <c r="C41" s="26">
        <v>1</v>
      </c>
      <c r="D41" s="26">
        <v>0</v>
      </c>
    </row>
    <row r="42" spans="1:4" ht="12.75" customHeight="1">
      <c r="A42" s="12" t="s">
        <v>29</v>
      </c>
      <c r="B42" s="47">
        <f t="shared" si="0"/>
        <v>1</v>
      </c>
      <c r="C42" s="26">
        <v>1</v>
      </c>
      <c r="D42" s="26">
        <v>0</v>
      </c>
    </row>
    <row r="43" spans="1:4" ht="12.75" customHeight="1">
      <c r="A43" s="12" t="s">
        <v>30</v>
      </c>
      <c r="B43" s="47">
        <f t="shared" si="0"/>
        <v>6</v>
      </c>
      <c r="C43" s="26">
        <v>6</v>
      </c>
      <c r="D43" s="26">
        <v>0</v>
      </c>
    </row>
    <row r="44" spans="1:4" ht="12.75" customHeight="1">
      <c r="A44" s="12" t="s">
        <v>31</v>
      </c>
      <c r="B44" s="47">
        <f t="shared" si="0"/>
        <v>1</v>
      </c>
      <c r="C44" s="26">
        <v>1</v>
      </c>
      <c r="D44" s="26">
        <v>0</v>
      </c>
    </row>
    <row r="45" spans="1:4" ht="12.75" customHeight="1">
      <c r="A45" s="12" t="s">
        <v>32</v>
      </c>
      <c r="B45" s="47">
        <f t="shared" si="0"/>
        <v>2</v>
      </c>
      <c r="C45" s="26">
        <v>2</v>
      </c>
      <c r="D45" s="26">
        <v>0</v>
      </c>
    </row>
    <row r="46" spans="1:4" ht="12.75" customHeight="1">
      <c r="A46" s="12" t="s">
        <v>33</v>
      </c>
      <c r="B46" s="47">
        <f t="shared" si="0"/>
        <v>1</v>
      </c>
      <c r="C46" s="26">
        <v>1</v>
      </c>
      <c r="D46" s="26">
        <v>0</v>
      </c>
    </row>
    <row r="47" spans="1:4" ht="12.75" customHeight="1">
      <c r="A47" s="12" t="s">
        <v>34</v>
      </c>
      <c r="B47" s="47">
        <f t="shared" si="0"/>
        <v>1</v>
      </c>
      <c r="C47" s="26">
        <v>1</v>
      </c>
      <c r="D47" s="26">
        <v>0</v>
      </c>
    </row>
    <row r="48" spans="1:4" ht="12.75" customHeight="1">
      <c r="A48" s="12" t="s">
        <v>35</v>
      </c>
      <c r="B48" s="47">
        <f t="shared" si="0"/>
        <v>1</v>
      </c>
      <c r="C48" s="26">
        <v>1</v>
      </c>
      <c r="D48" s="26">
        <v>0</v>
      </c>
    </row>
    <row r="49" spans="1:4" ht="12.75" customHeight="1">
      <c r="A49" s="12" t="s">
        <v>36</v>
      </c>
      <c r="B49" s="47">
        <f t="shared" si="0"/>
        <v>156</v>
      </c>
      <c r="C49" s="26">
        <v>156</v>
      </c>
      <c r="D49" s="26">
        <v>0</v>
      </c>
    </row>
    <row r="50" spans="1:4" ht="12.75" customHeight="1">
      <c r="A50" s="12" t="s">
        <v>37</v>
      </c>
      <c r="B50" s="47">
        <f t="shared" si="0"/>
        <v>11</v>
      </c>
      <c r="C50" s="26">
        <v>11</v>
      </c>
      <c r="D50" s="26">
        <v>0</v>
      </c>
    </row>
    <row r="51" spans="1:4" ht="24.75" customHeight="1">
      <c r="A51" s="95" t="s">
        <v>68</v>
      </c>
      <c r="B51" s="62">
        <f>SUM(B52:B53)</f>
        <v>7</v>
      </c>
      <c r="C51" s="63">
        <f>SUM(C52:C53)</f>
        <v>6</v>
      </c>
      <c r="D51" s="63">
        <f>SUM(D52:D53)</f>
        <v>1</v>
      </c>
    </row>
    <row r="52" spans="1:4" ht="12.75" customHeight="1">
      <c r="A52" s="12" t="s">
        <v>89</v>
      </c>
      <c r="B52" s="47">
        <f>SUM(C52:D52)</f>
        <v>6</v>
      </c>
      <c r="C52" s="26">
        <v>5</v>
      </c>
      <c r="D52" s="27">
        <v>1</v>
      </c>
    </row>
    <row r="53" spans="1:4" ht="12.75" customHeight="1">
      <c r="A53" s="12" t="s">
        <v>91</v>
      </c>
      <c r="B53" s="47">
        <f>SUM(C53:D53)</f>
        <v>1</v>
      </c>
      <c r="C53" s="26">
        <v>1</v>
      </c>
      <c r="D53" s="26">
        <v>0</v>
      </c>
    </row>
    <row r="54" spans="2:4" ht="12.75" customHeight="1">
      <c r="B54" s="47"/>
      <c r="C54" s="26"/>
      <c r="D54" s="26"/>
    </row>
    <row r="55" spans="1:4" ht="12.75" customHeight="1">
      <c r="A55" s="12" t="s">
        <v>38</v>
      </c>
      <c r="B55" s="47">
        <f aca="true" t="shared" si="1" ref="B55:B65">SUM(C55:D55)</f>
        <v>4</v>
      </c>
      <c r="C55" s="26">
        <v>4</v>
      </c>
      <c r="D55" s="26">
        <v>0</v>
      </c>
    </row>
    <row r="56" spans="1:4" ht="12.75" customHeight="1">
      <c r="A56" s="12" t="s">
        <v>39</v>
      </c>
      <c r="B56" s="47">
        <f t="shared" si="1"/>
        <v>2</v>
      </c>
      <c r="C56" s="26">
        <v>2</v>
      </c>
      <c r="D56" s="26">
        <v>0</v>
      </c>
    </row>
    <row r="57" spans="1:4" ht="12.75" customHeight="1">
      <c r="A57" s="12" t="s">
        <v>40</v>
      </c>
      <c r="B57" s="47">
        <f t="shared" si="1"/>
        <v>2</v>
      </c>
      <c r="C57" s="26">
        <v>2</v>
      </c>
      <c r="D57" s="26">
        <v>0</v>
      </c>
    </row>
    <row r="58" spans="1:4" ht="12.75" customHeight="1">
      <c r="A58" s="12" t="s">
        <v>41</v>
      </c>
      <c r="B58" s="47">
        <f t="shared" si="1"/>
        <v>1</v>
      </c>
      <c r="C58" s="26">
        <v>1</v>
      </c>
      <c r="D58" s="26">
        <v>0</v>
      </c>
    </row>
    <row r="59" spans="1:4" ht="12.75" customHeight="1">
      <c r="A59" s="12" t="s">
        <v>42</v>
      </c>
      <c r="B59" s="47">
        <f t="shared" si="1"/>
        <v>2</v>
      </c>
      <c r="C59" s="26">
        <v>2</v>
      </c>
      <c r="D59" s="26">
        <v>0</v>
      </c>
    </row>
    <row r="60" spans="1:4" ht="12.75" customHeight="1">
      <c r="A60" s="12" t="s">
        <v>43</v>
      </c>
      <c r="B60" s="47">
        <f t="shared" si="1"/>
        <v>23</v>
      </c>
      <c r="C60" s="26">
        <v>23</v>
      </c>
      <c r="D60" s="26">
        <v>0</v>
      </c>
    </row>
    <row r="61" spans="1:4" ht="12.75" customHeight="1">
      <c r="A61" s="12" t="s">
        <v>44</v>
      </c>
      <c r="B61" s="47">
        <f t="shared" si="1"/>
        <v>3</v>
      </c>
      <c r="C61" s="26">
        <v>3</v>
      </c>
      <c r="D61" s="26">
        <v>0</v>
      </c>
    </row>
    <row r="62" spans="1:4" ht="12.75" customHeight="1">
      <c r="A62" s="12" t="s">
        <v>45</v>
      </c>
      <c r="B62" s="47">
        <f t="shared" si="1"/>
        <v>1</v>
      </c>
      <c r="C62" s="26">
        <v>1</v>
      </c>
      <c r="D62" s="26">
        <v>0</v>
      </c>
    </row>
    <row r="63" spans="1:4" ht="12.75" customHeight="1">
      <c r="A63" s="12" t="s">
        <v>46</v>
      </c>
      <c r="B63" s="47">
        <f t="shared" si="1"/>
        <v>2</v>
      </c>
      <c r="C63" s="26">
        <v>2</v>
      </c>
      <c r="D63" s="26">
        <v>0</v>
      </c>
    </row>
    <row r="64" spans="1:4" ht="12.75" customHeight="1">
      <c r="A64" s="12" t="s">
        <v>47</v>
      </c>
      <c r="B64" s="47">
        <f t="shared" si="1"/>
        <v>5</v>
      </c>
      <c r="C64" s="26">
        <v>5</v>
      </c>
      <c r="D64" s="26">
        <v>0</v>
      </c>
    </row>
    <row r="65" spans="1:4" ht="12.75" customHeight="1">
      <c r="A65" s="12" t="s">
        <v>48</v>
      </c>
      <c r="B65" s="47">
        <f t="shared" si="1"/>
        <v>3</v>
      </c>
      <c r="C65" s="26">
        <v>3</v>
      </c>
      <c r="D65" s="26">
        <v>0</v>
      </c>
    </row>
    <row r="66" spans="1:4" ht="12.75" thickBot="1">
      <c r="A66" s="10"/>
      <c r="B66" s="57"/>
      <c r="C66" s="11"/>
      <c r="D66" s="11"/>
    </row>
  </sheetData>
  <mergeCells count="6">
    <mergeCell ref="A3:D3"/>
    <mergeCell ref="A5:D5"/>
    <mergeCell ref="C6:D6"/>
    <mergeCell ref="A4:D4"/>
    <mergeCell ref="B6:B7"/>
    <mergeCell ref="A6:A7"/>
  </mergeCells>
  <printOptions horizontalCentered="1"/>
  <pageMargins left="0.5905511811023623" right="0.5905511811023623" top="0.5905511811023623" bottom="0.1968503937007874" header="0" footer="0"/>
  <pageSetup horizontalDpi="600" verticalDpi="600" orientation="portrait" pageOrder="overThenDown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21" sqref="A21"/>
    </sheetView>
  </sheetViews>
  <sheetFormatPr defaultColWidth="11.421875" defaultRowHeight="12.75"/>
  <cols>
    <col min="1" max="1" width="31.28125" style="2" customWidth="1"/>
    <col min="2" max="2" width="9.28125" style="2" customWidth="1"/>
    <col min="3" max="3" width="11.28125" style="2" customWidth="1"/>
    <col min="4" max="4" width="14.28125" style="2" customWidth="1"/>
    <col min="5" max="5" width="14.7109375" style="20" customWidth="1"/>
    <col min="6" max="6" width="21.421875" style="20" customWidth="1"/>
    <col min="7" max="16384" width="11.421875" style="2" customWidth="1"/>
  </cols>
  <sheetData>
    <row r="1" ht="12">
      <c r="A1" s="1" t="s">
        <v>129</v>
      </c>
    </row>
    <row r="2" spans="5:6" s="1" customFormat="1" ht="12">
      <c r="E2" s="18"/>
      <c r="F2" s="18"/>
    </row>
    <row r="3" spans="1:6" s="1" customFormat="1" ht="24" customHeight="1">
      <c r="A3" s="116" t="s">
        <v>123</v>
      </c>
      <c r="B3" s="116"/>
      <c r="C3" s="116"/>
      <c r="D3" s="116"/>
      <c r="E3" s="116"/>
      <c r="F3" s="116"/>
    </row>
    <row r="4" spans="1:6" s="1" customFormat="1" ht="24" customHeight="1">
      <c r="A4" s="116" t="s">
        <v>107</v>
      </c>
      <c r="B4" s="116"/>
      <c r="C4" s="116"/>
      <c r="D4" s="116"/>
      <c r="E4" s="116"/>
      <c r="F4" s="116"/>
    </row>
    <row r="5" spans="5:6" s="1" customFormat="1" ht="14.25" customHeight="1" thickBot="1">
      <c r="E5" s="18"/>
      <c r="F5" s="18"/>
    </row>
    <row r="6" spans="1:6" s="1" customFormat="1" ht="31.5" customHeight="1">
      <c r="A6" s="125" t="s">
        <v>51</v>
      </c>
      <c r="B6" s="128" t="s">
        <v>109</v>
      </c>
      <c r="C6" s="128"/>
      <c r="D6" s="128"/>
      <c r="E6" s="117" t="s">
        <v>110</v>
      </c>
      <c r="F6" s="120" t="s">
        <v>111</v>
      </c>
    </row>
    <row r="7" spans="1:6" s="1" customFormat="1" ht="27.75" customHeight="1">
      <c r="A7" s="126"/>
      <c r="B7" s="129" t="s">
        <v>0</v>
      </c>
      <c r="C7" s="123" t="s">
        <v>108</v>
      </c>
      <c r="D7" s="131" t="s">
        <v>112</v>
      </c>
      <c r="E7" s="118"/>
      <c r="F7" s="121"/>
    </row>
    <row r="8" spans="1:6" s="1" customFormat="1" ht="19.5" customHeight="1" thickBot="1">
      <c r="A8" s="127"/>
      <c r="B8" s="130"/>
      <c r="C8" s="124"/>
      <c r="D8" s="132"/>
      <c r="E8" s="119"/>
      <c r="F8" s="122"/>
    </row>
    <row r="9" spans="1:6" s="1" customFormat="1" ht="12" customHeight="1">
      <c r="A9" s="71"/>
      <c r="B9" s="72"/>
      <c r="C9" s="70"/>
      <c r="D9" s="81"/>
      <c r="E9" s="74"/>
      <c r="F9" s="73"/>
    </row>
    <row r="10" spans="1:6" s="1" customFormat="1" ht="24.75" customHeight="1">
      <c r="A10" s="71" t="s">
        <v>0</v>
      </c>
      <c r="B10" s="70">
        <f>SUM(B13:B15)</f>
        <v>278</v>
      </c>
      <c r="C10" s="70">
        <f>SUM(C13:C15)</f>
        <v>217</v>
      </c>
      <c r="D10" s="70">
        <f>SUM(D13:D16)</f>
        <v>61</v>
      </c>
      <c r="E10" s="75">
        <v>111613115</v>
      </c>
      <c r="F10" s="64">
        <f>E10/C10</f>
        <v>514346.1520737327</v>
      </c>
    </row>
    <row r="11" spans="2:6" s="1" customFormat="1" ht="12" customHeight="1">
      <c r="B11" s="58"/>
      <c r="C11" s="58"/>
      <c r="D11" s="58"/>
      <c r="E11" s="66"/>
      <c r="F11" s="64"/>
    </row>
    <row r="12" spans="2:6" s="1" customFormat="1" ht="12" customHeight="1">
      <c r="B12" s="58"/>
      <c r="C12" s="58"/>
      <c r="D12" s="58"/>
      <c r="E12" s="66"/>
      <c r="F12" s="64"/>
    </row>
    <row r="13" spans="1:6" ht="24.75" customHeight="1">
      <c r="A13" s="76" t="str">
        <f>+'[1]C-4,5'!$A$4</f>
        <v>Osa</v>
      </c>
      <c r="B13" s="77">
        <v>277</v>
      </c>
      <c r="C13" s="78">
        <v>216</v>
      </c>
      <c r="D13" s="77">
        <f>B13-C13</f>
        <v>61</v>
      </c>
      <c r="E13" s="79">
        <v>110413115</v>
      </c>
      <c r="F13" s="80">
        <f>E13/C13</f>
        <v>511171.8287037037</v>
      </c>
    </row>
    <row r="14" spans="1:6" ht="12" customHeight="1">
      <c r="A14" s="12"/>
      <c r="B14" s="47"/>
      <c r="C14" s="55"/>
      <c r="D14" s="47"/>
      <c r="E14" s="67"/>
      <c r="F14" s="19"/>
    </row>
    <row r="15" spans="1:6" ht="24.75" customHeight="1">
      <c r="A15" s="76" t="str">
        <f>+'[1]C-4,5'!$A$6</f>
        <v>Pérez Zeledón</v>
      </c>
      <c r="B15" s="77">
        <v>1</v>
      </c>
      <c r="C15" s="78">
        <v>1</v>
      </c>
      <c r="D15" s="77">
        <f>B15-C15</f>
        <v>0</v>
      </c>
      <c r="E15" s="79">
        <v>1200000</v>
      </c>
      <c r="F15" s="80">
        <f>E15/C15</f>
        <v>1200000</v>
      </c>
    </row>
    <row r="16" spans="1:6" ht="12.75" thickBot="1">
      <c r="A16" s="10"/>
      <c r="B16" s="68"/>
      <c r="C16" s="68"/>
      <c r="D16" s="68"/>
      <c r="E16" s="69"/>
      <c r="F16" s="65"/>
    </row>
    <row r="19" ht="12">
      <c r="B19" s="12"/>
    </row>
    <row r="20" ht="12">
      <c r="B20" s="12"/>
    </row>
    <row r="21" ht="12">
      <c r="B21" s="12"/>
    </row>
    <row r="22" ht="12">
      <c r="B22" s="12"/>
    </row>
    <row r="23" ht="12">
      <c r="B23" s="12"/>
    </row>
    <row r="24" spans="1:2" ht="12">
      <c r="A24" s="12"/>
      <c r="B24" s="12"/>
    </row>
    <row r="25" spans="1:2" ht="12">
      <c r="A25" s="12"/>
      <c r="B25" s="12"/>
    </row>
    <row r="26" spans="1:2" ht="12">
      <c r="A26" s="12"/>
      <c r="B26" s="12"/>
    </row>
    <row r="27" spans="1:2" ht="12">
      <c r="A27" s="12"/>
      <c r="B27" s="12"/>
    </row>
    <row r="28" spans="1:2" ht="12">
      <c r="A28" s="12"/>
      <c r="B28" s="12"/>
    </row>
    <row r="29" spans="1:2" ht="12">
      <c r="A29" s="12"/>
      <c r="B29" s="12"/>
    </row>
    <row r="30" spans="1:2" ht="12">
      <c r="A30" s="12"/>
      <c r="B30" s="21"/>
    </row>
    <row r="31" spans="1:2" ht="12">
      <c r="A31" s="12"/>
      <c r="B31" s="21"/>
    </row>
    <row r="32" spans="1:2" ht="12">
      <c r="A32" s="12"/>
      <c r="B32" s="21"/>
    </row>
    <row r="33" spans="1:2" ht="12">
      <c r="A33" s="12"/>
      <c r="B33" s="21"/>
    </row>
    <row r="34" spans="1:2" ht="12">
      <c r="A34" s="12"/>
      <c r="B34" s="12"/>
    </row>
  </sheetData>
  <mergeCells count="9">
    <mergeCell ref="A3:F3"/>
    <mergeCell ref="A4:F4"/>
    <mergeCell ref="E6:E8"/>
    <mergeCell ref="F6:F8"/>
    <mergeCell ref="C7:C8"/>
    <mergeCell ref="A6:A8"/>
    <mergeCell ref="B6:D6"/>
    <mergeCell ref="B7:B8"/>
    <mergeCell ref="D7:D8"/>
  </mergeCells>
  <printOptions horizontalCentered="1"/>
  <pageMargins left="0.3937007874015748" right="0.3937007874015748" top="3.12" bottom="0.1968503937007874" header="0" footer="0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zoomScale="90" zoomScaleNormal="90" workbookViewId="0" topLeftCell="A1">
      <selection activeCell="A19" sqref="A19"/>
    </sheetView>
  </sheetViews>
  <sheetFormatPr defaultColWidth="11.421875" defaultRowHeight="12.75"/>
  <cols>
    <col min="1" max="1" width="33.7109375" style="2" customWidth="1"/>
    <col min="2" max="2" width="25.00390625" style="2" customWidth="1"/>
    <col min="3" max="3" width="21.00390625" style="2" customWidth="1"/>
    <col min="4" max="4" width="28.00390625" style="14" customWidth="1"/>
    <col min="5" max="16384" width="11.421875" style="2" customWidth="1"/>
  </cols>
  <sheetData>
    <row r="1" ht="12">
      <c r="A1" s="13" t="s">
        <v>130</v>
      </c>
    </row>
    <row r="2" ht="12">
      <c r="A2" s="13"/>
    </row>
    <row r="3" spans="1:4" ht="18" customHeight="1">
      <c r="A3" s="100" t="s">
        <v>124</v>
      </c>
      <c r="B3" s="133"/>
      <c r="C3" s="133"/>
      <c r="D3" s="133"/>
    </row>
    <row r="4" spans="1:4" ht="18" customHeight="1">
      <c r="A4" s="100" t="s">
        <v>119</v>
      </c>
      <c r="B4" s="133"/>
      <c r="C4" s="133"/>
      <c r="D4" s="133"/>
    </row>
    <row r="5" spans="1:4" ht="18" customHeight="1">
      <c r="A5" s="100" t="s">
        <v>70</v>
      </c>
      <c r="B5" s="100"/>
      <c r="C5" s="100"/>
      <c r="D5" s="100"/>
    </row>
    <row r="6" ht="30" customHeight="1" thickBot="1"/>
    <row r="7" spans="1:4" ht="24.75" customHeight="1">
      <c r="A7" s="114" t="s">
        <v>117</v>
      </c>
      <c r="B7" s="42" t="s">
        <v>113</v>
      </c>
      <c r="C7" s="42" t="s">
        <v>71</v>
      </c>
      <c r="D7" s="82" t="s">
        <v>72</v>
      </c>
    </row>
    <row r="8" spans="1:4" ht="24.75" customHeight="1" thickBot="1">
      <c r="A8" s="115"/>
      <c r="B8" s="43" t="s">
        <v>116</v>
      </c>
      <c r="C8" s="43" t="s">
        <v>114</v>
      </c>
      <c r="D8" s="83" t="s">
        <v>115</v>
      </c>
    </row>
    <row r="9" spans="2:3" ht="12" customHeight="1">
      <c r="B9" s="86"/>
      <c r="C9" s="86"/>
    </row>
    <row r="10" spans="1:4" ht="13.5" customHeight="1">
      <c r="A10" s="6" t="s">
        <v>0</v>
      </c>
      <c r="B10" s="54">
        <f>SUM(B12:B18)-B16</f>
        <v>217</v>
      </c>
      <c r="C10" s="66">
        <f>SUM(C12:C18)-C16</f>
        <v>111613115</v>
      </c>
      <c r="D10" s="15">
        <f>C10/B10</f>
        <v>514346.1520737327</v>
      </c>
    </row>
    <row r="11" spans="2:3" ht="24.75" customHeight="1">
      <c r="B11" s="47"/>
      <c r="C11" s="67"/>
    </row>
    <row r="12" spans="1:4" ht="24.75" customHeight="1">
      <c r="A12" s="2" t="s">
        <v>92</v>
      </c>
      <c r="B12" s="47">
        <v>4</v>
      </c>
      <c r="C12" s="67">
        <v>3349875</v>
      </c>
      <c r="D12" s="14">
        <f aca="true" t="shared" si="0" ref="D12:D18">C12/B12</f>
        <v>837468.75</v>
      </c>
    </row>
    <row r="13" spans="1:4" ht="24.75" customHeight="1">
      <c r="A13" s="2" t="s">
        <v>93</v>
      </c>
      <c r="B13" s="47">
        <v>78</v>
      </c>
      <c r="C13" s="67">
        <v>34230740</v>
      </c>
      <c r="D13" s="14">
        <f t="shared" si="0"/>
        <v>438855.641025641</v>
      </c>
    </row>
    <row r="14" spans="1:4" ht="24.75" customHeight="1">
      <c r="A14" s="2" t="s">
        <v>73</v>
      </c>
      <c r="B14" s="47">
        <v>122</v>
      </c>
      <c r="C14" s="67">
        <v>44029500</v>
      </c>
      <c r="D14" s="14">
        <f t="shared" si="0"/>
        <v>360897.54098360654</v>
      </c>
    </row>
    <row r="15" spans="1:4" ht="24.75" customHeight="1">
      <c r="A15" s="2" t="s">
        <v>74</v>
      </c>
      <c r="B15" s="47">
        <v>7</v>
      </c>
      <c r="C15" s="67">
        <v>19703000</v>
      </c>
      <c r="D15" s="14">
        <f t="shared" si="0"/>
        <v>2814714.285714286</v>
      </c>
    </row>
    <row r="16" spans="1:4" ht="39" customHeight="1">
      <c r="A16" s="96" t="s">
        <v>118</v>
      </c>
      <c r="B16" s="87">
        <f>SUM(B17:B18)</f>
        <v>6</v>
      </c>
      <c r="C16" s="88">
        <f>SUM(C17:C18)</f>
        <v>10300000</v>
      </c>
      <c r="D16" s="85"/>
    </row>
    <row r="17" spans="1:4" ht="24.75" customHeight="1">
      <c r="A17" s="2" t="s">
        <v>75</v>
      </c>
      <c r="B17" s="47">
        <v>5</v>
      </c>
      <c r="C17" s="67">
        <v>7800000</v>
      </c>
      <c r="D17" s="14">
        <f t="shared" si="0"/>
        <v>1560000</v>
      </c>
    </row>
    <row r="18" spans="1:4" ht="24.75" customHeight="1">
      <c r="A18" s="2" t="s">
        <v>78</v>
      </c>
      <c r="B18" s="47">
        <v>1</v>
      </c>
      <c r="C18" s="67">
        <v>2500000</v>
      </c>
      <c r="D18" s="14">
        <f t="shared" si="0"/>
        <v>2500000</v>
      </c>
    </row>
    <row r="19" spans="1:4" ht="24.75" customHeight="1" thickBot="1">
      <c r="A19" s="10"/>
      <c r="B19" s="68"/>
      <c r="C19" s="68"/>
      <c r="D19" s="16"/>
    </row>
    <row r="20" spans="1:4" ht="12">
      <c r="A20" s="12"/>
      <c r="B20" s="12"/>
      <c r="C20" s="12"/>
      <c r="D20" s="17"/>
    </row>
    <row r="21" spans="1:2" ht="12">
      <c r="A21" s="84" t="s">
        <v>76</v>
      </c>
      <c r="B21" s="84"/>
    </row>
    <row r="22" spans="1:2" ht="12">
      <c r="A22" s="84" t="s">
        <v>77</v>
      </c>
      <c r="B22" s="84"/>
    </row>
  </sheetData>
  <mergeCells count="4">
    <mergeCell ref="A7:A8"/>
    <mergeCell ref="A5:D5"/>
    <mergeCell ref="A3:D3"/>
    <mergeCell ref="A4:D4"/>
  </mergeCells>
  <printOptions horizontalCentered="1"/>
  <pageMargins left="0.75" right="0.75" top="1.47" bottom="0.1968503937007874" header="0" footer="0"/>
  <pageSetup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B16" sqref="B16"/>
    </sheetView>
  </sheetViews>
  <sheetFormatPr defaultColWidth="11.421875" defaultRowHeight="12.75"/>
  <cols>
    <col min="1" max="1" width="26.28125" style="2" customWidth="1"/>
    <col min="2" max="2" width="9.7109375" style="2" customWidth="1"/>
    <col min="3" max="4" width="7.7109375" style="2" customWidth="1"/>
    <col min="5" max="16" width="4.7109375" style="2" customWidth="1"/>
    <col min="17" max="16384" width="11.421875" style="2" customWidth="1"/>
  </cols>
  <sheetData>
    <row r="1" ht="12">
      <c r="A1" s="1" t="s">
        <v>131</v>
      </c>
    </row>
    <row r="2" ht="12">
      <c r="A2" s="1"/>
    </row>
    <row r="3" spans="1:16" ht="24.75" customHeight="1">
      <c r="A3" s="116" t="s">
        <v>120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24.75" customHeight="1">
      <c r="A4" s="116" t="s">
        <v>70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1:16" ht="24.75" customHeight="1" thickBot="1">
      <c r="A5" s="116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</row>
    <row r="6" spans="1:16" s="1" customFormat="1" ht="27.75" customHeight="1">
      <c r="A6" s="41" t="s">
        <v>79</v>
      </c>
      <c r="B6" s="101" t="s">
        <v>0</v>
      </c>
      <c r="C6" s="134" t="s">
        <v>80</v>
      </c>
      <c r="D6" s="135"/>
      <c r="E6" s="103" t="s">
        <v>50</v>
      </c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</row>
    <row r="7" spans="1:16" s="1" customFormat="1" ht="27.75" customHeight="1" thickBot="1">
      <c r="A7" s="38" t="s">
        <v>121</v>
      </c>
      <c r="B7" s="102"/>
      <c r="C7" s="91" t="s">
        <v>81</v>
      </c>
      <c r="D7" s="91" t="s">
        <v>82</v>
      </c>
      <c r="E7" s="92" t="s">
        <v>52</v>
      </c>
      <c r="F7" s="92" t="s">
        <v>53</v>
      </c>
      <c r="G7" s="92" t="s">
        <v>54</v>
      </c>
      <c r="H7" s="92" t="s">
        <v>55</v>
      </c>
      <c r="I7" s="92" t="s">
        <v>56</v>
      </c>
      <c r="J7" s="92" t="s">
        <v>57</v>
      </c>
      <c r="K7" s="92" t="s">
        <v>58</v>
      </c>
      <c r="L7" s="92" t="s">
        <v>59</v>
      </c>
      <c r="M7" s="92" t="s">
        <v>83</v>
      </c>
      <c r="N7" s="92" t="s">
        <v>61</v>
      </c>
      <c r="O7" s="92" t="s">
        <v>62</v>
      </c>
      <c r="P7" s="92" t="s">
        <v>63</v>
      </c>
    </row>
    <row r="8" spans="2:4" s="1" customFormat="1" ht="24.75" customHeight="1">
      <c r="B8" s="45"/>
      <c r="C8" s="45"/>
      <c r="D8" s="45"/>
    </row>
    <row r="9" spans="1:16" s="1" customFormat="1" ht="24.75" customHeight="1">
      <c r="A9" s="6" t="s">
        <v>0</v>
      </c>
      <c r="B9" s="54">
        <f aca="true" t="shared" si="0" ref="B9:P9">SUM(B11:B22)</f>
        <v>30</v>
      </c>
      <c r="C9" s="54">
        <f t="shared" si="0"/>
        <v>29</v>
      </c>
      <c r="D9" s="54">
        <f t="shared" si="0"/>
        <v>1</v>
      </c>
      <c r="E9" s="7">
        <f t="shared" si="0"/>
        <v>3</v>
      </c>
      <c r="F9" s="7">
        <f t="shared" si="0"/>
        <v>0</v>
      </c>
      <c r="G9" s="7">
        <f t="shared" si="0"/>
        <v>4</v>
      </c>
      <c r="H9" s="7">
        <f t="shared" si="0"/>
        <v>0</v>
      </c>
      <c r="I9" s="7">
        <f t="shared" si="0"/>
        <v>6</v>
      </c>
      <c r="J9" s="7">
        <f t="shared" si="0"/>
        <v>1</v>
      </c>
      <c r="K9" s="7">
        <f t="shared" si="0"/>
        <v>8</v>
      </c>
      <c r="L9" s="7">
        <f t="shared" si="0"/>
        <v>2</v>
      </c>
      <c r="M9" s="7">
        <f t="shared" si="0"/>
        <v>1</v>
      </c>
      <c r="N9" s="7">
        <f t="shared" si="0"/>
        <v>0</v>
      </c>
      <c r="O9" s="7">
        <f t="shared" si="0"/>
        <v>0</v>
      </c>
      <c r="P9" s="7">
        <f t="shared" si="0"/>
        <v>5</v>
      </c>
    </row>
    <row r="10" spans="2:16" s="1" customFormat="1" ht="24.75" customHeight="1">
      <c r="B10" s="47"/>
      <c r="C10" s="47"/>
      <c r="D10" s="4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2" t="s">
        <v>14</v>
      </c>
      <c r="B11" s="47">
        <f aca="true" t="shared" si="1" ref="B11:B22">C11+D11</f>
        <v>1</v>
      </c>
      <c r="C11" s="89">
        <v>1</v>
      </c>
      <c r="D11" s="47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1</v>
      </c>
    </row>
    <row r="12" spans="1:16" ht="24.75" customHeight="1">
      <c r="A12" s="2" t="s">
        <v>103</v>
      </c>
      <c r="B12" s="47">
        <f t="shared" si="1"/>
        <v>1</v>
      </c>
      <c r="C12" s="89">
        <v>1</v>
      </c>
      <c r="D12" s="47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1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</row>
    <row r="13" spans="1:16" ht="24.75" customHeight="1">
      <c r="A13" s="2" t="s">
        <v>21</v>
      </c>
      <c r="B13" s="47">
        <f t="shared" si="1"/>
        <v>4</v>
      </c>
      <c r="C13" s="89">
        <f>3+1</f>
        <v>4</v>
      </c>
      <c r="D13" s="47">
        <v>0</v>
      </c>
      <c r="E13" s="8">
        <v>0</v>
      </c>
      <c r="F13" s="8">
        <v>0</v>
      </c>
      <c r="G13" s="8">
        <v>0</v>
      </c>
      <c r="H13" s="8">
        <v>0</v>
      </c>
      <c r="I13" s="8">
        <v>3</v>
      </c>
      <c r="J13" s="8">
        <v>0</v>
      </c>
      <c r="K13" s="8">
        <v>1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</row>
    <row r="14" spans="1:16" ht="24.75" customHeight="1">
      <c r="A14" s="2" t="s">
        <v>87</v>
      </c>
      <c r="B14" s="47">
        <f t="shared" si="1"/>
        <v>1</v>
      </c>
      <c r="C14" s="89">
        <v>1</v>
      </c>
      <c r="D14" s="47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1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</row>
    <row r="15" spans="1:16" ht="24.75" customHeight="1">
      <c r="A15" s="2" t="s">
        <v>33</v>
      </c>
      <c r="B15" s="47">
        <f t="shared" si="1"/>
        <v>3</v>
      </c>
      <c r="C15" s="89">
        <f>2+1</f>
        <v>3</v>
      </c>
      <c r="D15" s="47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2</v>
      </c>
      <c r="L15" s="8">
        <v>1</v>
      </c>
      <c r="M15" s="8">
        <v>0</v>
      </c>
      <c r="N15" s="8">
        <v>0</v>
      </c>
      <c r="O15" s="8">
        <v>0</v>
      </c>
      <c r="P15" s="8">
        <v>0</v>
      </c>
    </row>
    <row r="16" spans="1:16" ht="24.75" customHeight="1">
      <c r="A16" s="2" t="s">
        <v>35</v>
      </c>
      <c r="B16" s="47">
        <f t="shared" si="1"/>
        <v>1</v>
      </c>
      <c r="C16" s="89">
        <v>1</v>
      </c>
      <c r="D16" s="47">
        <v>0</v>
      </c>
      <c r="E16" s="8">
        <v>0</v>
      </c>
      <c r="F16" s="8">
        <v>0</v>
      </c>
      <c r="G16" s="8">
        <v>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</row>
    <row r="17" spans="1:16" ht="24.75" customHeight="1">
      <c r="A17" s="2" t="s">
        <v>84</v>
      </c>
      <c r="B17" s="47">
        <f t="shared" si="1"/>
        <v>3</v>
      </c>
      <c r="C17" s="89">
        <f>1+1+1</f>
        <v>3</v>
      </c>
      <c r="D17" s="47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1</v>
      </c>
      <c r="L17" s="8">
        <v>1</v>
      </c>
      <c r="M17" s="8">
        <v>1</v>
      </c>
      <c r="N17" s="8">
        <v>0</v>
      </c>
      <c r="O17" s="8">
        <v>0</v>
      </c>
      <c r="P17" s="8">
        <v>0</v>
      </c>
    </row>
    <row r="18" spans="1:16" ht="24.75" customHeight="1">
      <c r="A18" s="2" t="s">
        <v>43</v>
      </c>
      <c r="B18" s="47">
        <f t="shared" si="1"/>
        <v>1</v>
      </c>
      <c r="C18" s="89">
        <v>1</v>
      </c>
      <c r="D18" s="47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1</v>
      </c>
    </row>
    <row r="19" spans="1:16" s="9" customFormat="1" ht="24.75" customHeight="1">
      <c r="A19" s="9" t="s">
        <v>45</v>
      </c>
      <c r="B19" s="47">
        <f t="shared" si="1"/>
        <v>1</v>
      </c>
      <c r="C19" s="89">
        <v>1</v>
      </c>
      <c r="D19" s="47">
        <v>0</v>
      </c>
      <c r="E19" s="8">
        <v>1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</row>
    <row r="20" spans="1:16" ht="24.75" customHeight="1">
      <c r="A20" s="2" t="s">
        <v>69</v>
      </c>
      <c r="B20" s="47">
        <f t="shared" si="1"/>
        <v>2</v>
      </c>
      <c r="C20" s="89">
        <f>1+1</f>
        <v>2</v>
      </c>
      <c r="D20" s="47">
        <v>0</v>
      </c>
      <c r="E20" s="8">
        <v>0</v>
      </c>
      <c r="F20" s="8">
        <v>0</v>
      </c>
      <c r="G20" s="8">
        <v>1</v>
      </c>
      <c r="H20" s="8">
        <v>0</v>
      </c>
      <c r="I20" s="8">
        <v>0</v>
      </c>
      <c r="J20" s="8">
        <v>0</v>
      </c>
      <c r="K20" s="8">
        <v>1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</row>
    <row r="21" spans="1:16" ht="24.75" customHeight="1">
      <c r="A21" s="2" t="s">
        <v>85</v>
      </c>
      <c r="B21" s="47">
        <f t="shared" si="1"/>
        <v>1</v>
      </c>
      <c r="C21" s="89">
        <v>1</v>
      </c>
      <c r="D21" s="47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1</v>
      </c>
    </row>
    <row r="22" spans="1:16" ht="24.75" customHeight="1" thickBot="1">
      <c r="A22" s="10" t="s">
        <v>86</v>
      </c>
      <c r="B22" s="57">
        <f t="shared" si="1"/>
        <v>11</v>
      </c>
      <c r="C22" s="90">
        <f>2+2+3+1+2</f>
        <v>10</v>
      </c>
      <c r="D22" s="57">
        <v>1</v>
      </c>
      <c r="E22" s="11">
        <v>2</v>
      </c>
      <c r="F22" s="11">
        <v>0</v>
      </c>
      <c r="G22" s="11">
        <v>2</v>
      </c>
      <c r="H22" s="11">
        <v>0</v>
      </c>
      <c r="I22" s="11">
        <v>3</v>
      </c>
      <c r="J22" s="11">
        <v>1</v>
      </c>
      <c r="K22" s="11">
        <v>1</v>
      </c>
      <c r="L22" s="11">
        <v>0</v>
      </c>
      <c r="M22" s="11">
        <v>0</v>
      </c>
      <c r="N22" s="11">
        <v>0</v>
      </c>
      <c r="O22" s="11">
        <v>0</v>
      </c>
      <c r="P22" s="11">
        <v>2</v>
      </c>
    </row>
    <row r="23" s="12" customFormat="1" ht="18.75" customHeight="1"/>
  </sheetData>
  <mergeCells count="6">
    <mergeCell ref="A3:P3"/>
    <mergeCell ref="A4:P4"/>
    <mergeCell ref="A5:P5"/>
    <mergeCell ref="C6:D6"/>
    <mergeCell ref="E6:P6"/>
    <mergeCell ref="B6:B7"/>
  </mergeCells>
  <printOptions horizontalCentered="1"/>
  <pageMargins left="0.5905511811023623" right="0.5905511811023623" top="2.21" bottom="0.1968503937007874" header="0" footer="0"/>
  <pageSetup horizontalDpi="600" verticalDpi="600" orientation="portrait" pageOrder="overThenDown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dhernandez</dc:creator>
  <cp:keywords/>
  <dc:description/>
  <cp:lastModifiedBy>pcampos</cp:lastModifiedBy>
  <cp:lastPrinted>2004-01-07T20:32:39Z</cp:lastPrinted>
  <dcterms:created xsi:type="dcterms:W3CDTF">2003-08-27T19:05:22Z</dcterms:created>
  <dcterms:modified xsi:type="dcterms:W3CDTF">2004-04-16T17:55:26Z</dcterms:modified>
  <cp:category/>
  <cp:version/>
  <cp:contentType/>
  <cp:contentStatus/>
</cp:coreProperties>
</file>