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9690" windowHeight="6795" activeTab="5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</sheets>
  <definedNames>
    <definedName name="_xlnm.Print_Area" localSheetId="2">'3'!$A$1:$O$112</definedName>
    <definedName name="_xlnm.Print_Titles" localSheetId="2">'3'!$115:$117</definedName>
  </definedNames>
  <calcPr fullCalcOnLoad="1"/>
</workbook>
</file>

<file path=xl/sharedStrings.xml><?xml version="1.0" encoding="utf-8"?>
<sst xmlns="http://schemas.openxmlformats.org/spreadsheetml/2006/main" count="370" uniqueCount="200">
  <si>
    <t>Alajuela</t>
  </si>
  <si>
    <t>Alvarado</t>
  </si>
  <si>
    <t>Cartago</t>
  </si>
  <si>
    <t>Desamparados</t>
  </si>
  <si>
    <t>Dota</t>
  </si>
  <si>
    <t>El Guarco</t>
  </si>
  <si>
    <t>Jiménez</t>
  </si>
  <si>
    <t>León Cortés</t>
  </si>
  <si>
    <t>Oreamuno</t>
  </si>
  <si>
    <t>Paraíso</t>
  </si>
  <si>
    <t>Tarrazú</t>
  </si>
  <si>
    <t>Tres Ríos</t>
  </si>
  <si>
    <t>Turrialba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</si>
  <si>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</si>
  <si>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</si>
  <si>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</si>
  <si>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</si>
  <si>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</si>
  <si>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</si>
  <si>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</si>
  <si>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</si>
  <si>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</si>
  <si>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</si>
  <si>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</si>
  <si>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</si>
  <si>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</t>
  </si>
  <si>
    <t>Total</t>
  </si>
  <si>
    <t>Del 2002</t>
  </si>
  <si>
    <t>De años</t>
  </si>
  <si>
    <t>anteriores</t>
  </si>
  <si>
    <t>Tent. Robo con violencia sobre personas</t>
  </si>
  <si>
    <t>Con Valor Desconocido</t>
  </si>
  <si>
    <t>Con Valor Conocido</t>
  </si>
  <si>
    <t>(2) Incluye el hurto de ganado.</t>
  </si>
  <si>
    <t>(1) Incluye la estafa mediante cheque.</t>
  </si>
  <si>
    <t>-</t>
  </si>
  <si>
    <t>Mas</t>
  </si>
  <si>
    <t>Fem</t>
  </si>
  <si>
    <t>Abandono de incapaz</t>
  </si>
  <si>
    <t>Abuso de autoridad</t>
  </si>
  <si>
    <t>Abuso sexual mayor</t>
  </si>
  <si>
    <t>Abuso sexual menor</t>
  </si>
  <si>
    <t>Administración Fraudulenta</t>
  </si>
  <si>
    <t>Agresión</t>
  </si>
  <si>
    <t>Amenazas</t>
  </si>
  <si>
    <t>Apropiación irregular</t>
  </si>
  <si>
    <t>Apropiación y retención indebida</t>
  </si>
  <si>
    <t>Circulación de moneda falsa</t>
  </si>
  <si>
    <t>Concusión</t>
  </si>
  <si>
    <t>Corrupción de menores</t>
  </si>
  <si>
    <t>Cultivo de marihuana</t>
  </si>
  <si>
    <t>Daños</t>
  </si>
  <si>
    <t>Desaparición de persona</t>
  </si>
  <si>
    <t>Descuido con los animalies</t>
  </si>
  <si>
    <t>Desobediencia a la autoridad</t>
  </si>
  <si>
    <t>Difusión de pornografía</t>
  </si>
  <si>
    <t>Documentos equiparados</t>
  </si>
  <si>
    <t>Ejercicio ilegal de la profesión</t>
  </si>
  <si>
    <t>Estafa</t>
  </si>
  <si>
    <t>Estafa mediante cheque</t>
  </si>
  <si>
    <t>Estelionato</t>
  </si>
  <si>
    <t>Extorsión</t>
  </si>
  <si>
    <t>Falsedad ideológica</t>
  </si>
  <si>
    <t>Falsificación de documento</t>
  </si>
  <si>
    <t>Falsificación de señas y marcas</t>
  </si>
  <si>
    <t>Fraude de simulación</t>
  </si>
  <si>
    <t>Hallazgo de droga</t>
  </si>
  <si>
    <t>Homicidio</t>
  </si>
  <si>
    <t>Homicidio culposo</t>
  </si>
  <si>
    <t>Hurto</t>
  </si>
  <si>
    <t>Hurto de ganado</t>
  </si>
  <si>
    <t>Incendio</t>
  </si>
  <si>
    <t>Incumplimiento de deberes</t>
  </si>
  <si>
    <t>Infracción Ley Orgánica del Ambiente</t>
  </si>
  <si>
    <t>Infracción Ley de Armas</t>
  </si>
  <si>
    <t>Infracción Ley de Licores</t>
  </si>
  <si>
    <t>Infracción Ley Derechos de Autor</t>
  </si>
  <si>
    <t>Infracción Ley Forestal</t>
  </si>
  <si>
    <t>Infracción Ley de Salud</t>
  </si>
  <si>
    <t>Infracción Ley Vida Silvestre</t>
  </si>
  <si>
    <t>Lesiones</t>
  </si>
  <si>
    <t>Lesiones accidentales</t>
  </si>
  <si>
    <t>Lesiones con arma blanca</t>
  </si>
  <si>
    <t>Lesiones con arma de fuego</t>
  </si>
  <si>
    <t>Lesiones culposas</t>
  </si>
  <si>
    <t>Muerte accidental</t>
  </si>
  <si>
    <t>Muerte natural</t>
  </si>
  <si>
    <t>Peculado</t>
  </si>
  <si>
    <t>Privación de libertad</t>
  </si>
  <si>
    <t>Propiedad intelectual</t>
  </si>
  <si>
    <t>Rapto</t>
  </si>
  <si>
    <t>Receptación</t>
  </si>
  <si>
    <t>Relación sexual con menor</t>
  </si>
  <si>
    <t>Resistencia a la autoridad</t>
  </si>
  <si>
    <t>Responsabilidad del representante</t>
  </si>
  <si>
    <t>Robo con fuerza sobre las cosas</t>
  </si>
  <si>
    <t>Robo con violencia sobre las personas</t>
  </si>
  <si>
    <t>Robo de medio de transporte</t>
  </si>
  <si>
    <t xml:space="preserve">   Automívil</t>
  </si>
  <si>
    <t xml:space="preserve">   Motocicleta</t>
  </si>
  <si>
    <t xml:space="preserve">   Bicicleta</t>
  </si>
  <si>
    <t>Secuestro extorsivo</t>
  </si>
  <si>
    <t>Simulación de delito</t>
  </si>
  <si>
    <t>Suicidio</t>
  </si>
  <si>
    <t>Suministro de marihuana</t>
  </si>
  <si>
    <t>Sup. Ocult/dest.documento público</t>
  </si>
  <si>
    <t>Sustracción de menor</t>
  </si>
  <si>
    <t>Tenencia de droga</t>
  </si>
  <si>
    <t>Tenencia de marihuana</t>
  </si>
  <si>
    <t>Tent. Robo con fuerza sobre cosas</t>
  </si>
  <si>
    <t>Tentativa de estafa</t>
  </si>
  <si>
    <t>Tentativa de homicidio</t>
  </si>
  <si>
    <t>Tentativa de hurto</t>
  </si>
  <si>
    <t>Tentativa de secuestro extorsivo</t>
  </si>
  <si>
    <t>Tentativa de suicidio</t>
  </si>
  <si>
    <t>Tentativa de violación</t>
  </si>
  <si>
    <t>Tráfico de marihuana</t>
  </si>
  <si>
    <t>Uso de documento falso</t>
  </si>
  <si>
    <t>Usurpación</t>
  </si>
  <si>
    <t>Usurpación de dominio público</t>
  </si>
  <si>
    <t>Venta de droga</t>
  </si>
  <si>
    <t>Venta de marihuana</t>
  </si>
  <si>
    <t>Violación</t>
  </si>
  <si>
    <t>Violación de domicilio</t>
  </si>
  <si>
    <t>Contravención</t>
  </si>
  <si>
    <t>Otros</t>
  </si>
  <si>
    <t>Abuso sexual de mayor</t>
  </si>
  <si>
    <t>Abuso sexual de menor</t>
  </si>
  <si>
    <t>Apropiación o retención indebida</t>
  </si>
  <si>
    <t>Corrupción de menor</t>
  </si>
  <si>
    <t>Desaparición</t>
  </si>
  <si>
    <t>Descuido con los animales</t>
  </si>
  <si>
    <t>Desobediencia de autoridad</t>
  </si>
  <si>
    <t>Resistencia</t>
  </si>
  <si>
    <t>Robo violencia sobre persona</t>
  </si>
  <si>
    <t>Supresión. Ocult. Alteración de documento</t>
  </si>
  <si>
    <t>Sustración de menor</t>
  </si>
  <si>
    <t>Tentativa de secuestro</t>
  </si>
  <si>
    <t>Tentativa robo fuerza sobre cosas</t>
  </si>
  <si>
    <t>Tentativa robo violencia sobre persona</t>
  </si>
  <si>
    <t>Tentativa secuestro</t>
  </si>
  <si>
    <t>Usurpación bienes dominio público</t>
  </si>
  <si>
    <t>Estafa (1)</t>
  </si>
  <si>
    <t>Hurto (2)</t>
  </si>
  <si>
    <t>Robo con fuerza sobre cosas</t>
  </si>
  <si>
    <t>Robo con violencias sobre persona</t>
  </si>
  <si>
    <t xml:space="preserve">   Automóvil</t>
  </si>
  <si>
    <t>Abuso sexual</t>
  </si>
  <si>
    <t>Calumnias y difamación</t>
  </si>
  <si>
    <t>Tentativa de violación.</t>
  </si>
  <si>
    <t>Tráfico de drogas</t>
  </si>
  <si>
    <t>Por existir orden de captura</t>
  </si>
  <si>
    <t>Central Cartago</t>
  </si>
  <si>
    <t>Central Alajuela</t>
  </si>
  <si>
    <t>Casos Entrados en la Delegación de Cartago según Provincia, Cantón</t>
  </si>
  <si>
    <t>y Mes cuando ocurrio el hecho, durante el año 2002</t>
  </si>
  <si>
    <t>Casos Entrados en la Delegación de Cartago según Tipo de Caso y Cantón</t>
  </si>
  <si>
    <t>donde ocurrieron los hechos, durante el año 2002</t>
  </si>
  <si>
    <t>Tipo de Caso</t>
  </si>
  <si>
    <t>C  a  n  t  ó  n</t>
  </si>
  <si>
    <t>Provincia y Cantón</t>
  </si>
  <si>
    <t>M  e  s</t>
  </si>
  <si>
    <t>Provincia de Cartago</t>
  </si>
  <si>
    <t>Provincia de San José</t>
  </si>
  <si>
    <t>Provincia de Alajuela</t>
  </si>
  <si>
    <t>Casos Entrados y Terminados por la Delegación de Cartago</t>
  </si>
  <si>
    <t>según Tipo de Caso, Durante el año 2002</t>
  </si>
  <si>
    <t>Infracción Ley Conserv. Vida Silvestre</t>
  </si>
  <si>
    <t>Infracción Ley Código Fiscal</t>
  </si>
  <si>
    <t>Responsabilidad del funcionario</t>
  </si>
  <si>
    <t>Cantón</t>
  </si>
  <si>
    <t>Denuncias Entradas en la Delegación de Cartago según Cantón, Valor de lo Sustraído y</t>
  </si>
  <si>
    <t>Promedio por Acción, para los delitos de estafa, hurto y robos, durante el 2002</t>
  </si>
  <si>
    <t>Denuncias Entradas</t>
  </si>
  <si>
    <t>Valor de lo Sustraído</t>
  </si>
  <si>
    <t>Promedio por Acción</t>
  </si>
  <si>
    <t>y Promedio por Acción, para los delitos de estafa, hurto, robo,  durante el 2002</t>
  </si>
  <si>
    <t>Denuncias con</t>
  </si>
  <si>
    <t>Valor Conocido</t>
  </si>
  <si>
    <t>Valor de lo</t>
  </si>
  <si>
    <t>Sustraído</t>
  </si>
  <si>
    <t>Promedio por</t>
  </si>
  <si>
    <t>Acción</t>
  </si>
  <si>
    <t xml:space="preserve">Personas Detenidas en la Delegación de Cartago según Delito o </t>
  </si>
  <si>
    <t>Delito o Causa</t>
  </si>
  <si>
    <t>de Detención</t>
  </si>
  <si>
    <t>Género</t>
  </si>
  <si>
    <t>Causa de Detención, Género y Mes,  durante el 2002</t>
  </si>
  <si>
    <t>Entrados</t>
  </si>
  <si>
    <t>Terminados</t>
  </si>
  <si>
    <t>Tipo de Delito</t>
  </si>
  <si>
    <t>Denuncias Entradas con valor conocido en la Delegación de Cartago, según Valor de lo Sustraído</t>
  </si>
  <si>
    <t>Cuadro N° 55</t>
  </si>
  <si>
    <t>Continuación cuadro N° 56</t>
  </si>
  <si>
    <t>Cuadro N° 56</t>
  </si>
  <si>
    <t>Cuadro N° 57</t>
  </si>
  <si>
    <t>Continuación cuadro N° 57</t>
  </si>
  <si>
    <t>Cuadro N° 58</t>
  </si>
  <si>
    <t>Cuadro N° 59</t>
  </si>
  <si>
    <t>Cuadro N° 60</t>
  </si>
</sst>
</file>

<file path=xl/styles.xml><?xml version="1.0" encoding="utf-8"?>
<styleSheet xmlns="http://schemas.openxmlformats.org/spreadsheetml/2006/main">
  <numFmts count="23">
    <numFmt numFmtId="5" formatCode="&quot;₡&quot;#,##0_);\(&quot;₡&quot;#,##0\)"/>
    <numFmt numFmtId="6" formatCode="&quot;₡&quot;#,##0_);[Red]\(&quot;₡&quot;#,##0\)"/>
    <numFmt numFmtId="7" formatCode="&quot;₡&quot;#,##0.00_);\(&quot;₡&quot;#,##0.00\)"/>
    <numFmt numFmtId="8" formatCode="&quot;₡&quot;#,##0.00_);[Red]\(&quot;₡&quot;#,##0.00\)"/>
    <numFmt numFmtId="42" formatCode="_(&quot;₡&quot;* #,##0_);_(&quot;₡&quot;* \(#,##0\);_(&quot;₡&quot;* &quot;-&quot;_);_(@_)"/>
    <numFmt numFmtId="41" formatCode="_(* #,##0_);_(* \(#,##0\);_(* &quot;-&quot;_);_(@_)"/>
    <numFmt numFmtId="44" formatCode="_(&quot;₡&quot;* #,##0.00_);_(&quot;₡&quot;* \(#,##0.00\);_(&quot;₡&quot;* &quot;-&quot;??_);_(@_)"/>
    <numFmt numFmtId="43" formatCode="_(* #,##0.00_);_(* \(#,##0.00\);_(* &quot;-&quot;??_);_(@_)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C&quot;#,##0_);\(&quot;C&quot;#,##0\)"/>
    <numFmt numFmtId="173" formatCode="&quot;C&quot;#,##0_);[Red]\(&quot;C&quot;#,##0\)"/>
    <numFmt numFmtId="174" formatCode="&quot;C&quot;#,##0.00_);\(&quot;C&quot;#,##0.00\)"/>
    <numFmt numFmtId="175" formatCode="&quot;C&quot;#,##0.00_);[Red]\(&quot;C&quot;#,##0.00\)"/>
    <numFmt numFmtId="176" formatCode="_(&quot;C&quot;* #,##0_);_(&quot;C&quot;* \(#,##0\);_(&quot;C&quot;* &quot;-&quot;_);_(@_)"/>
    <numFmt numFmtId="177" formatCode="_(&quot;C&quot;* #,##0.00_);_(&quot;C&quot;* \(#,##0.00\);_(&quot;C&quot;* &quot;-&quot;??_);_(@_)"/>
    <numFmt numFmtId="178" formatCode="\¢#,##0"/>
  </numFmts>
  <fonts count="9">
    <font>
      <sz val="10"/>
      <name val="Arial"/>
      <family val="0"/>
    </font>
    <font>
      <sz val="10"/>
      <name val="@Batang"/>
      <family val="1"/>
    </font>
    <font>
      <b/>
      <sz val="10"/>
      <name val="@Batang"/>
      <family val="1"/>
    </font>
    <font>
      <b/>
      <u val="double"/>
      <sz val="10"/>
      <name val="@Batang"/>
      <family val="1"/>
    </font>
    <font>
      <b/>
      <u val="single"/>
      <sz val="10"/>
      <name val="@Batang"/>
      <family val="1"/>
    </font>
    <font>
      <sz val="10"/>
      <name val="Batang"/>
      <family val="1"/>
    </font>
    <font>
      <b/>
      <sz val="10"/>
      <name val="Batang"/>
      <family val="1"/>
    </font>
    <font>
      <b/>
      <u val="single"/>
      <sz val="10"/>
      <name val="Batang"/>
      <family val="1"/>
    </font>
    <font>
      <sz val="8"/>
      <name val="Batang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1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/>
    </xf>
    <xf numFmtId="0" fontId="4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0" fontId="2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5" fillId="0" borderId="2" xfId="0" applyFont="1" applyBorder="1" applyAlignment="1">
      <alignment/>
    </xf>
    <xf numFmtId="0" fontId="6" fillId="0" borderId="2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7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0" fontId="5" fillId="0" borderId="2" xfId="0" applyNumberFormat="1" applyFont="1" applyBorder="1" applyAlignment="1">
      <alignment horizontal="center"/>
    </xf>
    <xf numFmtId="0" fontId="5" fillId="0" borderId="2" xfId="0" applyNumberFormat="1" applyFont="1" applyFill="1" applyBorder="1" applyAlignment="1">
      <alignment horizontal="center"/>
    </xf>
    <xf numFmtId="0" fontId="6" fillId="0" borderId="0" xfId="0" applyFont="1" applyBorder="1" applyAlignment="1">
      <alignment/>
    </xf>
    <xf numFmtId="3" fontId="1" fillId="0" borderId="0" xfId="0" applyNumberFormat="1" applyFont="1" applyAlignment="1">
      <alignment/>
    </xf>
    <xf numFmtId="0" fontId="1" fillId="0" borderId="2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centerContinuous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/>
    </xf>
    <xf numFmtId="0" fontId="7" fillId="0" borderId="5" xfId="0" applyNumberFormat="1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5" xfId="0" applyFont="1" applyBorder="1" applyAlignment="1">
      <alignment/>
    </xf>
    <xf numFmtId="0" fontId="3" fillId="0" borderId="5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6" fillId="0" borderId="5" xfId="0" applyFont="1" applyBorder="1" applyAlignment="1">
      <alignment horizontal="center"/>
    </xf>
    <xf numFmtId="178" fontId="1" fillId="0" borderId="0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2" xfId="0" applyNumberFormat="1" applyFont="1" applyBorder="1" applyAlignment="1">
      <alignment/>
    </xf>
    <xf numFmtId="0" fontId="2" fillId="0" borderId="4" xfId="0" applyFont="1" applyBorder="1" applyAlignment="1">
      <alignment horizontal="center" wrapText="1"/>
    </xf>
    <xf numFmtId="0" fontId="1" fillId="0" borderId="3" xfId="0" applyFont="1" applyBorder="1" applyAlignment="1">
      <alignment horizontal="center"/>
    </xf>
    <xf numFmtId="3" fontId="1" fillId="0" borderId="3" xfId="0" applyNumberFormat="1" applyFont="1" applyBorder="1" applyAlignment="1">
      <alignment/>
    </xf>
    <xf numFmtId="178" fontId="3" fillId="0" borderId="5" xfId="0" applyNumberFormat="1" applyFont="1" applyBorder="1" applyAlignment="1">
      <alignment horizontal="center"/>
    </xf>
    <xf numFmtId="178" fontId="1" fillId="0" borderId="5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3" fontId="1" fillId="0" borderId="4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8" fillId="0" borderId="0" xfId="0" applyFont="1" applyAlignment="1">
      <alignment/>
    </xf>
    <xf numFmtId="0" fontId="2" fillId="0" borderId="6" xfId="0" applyFont="1" applyBorder="1" applyAlignment="1">
      <alignment horizontal="center"/>
    </xf>
    <xf numFmtId="0" fontId="1" fillId="0" borderId="7" xfId="0" applyFont="1" applyBorder="1" applyAlignment="1">
      <alignment/>
    </xf>
    <xf numFmtId="0" fontId="4" fillId="0" borderId="7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3" fontId="3" fillId="0" borderId="5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/>
    </xf>
    <xf numFmtId="3" fontId="4" fillId="0" borderId="5" xfId="0" applyNumberFormat="1" applyFont="1" applyBorder="1" applyAlignment="1">
      <alignment horizontal="center"/>
    </xf>
    <xf numFmtId="178" fontId="7" fillId="0" borderId="0" xfId="0" applyNumberFormat="1" applyFont="1" applyBorder="1" applyAlignment="1">
      <alignment horizontal="center"/>
    </xf>
    <xf numFmtId="178" fontId="5" fillId="0" borderId="0" xfId="0" applyNumberFormat="1" applyFont="1" applyBorder="1" applyAlignment="1">
      <alignment horizontal="center"/>
    </xf>
    <xf numFmtId="3" fontId="7" fillId="0" borderId="5" xfId="0" applyNumberFormat="1" applyFont="1" applyBorder="1" applyAlignment="1">
      <alignment horizontal="center"/>
    </xf>
    <xf numFmtId="178" fontId="7" fillId="0" borderId="5" xfId="0" applyNumberFormat="1" applyFont="1" applyBorder="1" applyAlignment="1">
      <alignment horizontal="center"/>
    </xf>
    <xf numFmtId="3" fontId="5" fillId="0" borderId="5" xfId="0" applyNumberFormat="1" applyFont="1" applyBorder="1" applyAlignment="1">
      <alignment horizontal="center"/>
    </xf>
    <xf numFmtId="178" fontId="5" fillId="0" borderId="5" xfId="0" applyNumberFormat="1" applyFont="1" applyBorder="1" applyAlignment="1">
      <alignment horizontal="center"/>
    </xf>
    <xf numFmtId="0" fontId="5" fillId="0" borderId="4" xfId="0" applyFont="1" applyBorder="1" applyAlignment="1">
      <alignment/>
    </xf>
    <xf numFmtId="0" fontId="6" fillId="0" borderId="0" xfId="0" applyFont="1" applyAlignment="1">
      <alignment horizontal="left" vertical="center" wrapText="1"/>
    </xf>
    <xf numFmtId="178" fontId="3" fillId="0" borderId="7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3" fontId="2" fillId="0" borderId="3" xfId="0" applyNumberFormat="1" applyFont="1" applyBorder="1" applyAlignment="1">
      <alignment horizontal="center" vertical="center" wrapText="1"/>
    </xf>
    <xf numFmtId="3" fontId="2" fillId="0" borderId="4" xfId="0" applyNumberFormat="1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workbookViewId="0" topLeftCell="A1">
      <selection activeCell="A1" sqref="A1"/>
    </sheetView>
  </sheetViews>
  <sheetFormatPr defaultColWidth="11.421875" defaultRowHeight="12.75"/>
  <cols>
    <col min="1" max="1" width="32.140625" style="2" customWidth="1"/>
    <col min="2" max="2" width="9.421875" style="2" customWidth="1"/>
    <col min="3" max="14" width="5.7109375" style="2" customWidth="1"/>
    <col min="15" max="16384" width="11.421875" style="2" customWidth="1"/>
  </cols>
  <sheetData>
    <row r="1" spans="1:2" ht="12">
      <c r="A1" s="3" t="s">
        <v>192</v>
      </c>
      <c r="B1" s="3"/>
    </row>
    <row r="2" spans="1:2" ht="12">
      <c r="A2" s="3"/>
      <c r="B2" s="3"/>
    </row>
    <row r="3" spans="1:14" ht="12">
      <c r="A3" s="98" t="s">
        <v>154</v>
      </c>
      <c r="B3" s="98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</row>
    <row r="4" spans="1:14" ht="12">
      <c r="A4" s="98" t="s">
        <v>155</v>
      </c>
      <c r="B4" s="98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</row>
    <row r="5" spans="1:14" ht="12.75" thickBot="1">
      <c r="A5" s="4"/>
      <c r="B5" s="4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19.5" customHeight="1">
      <c r="A6" s="104" t="s">
        <v>160</v>
      </c>
      <c r="B6" s="102" t="s">
        <v>26</v>
      </c>
      <c r="C6" s="100" t="s">
        <v>161</v>
      </c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</row>
    <row r="7" spans="1:16" ht="19.5" customHeight="1" thickBot="1">
      <c r="A7" s="105"/>
      <c r="B7" s="103"/>
      <c r="C7" s="19" t="s">
        <v>13</v>
      </c>
      <c r="D7" s="19" t="s">
        <v>14</v>
      </c>
      <c r="E7" s="19" t="s">
        <v>15</v>
      </c>
      <c r="F7" s="19" t="s">
        <v>16</v>
      </c>
      <c r="G7" s="19" t="s">
        <v>17</v>
      </c>
      <c r="H7" s="19" t="s">
        <v>18</v>
      </c>
      <c r="I7" s="19" t="s">
        <v>19</v>
      </c>
      <c r="J7" s="19" t="s">
        <v>20</v>
      </c>
      <c r="K7" s="19" t="s">
        <v>21</v>
      </c>
      <c r="L7" s="19" t="s">
        <v>22</v>
      </c>
      <c r="M7" s="19" t="s">
        <v>23</v>
      </c>
      <c r="N7" s="19" t="s">
        <v>24</v>
      </c>
      <c r="P7" s="7"/>
    </row>
    <row r="8" spans="1:16" ht="12">
      <c r="A8" s="7"/>
      <c r="B8" s="5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P8" s="7"/>
    </row>
    <row r="9" spans="1:16" ht="12">
      <c r="A9" s="8" t="s">
        <v>26</v>
      </c>
      <c r="B9" s="82">
        <f aca="true" t="shared" si="0" ref="B9:N9">+B11+B22+B29</f>
        <v>2898</v>
      </c>
      <c r="C9" s="9">
        <f t="shared" si="0"/>
        <v>220</v>
      </c>
      <c r="D9" s="9">
        <f t="shared" si="0"/>
        <v>207</v>
      </c>
      <c r="E9" s="9">
        <f t="shared" si="0"/>
        <v>239</v>
      </c>
      <c r="F9" s="9">
        <f t="shared" si="0"/>
        <v>236</v>
      </c>
      <c r="G9" s="9">
        <f t="shared" si="0"/>
        <v>236</v>
      </c>
      <c r="H9" s="9">
        <f t="shared" si="0"/>
        <v>237</v>
      </c>
      <c r="I9" s="9">
        <f t="shared" si="0"/>
        <v>233</v>
      </c>
      <c r="J9" s="9">
        <f t="shared" si="0"/>
        <v>257</v>
      </c>
      <c r="K9" s="9">
        <f t="shared" si="0"/>
        <v>253</v>
      </c>
      <c r="L9" s="9">
        <f t="shared" si="0"/>
        <v>271</v>
      </c>
      <c r="M9" s="9">
        <f t="shared" si="0"/>
        <v>248</v>
      </c>
      <c r="N9" s="9">
        <f t="shared" si="0"/>
        <v>261</v>
      </c>
      <c r="P9" s="7"/>
    </row>
    <row r="10" spans="1:16" ht="12">
      <c r="A10" s="7"/>
      <c r="B10" s="83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P10" s="7"/>
    </row>
    <row r="11" spans="1:16" ht="12">
      <c r="A11" s="56" t="s">
        <v>162</v>
      </c>
      <c r="B11" s="84">
        <f aca="true" t="shared" si="1" ref="B11:N11">+SUM(B13:B20)</f>
        <v>2774</v>
      </c>
      <c r="C11" s="10">
        <f t="shared" si="1"/>
        <v>211</v>
      </c>
      <c r="D11" s="10">
        <f t="shared" si="1"/>
        <v>203</v>
      </c>
      <c r="E11" s="10">
        <f t="shared" si="1"/>
        <v>230</v>
      </c>
      <c r="F11" s="10">
        <f t="shared" si="1"/>
        <v>230</v>
      </c>
      <c r="G11" s="10">
        <f t="shared" si="1"/>
        <v>223</v>
      </c>
      <c r="H11" s="10">
        <f t="shared" si="1"/>
        <v>233</v>
      </c>
      <c r="I11" s="10">
        <f t="shared" si="1"/>
        <v>224</v>
      </c>
      <c r="J11" s="10">
        <f t="shared" si="1"/>
        <v>245</v>
      </c>
      <c r="K11" s="10">
        <f t="shared" si="1"/>
        <v>235</v>
      </c>
      <c r="L11" s="10">
        <f t="shared" si="1"/>
        <v>249</v>
      </c>
      <c r="M11" s="10">
        <f t="shared" si="1"/>
        <v>242</v>
      </c>
      <c r="N11" s="10">
        <f t="shared" si="1"/>
        <v>249</v>
      </c>
      <c r="P11" s="7"/>
    </row>
    <row r="12" ht="12">
      <c r="B12" s="83"/>
    </row>
    <row r="13" spans="1:16" ht="12">
      <c r="A13" s="7" t="s">
        <v>152</v>
      </c>
      <c r="B13" s="71">
        <v>2140</v>
      </c>
      <c r="C13" s="11">
        <v>164</v>
      </c>
      <c r="D13" s="11">
        <v>153</v>
      </c>
      <c r="E13" s="11">
        <v>160</v>
      </c>
      <c r="F13" s="11">
        <v>174</v>
      </c>
      <c r="G13" s="11">
        <v>176</v>
      </c>
      <c r="H13" s="11">
        <v>177</v>
      </c>
      <c r="I13" s="11">
        <v>180</v>
      </c>
      <c r="J13" s="11">
        <v>209</v>
      </c>
      <c r="K13" s="11">
        <v>186</v>
      </c>
      <c r="L13" s="11">
        <v>189</v>
      </c>
      <c r="M13" s="11">
        <v>186</v>
      </c>
      <c r="N13" s="11">
        <v>186</v>
      </c>
      <c r="P13" s="12"/>
    </row>
    <row r="14" spans="1:16" ht="12">
      <c r="A14" s="7" t="s">
        <v>5</v>
      </c>
      <c r="B14" s="60">
        <f aca="true" t="shared" si="2" ref="B14:B22">SUM(C14:N14)</f>
        <v>188</v>
      </c>
      <c r="C14" s="11">
        <v>12</v>
      </c>
      <c r="D14" s="11">
        <v>12</v>
      </c>
      <c r="E14" s="11">
        <v>27</v>
      </c>
      <c r="F14" s="11">
        <v>19</v>
      </c>
      <c r="G14" s="11">
        <v>14</v>
      </c>
      <c r="H14" s="11">
        <v>15</v>
      </c>
      <c r="I14" s="11">
        <v>16</v>
      </c>
      <c r="J14" s="11">
        <v>14</v>
      </c>
      <c r="K14" s="11">
        <v>12</v>
      </c>
      <c r="L14" s="11">
        <v>11</v>
      </c>
      <c r="M14" s="11">
        <v>12</v>
      </c>
      <c r="N14" s="11">
        <v>24</v>
      </c>
      <c r="P14" s="12"/>
    </row>
    <row r="15" spans="1:16" ht="12">
      <c r="A15" s="7" t="s">
        <v>9</v>
      </c>
      <c r="B15" s="60">
        <f t="shared" si="2"/>
        <v>237</v>
      </c>
      <c r="C15" s="11">
        <v>16</v>
      </c>
      <c r="D15" s="11">
        <v>17</v>
      </c>
      <c r="E15" s="11">
        <v>29</v>
      </c>
      <c r="F15" s="11">
        <v>26</v>
      </c>
      <c r="G15" s="11">
        <v>9</v>
      </c>
      <c r="H15" s="11">
        <v>24</v>
      </c>
      <c r="I15" s="11">
        <v>15</v>
      </c>
      <c r="J15" s="11">
        <v>8</v>
      </c>
      <c r="K15" s="11">
        <v>20</v>
      </c>
      <c r="L15" s="11">
        <v>31</v>
      </c>
      <c r="M15" s="11">
        <v>20</v>
      </c>
      <c r="N15" s="11">
        <v>22</v>
      </c>
      <c r="P15" s="12"/>
    </row>
    <row r="16" spans="1:16" ht="12">
      <c r="A16" s="7" t="s">
        <v>8</v>
      </c>
      <c r="B16" s="60">
        <f t="shared" si="2"/>
        <v>178</v>
      </c>
      <c r="C16" s="11">
        <v>16</v>
      </c>
      <c r="D16" s="11">
        <v>17</v>
      </c>
      <c r="E16" s="11">
        <v>12</v>
      </c>
      <c r="F16" s="11">
        <v>10</v>
      </c>
      <c r="G16" s="11">
        <v>23</v>
      </c>
      <c r="H16" s="11">
        <v>13</v>
      </c>
      <c r="I16" s="11">
        <v>13</v>
      </c>
      <c r="J16" s="11">
        <v>11</v>
      </c>
      <c r="K16" s="11">
        <v>13</v>
      </c>
      <c r="L16" s="11">
        <v>15</v>
      </c>
      <c r="M16" s="11">
        <v>22</v>
      </c>
      <c r="N16" s="11">
        <v>13</v>
      </c>
      <c r="P16" s="12"/>
    </row>
    <row r="17" spans="1:16" ht="12">
      <c r="A17" s="7" t="s">
        <v>1</v>
      </c>
      <c r="B17" s="60">
        <f t="shared" si="2"/>
        <v>25</v>
      </c>
      <c r="C17" s="11">
        <v>3</v>
      </c>
      <c r="D17" s="11">
        <v>4</v>
      </c>
      <c r="E17" s="11">
        <v>2</v>
      </c>
      <c r="F17" s="11">
        <v>1</v>
      </c>
      <c r="G17" s="11">
        <v>1</v>
      </c>
      <c r="H17" s="11">
        <v>3</v>
      </c>
      <c r="I17" s="11">
        <v>0</v>
      </c>
      <c r="J17" s="11">
        <v>3</v>
      </c>
      <c r="K17" s="11">
        <v>1</v>
      </c>
      <c r="L17" s="11">
        <v>3</v>
      </c>
      <c r="M17" s="11">
        <v>1</v>
      </c>
      <c r="N17" s="11">
        <v>3</v>
      </c>
      <c r="P17" s="12"/>
    </row>
    <row r="18" spans="1:16" ht="12">
      <c r="A18" s="7" t="s">
        <v>11</v>
      </c>
      <c r="B18" s="60">
        <f>SUM(C18:N18)</f>
        <v>1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1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P18" s="12"/>
    </row>
    <row r="19" spans="1:16" ht="14.25" customHeight="1">
      <c r="A19" s="7" t="s">
        <v>12</v>
      </c>
      <c r="B19" s="60">
        <f>SUM(C19:N19)</f>
        <v>4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3</v>
      </c>
      <c r="L19" s="11">
        <v>0</v>
      </c>
      <c r="M19" s="11">
        <v>1</v>
      </c>
      <c r="N19" s="11">
        <v>0</v>
      </c>
      <c r="P19" s="12"/>
    </row>
    <row r="20" spans="1:16" ht="12">
      <c r="A20" s="7" t="s">
        <v>6</v>
      </c>
      <c r="B20" s="60">
        <f t="shared" si="2"/>
        <v>1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1</v>
      </c>
      <c r="P20" s="12"/>
    </row>
    <row r="21" spans="1:16" ht="12">
      <c r="A21" s="7"/>
      <c r="B21" s="57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P21" s="12"/>
    </row>
    <row r="22" spans="1:16" ht="12">
      <c r="A22" s="56" t="s">
        <v>163</v>
      </c>
      <c r="B22" s="59">
        <f t="shared" si="2"/>
        <v>122</v>
      </c>
      <c r="C22" s="13">
        <f>+SUM(C24:C27)</f>
        <v>9</v>
      </c>
      <c r="D22" s="13">
        <f aca="true" t="shared" si="3" ref="D22:N22">+SUM(D24:D27)</f>
        <v>4</v>
      </c>
      <c r="E22" s="13">
        <f t="shared" si="3"/>
        <v>9</v>
      </c>
      <c r="F22" s="13">
        <f t="shared" si="3"/>
        <v>6</v>
      </c>
      <c r="G22" s="13">
        <f t="shared" si="3"/>
        <v>13</v>
      </c>
      <c r="H22" s="13">
        <f t="shared" si="3"/>
        <v>4</v>
      </c>
      <c r="I22" s="13">
        <f t="shared" si="3"/>
        <v>9</v>
      </c>
      <c r="J22" s="13">
        <f t="shared" si="3"/>
        <v>12</v>
      </c>
      <c r="K22" s="13">
        <f t="shared" si="3"/>
        <v>18</v>
      </c>
      <c r="L22" s="13">
        <f t="shared" si="3"/>
        <v>20</v>
      </c>
      <c r="M22" s="13">
        <f t="shared" si="3"/>
        <v>6</v>
      </c>
      <c r="N22" s="13">
        <f t="shared" si="3"/>
        <v>12</v>
      </c>
      <c r="P22" s="12"/>
    </row>
    <row r="23" ht="12">
      <c r="B23" s="57"/>
    </row>
    <row r="24" spans="1:16" ht="12">
      <c r="A24" s="7" t="s">
        <v>10</v>
      </c>
      <c r="B24" s="60">
        <f>SUM(C24:N24)</f>
        <v>100</v>
      </c>
      <c r="C24" s="11">
        <v>6</v>
      </c>
      <c r="D24" s="11">
        <v>2</v>
      </c>
      <c r="E24" s="11">
        <v>5</v>
      </c>
      <c r="F24" s="11">
        <v>4</v>
      </c>
      <c r="G24" s="11">
        <v>12</v>
      </c>
      <c r="H24" s="11">
        <v>4</v>
      </c>
      <c r="I24" s="11">
        <v>8</v>
      </c>
      <c r="J24" s="11">
        <v>9</v>
      </c>
      <c r="K24" s="11">
        <v>15</v>
      </c>
      <c r="L24" s="11">
        <v>19</v>
      </c>
      <c r="M24" s="11">
        <v>4</v>
      </c>
      <c r="N24" s="11">
        <v>12</v>
      </c>
      <c r="P24" s="12"/>
    </row>
    <row r="25" spans="1:16" ht="12">
      <c r="A25" s="7" t="s">
        <v>3</v>
      </c>
      <c r="B25" s="60">
        <f>SUM(C25:N25)</f>
        <v>9</v>
      </c>
      <c r="C25" s="11">
        <v>0</v>
      </c>
      <c r="D25" s="11">
        <v>1</v>
      </c>
      <c r="E25" s="11">
        <v>3</v>
      </c>
      <c r="F25" s="11">
        <v>1</v>
      </c>
      <c r="G25" s="11">
        <v>0</v>
      </c>
      <c r="H25" s="11">
        <v>0</v>
      </c>
      <c r="I25" s="11">
        <v>1</v>
      </c>
      <c r="J25" s="11">
        <v>0</v>
      </c>
      <c r="K25" s="11">
        <v>2</v>
      </c>
      <c r="L25" s="11">
        <v>1</v>
      </c>
      <c r="M25" s="11">
        <v>0</v>
      </c>
      <c r="N25" s="11">
        <v>0</v>
      </c>
      <c r="P25" s="12"/>
    </row>
    <row r="26" spans="1:16" ht="12">
      <c r="A26" s="7" t="s">
        <v>7</v>
      </c>
      <c r="B26" s="60">
        <f>SUM(C26:N26)</f>
        <v>6</v>
      </c>
      <c r="C26" s="11">
        <v>2</v>
      </c>
      <c r="D26" s="11">
        <v>1</v>
      </c>
      <c r="E26" s="11">
        <v>0</v>
      </c>
      <c r="F26" s="11">
        <v>0</v>
      </c>
      <c r="G26" s="11">
        <v>1</v>
      </c>
      <c r="H26" s="11">
        <v>0</v>
      </c>
      <c r="I26" s="11">
        <v>0</v>
      </c>
      <c r="J26" s="11">
        <v>1</v>
      </c>
      <c r="K26" s="11">
        <v>1</v>
      </c>
      <c r="L26" s="11">
        <v>0</v>
      </c>
      <c r="M26" s="11">
        <v>0</v>
      </c>
      <c r="N26" s="11">
        <v>0</v>
      </c>
      <c r="P26" s="12"/>
    </row>
    <row r="27" spans="1:16" ht="12">
      <c r="A27" s="7" t="s">
        <v>4</v>
      </c>
      <c r="B27" s="60">
        <f>SUM(C27:N27)</f>
        <v>7</v>
      </c>
      <c r="C27" s="11">
        <v>1</v>
      </c>
      <c r="D27" s="11">
        <v>0</v>
      </c>
      <c r="E27" s="11">
        <v>1</v>
      </c>
      <c r="F27" s="11">
        <v>1</v>
      </c>
      <c r="G27" s="11">
        <v>0</v>
      </c>
      <c r="H27" s="11">
        <v>0</v>
      </c>
      <c r="I27" s="11">
        <v>0</v>
      </c>
      <c r="J27" s="11">
        <v>2</v>
      </c>
      <c r="K27" s="11">
        <v>0</v>
      </c>
      <c r="L27" s="11">
        <v>0</v>
      </c>
      <c r="M27" s="11">
        <v>2</v>
      </c>
      <c r="N27" s="11">
        <v>0</v>
      </c>
      <c r="P27" s="12"/>
    </row>
    <row r="28" ht="12">
      <c r="B28" s="57"/>
    </row>
    <row r="29" spans="1:14" ht="12">
      <c r="A29" s="14" t="s">
        <v>164</v>
      </c>
      <c r="B29" s="59">
        <f>SUM(C29:N29)</f>
        <v>2</v>
      </c>
      <c r="C29" s="14">
        <f>+SUM(C31:C32)</f>
        <v>0</v>
      </c>
      <c r="D29" s="14">
        <f aca="true" t="shared" si="4" ref="D29:N29">+SUM(D31:D32)</f>
        <v>0</v>
      </c>
      <c r="E29" s="14">
        <f t="shared" si="4"/>
        <v>0</v>
      </c>
      <c r="F29" s="14">
        <f t="shared" si="4"/>
        <v>0</v>
      </c>
      <c r="G29" s="14">
        <f t="shared" si="4"/>
        <v>0</v>
      </c>
      <c r="H29" s="14">
        <f t="shared" si="4"/>
        <v>0</v>
      </c>
      <c r="I29" s="14">
        <f t="shared" si="4"/>
        <v>0</v>
      </c>
      <c r="J29" s="14">
        <f t="shared" si="4"/>
        <v>0</v>
      </c>
      <c r="K29" s="14">
        <f t="shared" si="4"/>
        <v>0</v>
      </c>
      <c r="L29" s="14">
        <f t="shared" si="4"/>
        <v>2</v>
      </c>
      <c r="M29" s="14">
        <f t="shared" si="4"/>
        <v>0</v>
      </c>
      <c r="N29" s="14">
        <f t="shared" si="4"/>
        <v>0</v>
      </c>
    </row>
    <row r="30" ht="12">
      <c r="B30" s="57"/>
    </row>
    <row r="31" spans="1:16" ht="12">
      <c r="A31" s="7" t="s">
        <v>153</v>
      </c>
      <c r="B31" s="60">
        <f>SUM(C31:N31)</f>
        <v>2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2</v>
      </c>
      <c r="M31" s="11">
        <v>0</v>
      </c>
      <c r="N31" s="11">
        <v>0</v>
      </c>
      <c r="P31" s="12"/>
    </row>
    <row r="32" spans="1:16" ht="12.75" thickBot="1">
      <c r="A32" s="15"/>
      <c r="B32" s="61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P32" s="12"/>
    </row>
    <row r="33" spans="1:16" ht="12">
      <c r="A33" s="17"/>
      <c r="B33" s="17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P33" s="12"/>
    </row>
  </sheetData>
  <mergeCells count="5">
    <mergeCell ref="A3:N3"/>
    <mergeCell ref="A4:N4"/>
    <mergeCell ref="C6:N6"/>
    <mergeCell ref="B6:B7"/>
    <mergeCell ref="A6:A7"/>
  </mergeCells>
  <printOptions/>
  <pageMargins left="1.45" right="0.35433070866141736" top="1.36" bottom="1" header="0" footer="0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97"/>
  <sheetViews>
    <sheetView workbookViewId="0" topLeftCell="A1">
      <selection activeCell="A2" sqref="A2"/>
    </sheetView>
  </sheetViews>
  <sheetFormatPr defaultColWidth="11.421875" defaultRowHeight="12.75"/>
  <cols>
    <col min="1" max="1" width="37.7109375" style="21" customWidth="1"/>
    <col min="2" max="2" width="13.7109375" style="24" customWidth="1"/>
    <col min="3" max="4" width="11.421875" style="24" customWidth="1"/>
    <col min="5" max="5" width="13.140625" style="24" customWidth="1"/>
    <col min="6" max="6" width="24.7109375" style="21" customWidth="1"/>
    <col min="7" max="16384" width="11.421875" style="21" customWidth="1"/>
  </cols>
  <sheetData>
    <row r="1" spans="1:2" ht="12" customHeight="1">
      <c r="A1" s="22" t="s">
        <v>194</v>
      </c>
      <c r="B1" s="23"/>
    </row>
    <row r="2" spans="1:2" ht="12" customHeight="1">
      <c r="A2" s="22"/>
      <c r="B2" s="23"/>
    </row>
    <row r="3" spans="1:5" ht="12" customHeight="1">
      <c r="A3" s="114" t="s">
        <v>165</v>
      </c>
      <c r="B3" s="115"/>
      <c r="C3" s="115"/>
      <c r="D3" s="115"/>
      <c r="E3" s="115"/>
    </row>
    <row r="4" spans="1:5" ht="12" customHeight="1">
      <c r="A4" s="114" t="s">
        <v>166</v>
      </c>
      <c r="B4" s="115"/>
      <c r="C4" s="115"/>
      <c r="D4" s="115"/>
      <c r="E4" s="115"/>
    </row>
    <row r="5" spans="1:5" ht="12" customHeight="1" thickBot="1">
      <c r="A5" s="25"/>
      <c r="B5" s="25"/>
      <c r="C5" s="26"/>
      <c r="D5" s="26"/>
      <c r="E5" s="26"/>
    </row>
    <row r="6" spans="1:5" ht="12" customHeight="1">
      <c r="A6" s="106" t="s">
        <v>158</v>
      </c>
      <c r="B6" s="109" t="s">
        <v>188</v>
      </c>
      <c r="C6" s="112" t="s">
        <v>189</v>
      </c>
      <c r="D6" s="113"/>
      <c r="E6" s="113"/>
    </row>
    <row r="7" spans="1:5" ht="12" customHeight="1">
      <c r="A7" s="107"/>
      <c r="B7" s="110"/>
      <c r="C7" s="107" t="s">
        <v>26</v>
      </c>
      <c r="D7" s="107" t="s">
        <v>27</v>
      </c>
      <c r="E7" s="23" t="s">
        <v>28</v>
      </c>
    </row>
    <row r="8" spans="1:5" ht="12" customHeight="1" thickBot="1">
      <c r="A8" s="108"/>
      <c r="B8" s="111"/>
      <c r="C8" s="108"/>
      <c r="D8" s="108"/>
      <c r="E8" s="28" t="s">
        <v>29</v>
      </c>
    </row>
    <row r="9" spans="1:5" ht="12" customHeight="1">
      <c r="A9" s="30"/>
      <c r="B9" s="53"/>
      <c r="C9" s="27"/>
      <c r="D9" s="27"/>
      <c r="E9" s="31"/>
    </row>
    <row r="10" spans="1:5" ht="12" customHeight="1">
      <c r="A10" s="23" t="s">
        <v>26</v>
      </c>
      <c r="B10" s="84">
        <f>SUM(B12:B108)-B79</f>
        <v>2898</v>
      </c>
      <c r="C10" s="32">
        <f>SUM(C12:C108)-C79</f>
        <v>780</v>
      </c>
      <c r="D10" s="32">
        <f>SUM(D12:D108)-D79</f>
        <v>712</v>
      </c>
      <c r="E10" s="32">
        <f>SUM(E12:E108)-E79</f>
        <v>68</v>
      </c>
    </row>
    <row r="11" spans="1:8" ht="12" customHeight="1">
      <c r="A11" s="23"/>
      <c r="B11" s="62"/>
      <c r="C11" s="32"/>
      <c r="D11" s="32"/>
      <c r="E11" s="32"/>
      <c r="F11" s="20"/>
      <c r="G11" s="20"/>
      <c r="H11" s="20"/>
    </row>
    <row r="12" spans="1:8" ht="12" customHeight="1">
      <c r="A12" s="21" t="s">
        <v>38</v>
      </c>
      <c r="B12" s="52">
        <v>1</v>
      </c>
      <c r="C12" s="30">
        <f aca="true" t="shared" si="0" ref="C12:C43">SUM(D12:E12)</f>
        <v>1</v>
      </c>
      <c r="D12" s="30">
        <v>1</v>
      </c>
      <c r="E12" s="24">
        <v>0</v>
      </c>
      <c r="F12" s="20"/>
      <c r="G12" s="30"/>
      <c r="H12" s="20"/>
    </row>
    <row r="13" spans="1:8" ht="12" customHeight="1">
      <c r="A13" s="21" t="s">
        <v>39</v>
      </c>
      <c r="B13" s="52">
        <v>17</v>
      </c>
      <c r="C13" s="30">
        <f t="shared" si="0"/>
        <v>9</v>
      </c>
      <c r="D13" s="30">
        <v>7</v>
      </c>
      <c r="E13" s="24">
        <v>2</v>
      </c>
      <c r="F13" s="20"/>
      <c r="G13" s="30"/>
      <c r="H13" s="20"/>
    </row>
    <row r="14" spans="1:8" ht="12" customHeight="1">
      <c r="A14" s="21" t="s">
        <v>40</v>
      </c>
      <c r="B14" s="52">
        <v>4</v>
      </c>
      <c r="C14" s="30">
        <f t="shared" si="0"/>
        <v>2</v>
      </c>
      <c r="D14" s="30">
        <v>2</v>
      </c>
      <c r="E14" s="24">
        <v>0</v>
      </c>
      <c r="F14" s="20"/>
      <c r="G14" s="30"/>
      <c r="H14" s="20"/>
    </row>
    <row r="15" spans="1:8" ht="12" customHeight="1">
      <c r="A15" s="21" t="s">
        <v>41</v>
      </c>
      <c r="B15" s="52">
        <v>16</v>
      </c>
      <c r="C15" s="30">
        <f t="shared" si="0"/>
        <v>11</v>
      </c>
      <c r="D15" s="30">
        <v>10</v>
      </c>
      <c r="E15" s="24">
        <v>1</v>
      </c>
      <c r="F15" s="20"/>
      <c r="G15" s="30"/>
      <c r="H15" s="20"/>
    </row>
    <row r="16" spans="1:8" ht="12" customHeight="1">
      <c r="A16" s="21" t="s">
        <v>42</v>
      </c>
      <c r="B16" s="52">
        <v>0</v>
      </c>
      <c r="C16" s="30">
        <f t="shared" si="0"/>
        <v>2</v>
      </c>
      <c r="D16" s="30">
        <v>2</v>
      </c>
      <c r="E16" s="24">
        <v>0</v>
      </c>
      <c r="F16" s="20"/>
      <c r="G16" s="30"/>
      <c r="H16" s="20"/>
    </row>
    <row r="17" spans="1:8" ht="12" customHeight="1">
      <c r="A17" s="21" t="s">
        <v>43</v>
      </c>
      <c r="B17" s="52">
        <v>34</v>
      </c>
      <c r="C17" s="30">
        <f t="shared" si="0"/>
        <v>14</v>
      </c>
      <c r="D17" s="30">
        <v>13</v>
      </c>
      <c r="E17" s="24">
        <v>1</v>
      </c>
      <c r="F17" s="20"/>
      <c r="G17" s="30"/>
      <c r="H17" s="20"/>
    </row>
    <row r="18" spans="1:8" ht="12" customHeight="1">
      <c r="A18" s="21" t="s">
        <v>44</v>
      </c>
      <c r="B18" s="52">
        <v>23</v>
      </c>
      <c r="C18" s="30">
        <f t="shared" si="0"/>
        <v>4</v>
      </c>
      <c r="D18" s="30">
        <v>4</v>
      </c>
      <c r="E18" s="24">
        <v>0</v>
      </c>
      <c r="F18" s="20"/>
      <c r="G18" s="30"/>
      <c r="H18" s="20"/>
    </row>
    <row r="19" spans="1:8" ht="12" customHeight="1">
      <c r="A19" s="21" t="s">
        <v>45</v>
      </c>
      <c r="B19" s="52">
        <v>0</v>
      </c>
      <c r="C19" s="30">
        <f t="shared" si="0"/>
        <v>1</v>
      </c>
      <c r="D19" s="30">
        <v>1</v>
      </c>
      <c r="E19" s="24">
        <v>0</v>
      </c>
      <c r="F19" s="20"/>
      <c r="G19" s="20"/>
      <c r="H19" s="20"/>
    </row>
    <row r="20" spans="1:8" ht="12" customHeight="1">
      <c r="A20" s="21" t="s">
        <v>46</v>
      </c>
      <c r="B20" s="52">
        <v>4</v>
      </c>
      <c r="C20" s="30">
        <f t="shared" si="0"/>
        <v>4</v>
      </c>
      <c r="D20" s="30">
        <v>4</v>
      </c>
      <c r="E20" s="24">
        <v>0</v>
      </c>
      <c r="F20" s="20"/>
      <c r="G20" s="20"/>
      <c r="H20" s="20"/>
    </row>
    <row r="21" spans="1:8" ht="12" customHeight="1">
      <c r="A21" s="21" t="s">
        <v>47</v>
      </c>
      <c r="B21" s="52">
        <v>8</v>
      </c>
      <c r="C21" s="30">
        <f t="shared" si="0"/>
        <v>6</v>
      </c>
      <c r="D21" s="30">
        <v>6</v>
      </c>
      <c r="E21" s="24">
        <v>0</v>
      </c>
      <c r="F21" s="20"/>
      <c r="G21" s="20"/>
      <c r="H21" s="20"/>
    </row>
    <row r="22" spans="1:8" ht="12" customHeight="1">
      <c r="A22" s="21" t="s">
        <v>48</v>
      </c>
      <c r="B22" s="52">
        <v>2</v>
      </c>
      <c r="C22" s="30">
        <f t="shared" si="0"/>
        <v>2</v>
      </c>
      <c r="D22" s="30">
        <v>2</v>
      </c>
      <c r="E22" s="24">
        <v>0</v>
      </c>
      <c r="F22" s="20"/>
      <c r="G22" s="20"/>
      <c r="H22" s="20"/>
    </row>
    <row r="23" spans="1:8" ht="12" customHeight="1">
      <c r="A23" s="21" t="s">
        <v>49</v>
      </c>
      <c r="B23" s="52">
        <v>4</v>
      </c>
      <c r="C23" s="30">
        <f t="shared" si="0"/>
        <v>3</v>
      </c>
      <c r="D23" s="30">
        <v>3</v>
      </c>
      <c r="E23" s="24">
        <v>0</v>
      </c>
      <c r="F23" s="20"/>
      <c r="G23" s="20"/>
      <c r="H23" s="20"/>
    </row>
    <row r="24" spans="1:8" ht="12" customHeight="1">
      <c r="A24" s="21" t="s">
        <v>50</v>
      </c>
      <c r="B24" s="52">
        <v>1</v>
      </c>
      <c r="C24" s="30">
        <f t="shared" si="0"/>
        <v>1</v>
      </c>
      <c r="D24" s="30">
        <v>1</v>
      </c>
      <c r="E24" s="24">
        <v>0</v>
      </c>
      <c r="F24" s="20"/>
      <c r="G24" s="20"/>
      <c r="H24" s="20"/>
    </row>
    <row r="25" spans="1:8" ht="12" customHeight="1">
      <c r="A25" s="21" t="s">
        <v>51</v>
      </c>
      <c r="B25" s="52">
        <v>103</v>
      </c>
      <c r="C25" s="30">
        <f t="shared" si="0"/>
        <v>6</v>
      </c>
      <c r="D25" s="30">
        <v>4</v>
      </c>
      <c r="E25" s="24">
        <v>2</v>
      </c>
      <c r="F25" s="20"/>
      <c r="G25" s="20"/>
      <c r="H25" s="20"/>
    </row>
    <row r="26" spans="1:8" ht="12" customHeight="1">
      <c r="A26" s="21" t="s">
        <v>52</v>
      </c>
      <c r="B26" s="52">
        <v>116</v>
      </c>
      <c r="C26" s="30">
        <f t="shared" si="0"/>
        <v>122</v>
      </c>
      <c r="D26" s="30">
        <v>116</v>
      </c>
      <c r="E26" s="24">
        <v>6</v>
      </c>
      <c r="F26" s="20"/>
      <c r="G26" s="30"/>
      <c r="H26" s="20"/>
    </row>
    <row r="27" spans="1:8" ht="12" customHeight="1">
      <c r="A27" s="21" t="s">
        <v>53</v>
      </c>
      <c r="B27" s="52">
        <v>1</v>
      </c>
      <c r="C27" s="24">
        <f t="shared" si="0"/>
        <v>0</v>
      </c>
      <c r="D27" s="24">
        <v>0</v>
      </c>
      <c r="E27" s="24">
        <v>0</v>
      </c>
      <c r="F27" s="20"/>
      <c r="G27" s="20"/>
      <c r="H27" s="20"/>
    </row>
    <row r="28" spans="1:8" ht="12" customHeight="1">
      <c r="A28" s="21" t="s">
        <v>54</v>
      </c>
      <c r="B28" s="52">
        <v>1</v>
      </c>
      <c r="C28" s="30">
        <f t="shared" si="0"/>
        <v>1</v>
      </c>
      <c r="D28" s="30">
        <v>1</v>
      </c>
      <c r="E28" s="24">
        <v>0</v>
      </c>
      <c r="F28" s="20"/>
      <c r="G28" s="20"/>
      <c r="H28" s="20"/>
    </row>
    <row r="29" spans="1:8" ht="12" customHeight="1">
      <c r="A29" s="21" t="s">
        <v>55</v>
      </c>
      <c r="B29" s="52">
        <v>1</v>
      </c>
      <c r="C29" s="30">
        <f t="shared" si="0"/>
        <v>1</v>
      </c>
      <c r="D29" s="30">
        <v>1</v>
      </c>
      <c r="E29" s="24">
        <v>0</v>
      </c>
      <c r="F29" s="20"/>
      <c r="G29" s="20"/>
      <c r="H29" s="20"/>
    </row>
    <row r="30" spans="1:8" ht="12" customHeight="1">
      <c r="A30" s="21" t="s">
        <v>56</v>
      </c>
      <c r="B30" s="52">
        <v>1</v>
      </c>
      <c r="C30" s="24">
        <f t="shared" si="0"/>
        <v>0</v>
      </c>
      <c r="D30" s="24">
        <v>0</v>
      </c>
      <c r="E30" s="24">
        <v>0</v>
      </c>
      <c r="F30" s="20"/>
      <c r="G30" s="20"/>
      <c r="H30" s="20"/>
    </row>
    <row r="31" spans="1:8" ht="12" customHeight="1">
      <c r="A31" s="21" t="s">
        <v>57</v>
      </c>
      <c r="B31" s="52">
        <v>3</v>
      </c>
      <c r="C31" s="30">
        <f t="shared" si="0"/>
        <v>3</v>
      </c>
      <c r="D31" s="30">
        <v>1</v>
      </c>
      <c r="E31" s="24">
        <v>2</v>
      </c>
      <c r="F31" s="20"/>
      <c r="G31" s="20"/>
      <c r="H31" s="20"/>
    </row>
    <row r="32" spans="1:8" ht="12" customHeight="1">
      <c r="A32" s="21" t="s">
        <v>58</v>
      </c>
      <c r="B32" s="52">
        <v>95</v>
      </c>
      <c r="C32" s="30">
        <f t="shared" si="0"/>
        <v>30</v>
      </c>
      <c r="D32" s="30">
        <v>24</v>
      </c>
      <c r="E32" s="24">
        <v>6</v>
      </c>
      <c r="F32" s="20"/>
      <c r="G32" s="20"/>
      <c r="H32" s="20"/>
    </row>
    <row r="33" spans="1:8" ht="12" customHeight="1">
      <c r="A33" s="21" t="s">
        <v>59</v>
      </c>
      <c r="B33" s="52">
        <v>10</v>
      </c>
      <c r="C33" s="30">
        <f t="shared" si="0"/>
        <v>2</v>
      </c>
      <c r="D33" s="30">
        <v>1</v>
      </c>
      <c r="E33" s="24">
        <v>1</v>
      </c>
      <c r="F33" s="20"/>
      <c r="G33" s="20"/>
      <c r="H33" s="20"/>
    </row>
    <row r="34" spans="1:8" ht="12" customHeight="1">
      <c r="A34" s="21" t="s">
        <v>60</v>
      </c>
      <c r="B34" s="52">
        <v>2</v>
      </c>
      <c r="C34" s="30">
        <f t="shared" si="0"/>
        <v>1</v>
      </c>
      <c r="D34" s="30">
        <v>1</v>
      </c>
      <c r="E34" s="24">
        <v>0</v>
      </c>
      <c r="F34" s="20"/>
      <c r="G34" s="20"/>
      <c r="H34" s="20"/>
    </row>
    <row r="35" spans="1:8" ht="12" customHeight="1">
      <c r="A35" s="21" t="s">
        <v>61</v>
      </c>
      <c r="B35" s="52">
        <v>4</v>
      </c>
      <c r="C35" s="30">
        <f t="shared" si="0"/>
        <v>2</v>
      </c>
      <c r="D35" s="30">
        <v>2</v>
      </c>
      <c r="E35" s="24">
        <v>0</v>
      </c>
      <c r="F35" s="20"/>
      <c r="G35" s="20"/>
      <c r="H35" s="20"/>
    </row>
    <row r="36" spans="1:8" ht="12" customHeight="1">
      <c r="A36" s="21" t="s">
        <v>62</v>
      </c>
      <c r="B36" s="52">
        <v>4</v>
      </c>
      <c r="C36" s="30">
        <f t="shared" si="0"/>
        <v>3</v>
      </c>
      <c r="D36" s="30">
        <v>3</v>
      </c>
      <c r="E36" s="24">
        <v>0</v>
      </c>
      <c r="F36" s="20"/>
      <c r="G36" s="20"/>
      <c r="H36" s="20"/>
    </row>
    <row r="37" spans="1:8" ht="12" customHeight="1">
      <c r="A37" s="21" t="s">
        <v>63</v>
      </c>
      <c r="B37" s="52">
        <v>17</v>
      </c>
      <c r="C37" s="30">
        <f t="shared" si="0"/>
        <v>7</v>
      </c>
      <c r="D37" s="30">
        <v>7</v>
      </c>
      <c r="E37" s="24">
        <v>0</v>
      </c>
      <c r="F37" s="20"/>
      <c r="G37" s="20"/>
      <c r="H37" s="20"/>
    </row>
    <row r="38" spans="1:8" ht="12" customHeight="1">
      <c r="A38" s="21" t="s">
        <v>64</v>
      </c>
      <c r="B38" s="52">
        <v>38</v>
      </c>
      <c r="C38" s="30">
        <f t="shared" si="0"/>
        <v>30</v>
      </c>
      <c r="D38" s="30">
        <v>30</v>
      </c>
      <c r="E38" s="24">
        <v>0</v>
      </c>
      <c r="F38" s="20"/>
      <c r="G38" s="20"/>
      <c r="H38" s="20"/>
    </row>
    <row r="39" spans="1:8" ht="12" customHeight="1">
      <c r="A39" s="21" t="s">
        <v>65</v>
      </c>
      <c r="B39" s="52">
        <v>1</v>
      </c>
      <c r="C39" s="30">
        <f t="shared" si="0"/>
        <v>1</v>
      </c>
      <c r="D39" s="30">
        <v>1</v>
      </c>
      <c r="E39" s="24">
        <v>0</v>
      </c>
      <c r="F39" s="20"/>
      <c r="G39" s="20"/>
      <c r="H39" s="20"/>
    </row>
    <row r="40" spans="1:8" ht="12" customHeight="1">
      <c r="A40" s="20" t="s">
        <v>66</v>
      </c>
      <c r="B40" s="52">
        <v>5</v>
      </c>
      <c r="C40" s="24">
        <f t="shared" si="0"/>
        <v>0</v>
      </c>
      <c r="D40" s="24">
        <v>0</v>
      </c>
      <c r="E40" s="24">
        <v>0</v>
      </c>
      <c r="F40" s="20"/>
      <c r="G40" s="20"/>
      <c r="H40" s="20"/>
    </row>
    <row r="41" spans="1:8" ht="12" customHeight="1">
      <c r="A41" s="20" t="s">
        <v>67</v>
      </c>
      <c r="B41" s="52">
        <v>7</v>
      </c>
      <c r="C41" s="30">
        <f t="shared" si="0"/>
        <v>7</v>
      </c>
      <c r="D41" s="30">
        <v>6</v>
      </c>
      <c r="E41" s="24">
        <v>1</v>
      </c>
      <c r="F41" s="20"/>
      <c r="G41" s="20"/>
      <c r="H41" s="20"/>
    </row>
    <row r="42" spans="1:8" ht="12" customHeight="1">
      <c r="A42" s="20" t="s">
        <v>68</v>
      </c>
      <c r="B42" s="52">
        <v>19</v>
      </c>
      <c r="C42" s="30">
        <v>19</v>
      </c>
      <c r="D42" s="30">
        <v>16</v>
      </c>
      <c r="E42" s="24">
        <v>3</v>
      </c>
      <c r="F42" s="20"/>
      <c r="G42" s="20"/>
      <c r="H42" s="20"/>
    </row>
    <row r="43" spans="1:8" ht="12" customHeight="1">
      <c r="A43" s="20" t="s">
        <v>69</v>
      </c>
      <c r="B43" s="52">
        <v>308</v>
      </c>
      <c r="C43" s="30">
        <f t="shared" si="0"/>
        <v>43</v>
      </c>
      <c r="D43" s="30">
        <v>34</v>
      </c>
      <c r="E43" s="24">
        <v>9</v>
      </c>
      <c r="F43" s="20"/>
      <c r="G43" s="20"/>
      <c r="H43" s="20"/>
    </row>
    <row r="44" spans="1:8" ht="12" customHeight="1">
      <c r="A44" s="20" t="s">
        <v>70</v>
      </c>
      <c r="B44" s="52">
        <v>118</v>
      </c>
      <c r="C44" s="30">
        <f aca="true" t="shared" si="1" ref="C44:C63">SUM(D44:E44)</f>
        <v>20</v>
      </c>
      <c r="D44" s="30">
        <v>20</v>
      </c>
      <c r="E44" s="24">
        <v>0</v>
      </c>
      <c r="F44" s="20"/>
      <c r="G44" s="20"/>
      <c r="H44" s="20"/>
    </row>
    <row r="45" spans="1:8" ht="12" customHeight="1">
      <c r="A45" s="20" t="s">
        <v>71</v>
      </c>
      <c r="B45" s="52">
        <v>20</v>
      </c>
      <c r="C45" s="30">
        <f t="shared" si="1"/>
        <v>1</v>
      </c>
      <c r="D45" s="30">
        <v>1</v>
      </c>
      <c r="E45" s="24">
        <v>0</v>
      </c>
      <c r="F45" s="20"/>
      <c r="G45" s="30"/>
      <c r="H45" s="20"/>
    </row>
    <row r="46" spans="1:8" ht="12" customHeight="1">
      <c r="A46" s="20" t="s">
        <v>72</v>
      </c>
      <c r="B46" s="52">
        <v>1</v>
      </c>
      <c r="C46" s="30">
        <f t="shared" si="1"/>
        <v>1</v>
      </c>
      <c r="D46" s="30">
        <v>1</v>
      </c>
      <c r="E46" s="24">
        <v>0</v>
      </c>
      <c r="F46" s="20"/>
      <c r="G46" s="20"/>
      <c r="H46" s="20"/>
    </row>
    <row r="47" spans="1:7" ht="12" customHeight="1">
      <c r="A47" s="20" t="s">
        <v>168</v>
      </c>
      <c r="B47" s="52">
        <v>1</v>
      </c>
      <c r="C47" s="30">
        <v>0</v>
      </c>
      <c r="D47" s="30">
        <v>0</v>
      </c>
      <c r="E47" s="24">
        <v>0</v>
      </c>
      <c r="F47" s="20"/>
      <c r="G47" s="20"/>
    </row>
    <row r="48" spans="1:8" ht="12" customHeight="1">
      <c r="A48" s="21" t="s">
        <v>73</v>
      </c>
      <c r="B48" s="52">
        <v>0</v>
      </c>
      <c r="C48" s="30">
        <f t="shared" si="1"/>
        <v>1</v>
      </c>
      <c r="D48" s="30">
        <v>0</v>
      </c>
      <c r="E48" s="24">
        <v>1</v>
      </c>
      <c r="F48" s="20"/>
      <c r="G48" s="20"/>
      <c r="H48" s="20"/>
    </row>
    <row r="49" spans="1:8" ht="12" customHeight="1">
      <c r="A49" s="20" t="s">
        <v>74</v>
      </c>
      <c r="B49" s="52">
        <v>5</v>
      </c>
      <c r="C49" s="30">
        <f t="shared" si="1"/>
        <v>4</v>
      </c>
      <c r="D49" s="30">
        <v>4</v>
      </c>
      <c r="E49" s="24">
        <v>0</v>
      </c>
      <c r="F49" s="20"/>
      <c r="G49" s="20"/>
      <c r="H49" s="20"/>
    </row>
    <row r="50" spans="1:8" ht="12" customHeight="1">
      <c r="A50" s="20" t="s">
        <v>75</v>
      </c>
      <c r="B50" s="52">
        <v>2</v>
      </c>
      <c r="C50" s="30">
        <f t="shared" si="1"/>
        <v>2</v>
      </c>
      <c r="D50" s="30">
        <v>2</v>
      </c>
      <c r="E50" s="30">
        <v>0</v>
      </c>
      <c r="F50" s="20"/>
      <c r="G50" s="20"/>
      <c r="H50" s="20"/>
    </row>
    <row r="51" spans="1:8" ht="12" customHeight="1">
      <c r="A51" s="20" t="s">
        <v>76</v>
      </c>
      <c r="B51" s="52">
        <v>1</v>
      </c>
      <c r="C51" s="30">
        <f t="shared" si="1"/>
        <v>2</v>
      </c>
      <c r="D51" s="30">
        <v>2</v>
      </c>
      <c r="E51" s="24">
        <v>0</v>
      </c>
      <c r="F51" s="20"/>
      <c r="G51" s="20"/>
      <c r="H51" s="20"/>
    </row>
    <row r="52" spans="1:8" ht="12" customHeight="1">
      <c r="A52" s="20" t="s">
        <v>77</v>
      </c>
      <c r="B52" s="52">
        <v>3</v>
      </c>
      <c r="C52" s="30">
        <f t="shared" si="1"/>
        <v>3</v>
      </c>
      <c r="D52" s="30">
        <v>2</v>
      </c>
      <c r="E52" s="24">
        <v>1</v>
      </c>
      <c r="F52" s="20"/>
      <c r="G52" s="20"/>
      <c r="H52" s="20"/>
    </row>
    <row r="53" spans="1:7" ht="12" customHeight="1">
      <c r="A53" s="20" t="s">
        <v>78</v>
      </c>
      <c r="B53" s="52">
        <v>1</v>
      </c>
      <c r="C53" s="30">
        <f t="shared" si="1"/>
        <v>1</v>
      </c>
      <c r="D53" s="30">
        <v>1</v>
      </c>
      <c r="E53" s="24">
        <v>0</v>
      </c>
      <c r="F53" s="20"/>
      <c r="G53" s="20"/>
    </row>
    <row r="54" spans="1:7" ht="12" customHeight="1">
      <c r="A54" s="20" t="s">
        <v>167</v>
      </c>
      <c r="B54" s="52">
        <v>1</v>
      </c>
      <c r="C54" s="24">
        <f t="shared" si="1"/>
        <v>0</v>
      </c>
      <c r="D54" s="24">
        <v>0</v>
      </c>
      <c r="E54" s="24">
        <v>0</v>
      </c>
      <c r="F54" s="20"/>
      <c r="G54" s="20"/>
    </row>
    <row r="55" spans="1:7" ht="12" customHeight="1">
      <c r="A55" s="20" t="s">
        <v>80</v>
      </c>
      <c r="B55" s="52">
        <v>22</v>
      </c>
      <c r="C55" s="30">
        <f t="shared" si="1"/>
        <v>14</v>
      </c>
      <c r="D55" s="30">
        <v>13</v>
      </c>
      <c r="E55" s="24">
        <v>1</v>
      </c>
      <c r="F55" s="20"/>
      <c r="G55" s="20"/>
    </row>
    <row r="56" spans="1:7" ht="12" customHeight="1">
      <c r="A56" s="20" t="s">
        <v>81</v>
      </c>
      <c r="B56" s="52">
        <v>1</v>
      </c>
      <c r="C56" s="30">
        <f t="shared" si="1"/>
        <v>1</v>
      </c>
      <c r="D56" s="30">
        <v>1</v>
      </c>
      <c r="E56" s="24">
        <v>0</v>
      </c>
      <c r="F56" s="20"/>
      <c r="G56" s="20"/>
    </row>
    <row r="57" spans="1:7" ht="12" customHeight="1">
      <c r="A57" s="20" t="s">
        <v>82</v>
      </c>
      <c r="B57" s="52">
        <v>9</v>
      </c>
      <c r="C57" s="30">
        <f t="shared" si="1"/>
        <v>6</v>
      </c>
      <c r="D57" s="30">
        <v>6</v>
      </c>
      <c r="E57" s="24">
        <v>0</v>
      </c>
      <c r="F57" s="20"/>
      <c r="G57" s="20"/>
    </row>
    <row r="58" spans="1:7" ht="12" customHeight="1">
      <c r="A58" s="20" t="s">
        <v>83</v>
      </c>
      <c r="B58" s="52">
        <v>16</v>
      </c>
      <c r="C58" s="30">
        <f t="shared" si="1"/>
        <v>6</v>
      </c>
      <c r="D58" s="30">
        <v>6</v>
      </c>
      <c r="E58" s="24">
        <v>0</v>
      </c>
      <c r="F58" s="20"/>
      <c r="G58" s="20"/>
    </row>
    <row r="59" spans="1:7" ht="12" customHeight="1">
      <c r="A59" s="20" t="s">
        <v>84</v>
      </c>
      <c r="B59" s="52">
        <v>97</v>
      </c>
      <c r="C59" s="30">
        <f t="shared" si="1"/>
        <v>28</v>
      </c>
      <c r="D59" s="30">
        <v>23</v>
      </c>
      <c r="E59" s="24">
        <v>5</v>
      </c>
      <c r="F59" s="20"/>
      <c r="G59" s="20"/>
    </row>
    <row r="60" spans="1:7" ht="12" customHeight="1">
      <c r="A60" s="20" t="s">
        <v>85</v>
      </c>
      <c r="B60" s="52">
        <v>29</v>
      </c>
      <c r="C60" s="30">
        <v>29</v>
      </c>
      <c r="D60" s="30">
        <v>29</v>
      </c>
      <c r="E60" s="24">
        <v>0</v>
      </c>
      <c r="F60" s="20"/>
      <c r="G60" s="20"/>
    </row>
    <row r="61" spans="1:7" ht="12" customHeight="1">
      <c r="A61" s="20" t="s">
        <v>86</v>
      </c>
      <c r="B61" s="52">
        <v>34</v>
      </c>
      <c r="C61" s="30">
        <f t="shared" si="1"/>
        <v>34</v>
      </c>
      <c r="D61" s="30">
        <v>34</v>
      </c>
      <c r="E61" s="24">
        <v>0</v>
      </c>
      <c r="F61" s="20"/>
      <c r="G61" s="20"/>
    </row>
    <row r="62" spans="1:7" ht="12" customHeight="1">
      <c r="A62" s="20" t="s">
        <v>87</v>
      </c>
      <c r="B62" s="52">
        <v>1</v>
      </c>
      <c r="C62" s="30">
        <f t="shared" si="1"/>
        <v>1</v>
      </c>
      <c r="D62" s="30">
        <v>1</v>
      </c>
      <c r="E62" s="24">
        <v>0</v>
      </c>
      <c r="F62" s="20"/>
      <c r="G62" s="20"/>
    </row>
    <row r="63" spans="1:7" ht="12" customHeight="1">
      <c r="A63" s="20" t="s">
        <v>88</v>
      </c>
      <c r="B63" s="52">
        <v>11</v>
      </c>
      <c r="C63" s="30">
        <f t="shared" si="1"/>
        <v>6</v>
      </c>
      <c r="D63" s="30">
        <v>5</v>
      </c>
      <c r="E63" s="24">
        <v>1</v>
      </c>
      <c r="F63" s="20"/>
      <c r="G63" s="20"/>
    </row>
    <row r="64" spans="1:7" ht="12" customHeight="1">
      <c r="A64" s="21" t="s">
        <v>90</v>
      </c>
      <c r="B64" s="52">
        <v>1</v>
      </c>
      <c r="C64" s="30">
        <f aca="true" t="shared" si="2" ref="C64:C86">SUM(D64:E64)</f>
        <v>1</v>
      </c>
      <c r="D64" s="30">
        <v>1</v>
      </c>
      <c r="E64" s="24">
        <v>0</v>
      </c>
      <c r="F64" s="20"/>
      <c r="G64" s="20"/>
    </row>
    <row r="65" spans="1:7" ht="12" customHeight="1">
      <c r="A65" s="21" t="s">
        <v>91</v>
      </c>
      <c r="B65" s="52">
        <v>4</v>
      </c>
      <c r="C65" s="30">
        <f t="shared" si="2"/>
        <v>3</v>
      </c>
      <c r="D65" s="30">
        <v>3</v>
      </c>
      <c r="E65" s="24">
        <v>0</v>
      </c>
      <c r="F65" s="20"/>
      <c r="G65" s="20"/>
    </row>
    <row r="66" spans="1:7" ht="12" customHeight="1">
      <c r="A66" s="21" t="s">
        <v>92</v>
      </c>
      <c r="B66" s="52">
        <v>4</v>
      </c>
      <c r="C66" s="30">
        <f t="shared" si="2"/>
        <v>2</v>
      </c>
      <c r="D66" s="30">
        <v>2</v>
      </c>
      <c r="E66" s="24">
        <v>0</v>
      </c>
      <c r="F66" s="20"/>
      <c r="G66" s="20"/>
    </row>
    <row r="67" spans="1:7" ht="12" customHeight="1">
      <c r="A67" s="20"/>
      <c r="B67" s="30"/>
      <c r="C67" s="30"/>
      <c r="D67" s="30"/>
      <c r="F67" s="20"/>
      <c r="G67" s="20"/>
    </row>
    <row r="68" spans="1:7" ht="12" customHeight="1">
      <c r="A68" s="20"/>
      <c r="B68" s="30"/>
      <c r="C68" s="30"/>
      <c r="D68" s="30"/>
      <c r="F68" s="20"/>
      <c r="G68" s="20"/>
    </row>
    <row r="69" spans="1:7" ht="12" customHeight="1" thickBot="1">
      <c r="A69" s="92" t="s">
        <v>193</v>
      </c>
      <c r="B69" s="25"/>
      <c r="C69" s="26"/>
      <c r="D69" s="26"/>
      <c r="E69" s="26"/>
      <c r="F69" s="20"/>
      <c r="G69" s="20"/>
    </row>
    <row r="70" spans="1:7" ht="12" customHeight="1">
      <c r="A70" s="106" t="s">
        <v>158</v>
      </c>
      <c r="B70" s="109" t="s">
        <v>188</v>
      </c>
      <c r="C70" s="112" t="s">
        <v>189</v>
      </c>
      <c r="D70" s="113"/>
      <c r="E70" s="113"/>
      <c r="F70" s="20"/>
      <c r="G70" s="20"/>
    </row>
    <row r="71" spans="1:7" ht="12" customHeight="1">
      <c r="A71" s="107"/>
      <c r="B71" s="110"/>
      <c r="C71" s="107" t="s">
        <v>26</v>
      </c>
      <c r="D71" s="107" t="s">
        <v>27</v>
      </c>
      <c r="E71" s="23" t="s">
        <v>28</v>
      </c>
      <c r="F71" s="20"/>
      <c r="G71" s="20"/>
    </row>
    <row r="72" spans="1:7" ht="12" customHeight="1" thickBot="1">
      <c r="A72" s="108"/>
      <c r="B72" s="111"/>
      <c r="C72" s="108"/>
      <c r="D72" s="108"/>
      <c r="E72" s="28" t="s">
        <v>29</v>
      </c>
      <c r="F72" s="20"/>
      <c r="G72" s="20"/>
    </row>
    <row r="73" spans="2:7" ht="12" customHeight="1">
      <c r="B73" s="52"/>
      <c r="C73" s="30"/>
      <c r="D73" s="30"/>
      <c r="F73" s="20"/>
      <c r="G73" s="20"/>
    </row>
    <row r="74" spans="2:7" ht="12" customHeight="1">
      <c r="B74" s="52"/>
      <c r="C74" s="30"/>
      <c r="D74" s="30"/>
      <c r="F74" s="20"/>
      <c r="G74" s="20"/>
    </row>
    <row r="75" spans="1:7" ht="12" customHeight="1">
      <c r="A75" s="21" t="s">
        <v>93</v>
      </c>
      <c r="B75" s="52">
        <v>1</v>
      </c>
      <c r="C75" s="30">
        <f t="shared" si="2"/>
        <v>1</v>
      </c>
      <c r="D75" s="30">
        <v>1</v>
      </c>
      <c r="E75" s="24">
        <v>0</v>
      </c>
      <c r="F75" s="20"/>
      <c r="G75" s="20"/>
    </row>
    <row r="76" spans="1:7" ht="12" customHeight="1">
      <c r="A76" s="20" t="s">
        <v>169</v>
      </c>
      <c r="B76" s="52">
        <v>1</v>
      </c>
      <c r="C76" s="24">
        <f t="shared" si="2"/>
        <v>0</v>
      </c>
      <c r="D76" s="24">
        <v>0</v>
      </c>
      <c r="E76" s="24">
        <v>0</v>
      </c>
      <c r="F76" s="20"/>
      <c r="G76" s="20"/>
    </row>
    <row r="77" spans="1:7" ht="12" customHeight="1">
      <c r="A77" s="21" t="s">
        <v>95</v>
      </c>
      <c r="B77" s="52">
        <v>1059</v>
      </c>
      <c r="C77" s="30">
        <f t="shared" si="2"/>
        <v>74</v>
      </c>
      <c r="D77" s="30">
        <v>64</v>
      </c>
      <c r="E77" s="24">
        <v>10</v>
      </c>
      <c r="F77" s="20"/>
      <c r="G77" s="20"/>
    </row>
    <row r="78" spans="1:7" ht="12" customHeight="1">
      <c r="A78" s="21" t="s">
        <v>96</v>
      </c>
      <c r="B78" s="52">
        <v>262</v>
      </c>
      <c r="C78" s="30">
        <f t="shared" si="2"/>
        <v>73</v>
      </c>
      <c r="D78" s="30">
        <v>65</v>
      </c>
      <c r="E78" s="24">
        <v>8</v>
      </c>
      <c r="F78" s="20"/>
      <c r="G78" s="20"/>
    </row>
    <row r="79" spans="1:7" ht="16.5" customHeight="1">
      <c r="A79" s="32" t="s">
        <v>97</v>
      </c>
      <c r="B79" s="55">
        <v>165</v>
      </c>
      <c r="C79" s="32">
        <f t="shared" si="2"/>
        <v>16</v>
      </c>
      <c r="D79" s="32">
        <v>15</v>
      </c>
      <c r="E79" s="33">
        <v>1</v>
      </c>
      <c r="F79" s="20"/>
      <c r="G79" s="20"/>
    </row>
    <row r="80" spans="1:7" ht="15.75" customHeight="1">
      <c r="A80" s="20" t="s">
        <v>98</v>
      </c>
      <c r="B80" s="52">
        <v>146</v>
      </c>
      <c r="C80" s="24">
        <f t="shared" si="2"/>
        <v>12</v>
      </c>
      <c r="D80" s="24">
        <v>11</v>
      </c>
      <c r="E80" s="24">
        <v>1</v>
      </c>
      <c r="F80" s="20"/>
      <c r="G80" s="20"/>
    </row>
    <row r="81" spans="1:7" ht="12" customHeight="1">
      <c r="A81" s="20" t="s">
        <v>99</v>
      </c>
      <c r="B81" s="52">
        <v>16</v>
      </c>
      <c r="C81" s="24">
        <f t="shared" si="2"/>
        <v>2</v>
      </c>
      <c r="D81" s="24">
        <v>2</v>
      </c>
      <c r="E81" s="24">
        <v>0</v>
      </c>
      <c r="F81" s="20"/>
      <c r="G81" s="20"/>
    </row>
    <row r="82" spans="1:7" ht="12" customHeight="1">
      <c r="A82" s="20" t="s">
        <v>100</v>
      </c>
      <c r="B82" s="52">
        <v>3</v>
      </c>
      <c r="C82" s="24">
        <f t="shared" si="2"/>
        <v>1</v>
      </c>
      <c r="D82" s="24">
        <v>1</v>
      </c>
      <c r="E82" s="24">
        <v>0</v>
      </c>
      <c r="F82" s="20"/>
      <c r="G82" s="20"/>
    </row>
    <row r="83" spans="1:7" ht="21" customHeight="1">
      <c r="A83" s="21" t="s">
        <v>101</v>
      </c>
      <c r="B83" s="52">
        <v>1</v>
      </c>
      <c r="C83" s="30">
        <f t="shared" si="2"/>
        <v>1</v>
      </c>
      <c r="D83" s="30">
        <v>1</v>
      </c>
      <c r="E83" s="24">
        <v>0</v>
      </c>
      <c r="F83" s="20"/>
      <c r="G83" s="20"/>
    </row>
    <row r="84" spans="1:7" ht="12" customHeight="1">
      <c r="A84" s="21" t="s">
        <v>102</v>
      </c>
      <c r="B84" s="52">
        <v>3</v>
      </c>
      <c r="C84" s="30">
        <f t="shared" si="2"/>
        <v>1</v>
      </c>
      <c r="D84" s="30">
        <v>1</v>
      </c>
      <c r="E84" s="24">
        <v>0</v>
      </c>
      <c r="F84" s="20"/>
      <c r="G84" s="20"/>
    </row>
    <row r="85" spans="1:7" ht="12" customHeight="1">
      <c r="A85" s="21" t="s">
        <v>103</v>
      </c>
      <c r="B85" s="52">
        <v>28</v>
      </c>
      <c r="C85" s="30">
        <f t="shared" si="2"/>
        <v>30</v>
      </c>
      <c r="D85" s="30">
        <v>28</v>
      </c>
      <c r="E85" s="24">
        <v>2</v>
      </c>
      <c r="F85" s="20"/>
      <c r="G85" s="20"/>
    </row>
    <row r="86" spans="1:7" ht="12" customHeight="1">
      <c r="A86" s="20" t="s">
        <v>104</v>
      </c>
      <c r="B86" s="52">
        <v>2</v>
      </c>
      <c r="C86" s="24">
        <f t="shared" si="2"/>
        <v>2</v>
      </c>
      <c r="D86" s="24">
        <v>2</v>
      </c>
      <c r="E86" s="24">
        <v>0</v>
      </c>
      <c r="F86" s="20"/>
      <c r="G86" s="20"/>
    </row>
    <row r="87" spans="1:7" ht="12" customHeight="1">
      <c r="A87" s="21" t="s">
        <v>105</v>
      </c>
      <c r="B87" s="52">
        <v>1</v>
      </c>
      <c r="C87" s="30">
        <v>0</v>
      </c>
      <c r="D87" s="30">
        <v>0</v>
      </c>
      <c r="E87" s="24">
        <v>0</v>
      </c>
      <c r="F87" s="20"/>
      <c r="G87" s="20"/>
    </row>
    <row r="88" spans="1:7" ht="12" customHeight="1">
      <c r="A88" s="21" t="s">
        <v>106</v>
      </c>
      <c r="B88" s="52">
        <v>2</v>
      </c>
      <c r="C88" s="30">
        <f aca="true" t="shared" si="3" ref="C88:C94">SUM(D88:E88)</f>
        <v>2</v>
      </c>
      <c r="D88" s="30">
        <v>2</v>
      </c>
      <c r="E88" s="24">
        <v>0</v>
      </c>
      <c r="F88" s="20"/>
      <c r="G88" s="20"/>
    </row>
    <row r="89" spans="1:7" ht="12" customHeight="1">
      <c r="A89" s="21" t="s">
        <v>107</v>
      </c>
      <c r="B89" s="52">
        <v>16</v>
      </c>
      <c r="C89" s="30">
        <f t="shared" si="3"/>
        <v>13</v>
      </c>
      <c r="D89" s="30">
        <v>13</v>
      </c>
      <c r="E89" s="24">
        <v>0</v>
      </c>
      <c r="F89" s="20"/>
      <c r="G89" s="20"/>
    </row>
    <row r="90" spans="1:7" ht="12" customHeight="1">
      <c r="A90" s="21" t="s">
        <v>108</v>
      </c>
      <c r="B90" s="52">
        <v>11</v>
      </c>
      <c r="C90" s="30">
        <f t="shared" si="3"/>
        <v>11</v>
      </c>
      <c r="D90" s="30">
        <v>11</v>
      </c>
      <c r="E90" s="24">
        <v>0</v>
      </c>
      <c r="F90" s="20"/>
      <c r="G90" s="20"/>
    </row>
    <row r="91" spans="1:7" ht="12" customHeight="1">
      <c r="A91" s="21" t="s">
        <v>109</v>
      </c>
      <c r="B91" s="52">
        <v>6</v>
      </c>
      <c r="C91" s="30">
        <f t="shared" si="3"/>
        <v>2</v>
      </c>
      <c r="D91" s="30">
        <v>2</v>
      </c>
      <c r="E91" s="24">
        <v>0</v>
      </c>
      <c r="F91" s="20"/>
      <c r="G91" s="20"/>
    </row>
    <row r="92" spans="1:7" ht="12" customHeight="1">
      <c r="A92" s="21" t="s">
        <v>30</v>
      </c>
      <c r="B92" s="52">
        <v>5</v>
      </c>
      <c r="C92" s="30">
        <f t="shared" si="3"/>
        <v>2</v>
      </c>
      <c r="D92" s="30">
        <v>2</v>
      </c>
      <c r="E92" s="24">
        <v>0</v>
      </c>
      <c r="F92" s="20"/>
      <c r="G92" s="20"/>
    </row>
    <row r="93" spans="1:7" ht="12" customHeight="1">
      <c r="A93" s="21" t="s">
        <v>110</v>
      </c>
      <c r="B93" s="52">
        <v>3</v>
      </c>
      <c r="C93" s="30">
        <f t="shared" si="3"/>
        <v>3</v>
      </c>
      <c r="D93" s="30">
        <v>3</v>
      </c>
      <c r="E93" s="24">
        <v>0</v>
      </c>
      <c r="F93" s="20"/>
      <c r="G93" s="20"/>
    </row>
    <row r="94" spans="1:7" ht="12" customHeight="1">
      <c r="A94" s="21" t="s">
        <v>111</v>
      </c>
      <c r="B94" s="52">
        <v>5</v>
      </c>
      <c r="C94" s="30">
        <f t="shared" si="3"/>
        <v>3</v>
      </c>
      <c r="D94" s="30">
        <v>3</v>
      </c>
      <c r="E94" s="24">
        <v>0</v>
      </c>
      <c r="F94" s="20"/>
      <c r="G94" s="20"/>
    </row>
    <row r="95" spans="1:7" ht="12" customHeight="1">
      <c r="A95" s="21" t="s">
        <v>112</v>
      </c>
      <c r="B95" s="52">
        <v>2</v>
      </c>
      <c r="C95" s="30">
        <v>0</v>
      </c>
      <c r="D95" s="30">
        <v>0</v>
      </c>
      <c r="E95" s="24">
        <v>0</v>
      </c>
      <c r="F95" s="20"/>
      <c r="G95" s="30"/>
    </row>
    <row r="96" spans="1:7" ht="12" customHeight="1">
      <c r="A96" s="21" t="s">
        <v>113</v>
      </c>
      <c r="B96" s="52">
        <v>2</v>
      </c>
      <c r="C96" s="30">
        <v>0</v>
      </c>
      <c r="D96" s="30">
        <v>0</v>
      </c>
      <c r="E96" s="24">
        <v>0</v>
      </c>
      <c r="F96" s="20"/>
      <c r="G96" s="20"/>
    </row>
    <row r="97" spans="1:7" ht="12" customHeight="1">
      <c r="A97" s="21" t="s">
        <v>114</v>
      </c>
      <c r="B97" s="52">
        <v>2</v>
      </c>
      <c r="C97" s="30">
        <f aca="true" t="shared" si="4" ref="C97:C105">SUM(D97:E97)</f>
        <v>4</v>
      </c>
      <c r="D97" s="30">
        <v>2</v>
      </c>
      <c r="E97" s="24">
        <v>2</v>
      </c>
      <c r="F97" s="20"/>
      <c r="G97" s="20"/>
    </row>
    <row r="98" spans="1:7" ht="12" customHeight="1">
      <c r="A98" s="21" t="s">
        <v>115</v>
      </c>
      <c r="B98" s="52">
        <v>7</v>
      </c>
      <c r="C98" s="30">
        <f t="shared" si="4"/>
        <v>1</v>
      </c>
      <c r="D98" s="30">
        <v>1</v>
      </c>
      <c r="E98" s="24">
        <v>0</v>
      </c>
      <c r="F98" s="20"/>
      <c r="G98" s="20"/>
    </row>
    <row r="99" spans="1:7" ht="12" customHeight="1">
      <c r="A99" s="21" t="s">
        <v>116</v>
      </c>
      <c r="B99" s="52">
        <v>1</v>
      </c>
      <c r="C99" s="30">
        <f t="shared" si="4"/>
        <v>1</v>
      </c>
      <c r="D99" s="30">
        <v>1</v>
      </c>
      <c r="E99" s="24">
        <v>0</v>
      </c>
      <c r="F99" s="20"/>
      <c r="G99" s="20"/>
    </row>
    <row r="100" spans="1:7" ht="12" customHeight="1">
      <c r="A100" s="21" t="s">
        <v>117</v>
      </c>
      <c r="B100" s="52">
        <v>18</v>
      </c>
      <c r="C100" s="30">
        <f t="shared" si="4"/>
        <v>7</v>
      </c>
      <c r="D100" s="30">
        <v>6</v>
      </c>
      <c r="E100" s="24">
        <v>1</v>
      </c>
      <c r="F100" s="20"/>
      <c r="G100" s="20"/>
    </row>
    <row r="101" spans="1:7" ht="12" customHeight="1">
      <c r="A101" s="21" t="s">
        <v>118</v>
      </c>
      <c r="B101" s="52">
        <v>10</v>
      </c>
      <c r="C101" s="30">
        <f t="shared" si="4"/>
        <v>4</v>
      </c>
      <c r="D101" s="30">
        <v>4</v>
      </c>
      <c r="E101" s="24">
        <v>0</v>
      </c>
      <c r="F101" s="20"/>
      <c r="G101" s="20"/>
    </row>
    <row r="102" spans="1:7" ht="12" customHeight="1">
      <c r="A102" s="21" t="s">
        <v>119</v>
      </c>
      <c r="B102" s="52">
        <v>1</v>
      </c>
      <c r="C102" s="30">
        <f t="shared" si="4"/>
        <v>1</v>
      </c>
      <c r="D102" s="30">
        <v>1</v>
      </c>
      <c r="E102" s="24">
        <v>0</v>
      </c>
      <c r="F102" s="20"/>
      <c r="G102" s="20"/>
    </row>
    <row r="103" spans="1:7" ht="12" customHeight="1">
      <c r="A103" s="21" t="s">
        <v>120</v>
      </c>
      <c r="B103" s="52">
        <v>14</v>
      </c>
      <c r="C103" s="30">
        <f t="shared" si="4"/>
        <v>14</v>
      </c>
      <c r="D103" s="30">
        <v>13</v>
      </c>
      <c r="E103" s="24">
        <v>1</v>
      </c>
      <c r="F103" s="20"/>
      <c r="G103" s="20"/>
    </row>
    <row r="104" spans="1:7" ht="12" customHeight="1">
      <c r="A104" s="21" t="s">
        <v>121</v>
      </c>
      <c r="B104" s="52">
        <v>1</v>
      </c>
      <c r="C104" s="30">
        <f t="shared" si="4"/>
        <v>1</v>
      </c>
      <c r="D104" s="30">
        <v>1</v>
      </c>
      <c r="E104" s="24">
        <v>0</v>
      </c>
      <c r="F104" s="20"/>
      <c r="G104" s="20"/>
    </row>
    <row r="105" spans="1:7" ht="12" customHeight="1">
      <c r="A105" s="21" t="s">
        <v>122</v>
      </c>
      <c r="B105" s="52">
        <v>24</v>
      </c>
      <c r="C105" s="30">
        <f t="shared" si="4"/>
        <v>9</v>
      </c>
      <c r="D105" s="30">
        <v>9</v>
      </c>
      <c r="E105" s="24">
        <v>0</v>
      </c>
      <c r="F105" s="20"/>
      <c r="G105" s="20"/>
    </row>
    <row r="106" spans="1:5" ht="12" customHeight="1">
      <c r="A106" s="21" t="s">
        <v>123</v>
      </c>
      <c r="B106" s="52">
        <v>5</v>
      </c>
      <c r="C106" s="30">
        <v>0</v>
      </c>
      <c r="D106" s="30">
        <v>0</v>
      </c>
      <c r="E106" s="24">
        <v>0</v>
      </c>
    </row>
    <row r="107" spans="1:5" ht="12" customHeight="1">
      <c r="A107" s="21" t="s">
        <v>124</v>
      </c>
      <c r="B107" s="52">
        <v>8</v>
      </c>
      <c r="C107" s="30">
        <v>0</v>
      </c>
      <c r="D107" s="30">
        <v>0</v>
      </c>
      <c r="E107" s="24">
        <v>0</v>
      </c>
    </row>
    <row r="108" spans="1:5" ht="12" customHeight="1">
      <c r="A108" s="21" t="s">
        <v>125</v>
      </c>
      <c r="B108" s="52">
        <v>0</v>
      </c>
      <c r="C108" s="30">
        <f>SUM(D108:E108)</f>
        <v>1</v>
      </c>
      <c r="D108" s="30">
        <v>1</v>
      </c>
      <c r="E108" s="24">
        <v>0</v>
      </c>
    </row>
    <row r="109" spans="1:5" ht="12" customHeight="1" thickBot="1">
      <c r="A109" s="34"/>
      <c r="B109" s="54"/>
      <c r="C109" s="34"/>
      <c r="D109" s="34"/>
      <c r="E109" s="34"/>
    </row>
    <row r="110" spans="2:5" ht="12" customHeight="1">
      <c r="B110" s="21"/>
      <c r="C110" s="21"/>
      <c r="D110" s="21"/>
      <c r="E110" s="21"/>
    </row>
    <row r="111" spans="2:5" ht="12" customHeight="1">
      <c r="B111" s="21"/>
      <c r="C111" s="21"/>
      <c r="D111" s="21"/>
      <c r="E111" s="21"/>
    </row>
    <row r="112" spans="2:5" ht="12" customHeight="1">
      <c r="B112" s="21"/>
      <c r="C112" s="21"/>
      <c r="D112" s="21"/>
      <c r="E112" s="21"/>
    </row>
    <row r="113" spans="2:5" ht="12" customHeight="1">
      <c r="B113" s="21"/>
      <c r="C113" s="21"/>
      <c r="D113" s="21"/>
      <c r="E113" s="21"/>
    </row>
    <row r="114" spans="2:5" ht="12" customHeight="1">
      <c r="B114" s="21"/>
      <c r="C114" s="21"/>
      <c r="D114" s="21"/>
      <c r="E114" s="21"/>
    </row>
    <row r="115" spans="2:5" ht="12" customHeight="1">
      <c r="B115" s="21"/>
      <c r="C115" s="21"/>
      <c r="D115" s="21"/>
      <c r="E115" s="21"/>
    </row>
    <row r="116" spans="2:5" ht="12" customHeight="1">
      <c r="B116" s="21"/>
      <c r="C116" s="21"/>
      <c r="D116" s="21"/>
      <c r="E116" s="21"/>
    </row>
    <row r="117" spans="2:5" ht="12" customHeight="1">
      <c r="B117" s="21"/>
      <c r="C117" s="21"/>
      <c r="D117" s="21"/>
      <c r="E117" s="21"/>
    </row>
    <row r="118" ht="12" customHeight="1"/>
    <row r="119" spans="2:5" ht="12" customHeight="1">
      <c r="B119" s="21"/>
      <c r="C119" s="21"/>
      <c r="D119" s="21"/>
      <c r="E119" s="21"/>
    </row>
    <row r="120" spans="2:5" ht="12" customHeight="1">
      <c r="B120" s="21"/>
      <c r="C120" s="21"/>
      <c r="D120" s="21"/>
      <c r="E120" s="21"/>
    </row>
    <row r="121" spans="2:5" ht="12" customHeight="1">
      <c r="B121" s="21"/>
      <c r="C121" s="21"/>
      <c r="D121" s="21"/>
      <c r="E121" s="21"/>
    </row>
    <row r="122" spans="3:5" ht="12" customHeight="1">
      <c r="C122" s="21"/>
      <c r="D122" s="21"/>
      <c r="E122" s="21"/>
    </row>
    <row r="123" ht="12" customHeight="1">
      <c r="D123" s="30"/>
    </row>
    <row r="124" ht="12" customHeight="1">
      <c r="D124" s="30"/>
    </row>
    <row r="125" ht="12" customHeight="1">
      <c r="D125" s="30"/>
    </row>
    <row r="126" ht="12" customHeight="1">
      <c r="D126" s="30"/>
    </row>
    <row r="127" ht="12" customHeight="1">
      <c r="D127" s="30"/>
    </row>
    <row r="128" ht="12" customHeight="1">
      <c r="D128" s="30"/>
    </row>
    <row r="129" ht="12" customHeight="1">
      <c r="D129" s="30"/>
    </row>
    <row r="130" ht="12" customHeight="1">
      <c r="D130" s="30"/>
    </row>
    <row r="131" spans="2:5" ht="12" customHeight="1">
      <c r="B131" s="21"/>
      <c r="C131" s="21"/>
      <c r="D131" s="21"/>
      <c r="E131" s="21"/>
    </row>
    <row r="132" spans="2:5" ht="12" customHeight="1">
      <c r="B132" s="21"/>
      <c r="C132" s="21"/>
      <c r="D132" s="21"/>
      <c r="E132" s="21"/>
    </row>
    <row r="133" spans="2:5" ht="12" customHeight="1">
      <c r="B133" s="21"/>
      <c r="C133" s="21"/>
      <c r="D133" s="21"/>
      <c r="E133" s="21"/>
    </row>
    <row r="134" spans="2:5" ht="12" customHeight="1">
      <c r="B134" s="21"/>
      <c r="C134" s="21"/>
      <c r="D134" s="21"/>
      <c r="E134" s="21"/>
    </row>
    <row r="135" spans="2:5" ht="12" customHeight="1">
      <c r="B135" s="21"/>
      <c r="C135" s="21"/>
      <c r="D135" s="21"/>
      <c r="E135" s="21"/>
    </row>
    <row r="136" spans="2:5" ht="12" customHeight="1">
      <c r="B136" s="21"/>
      <c r="C136" s="21"/>
      <c r="D136" s="21"/>
      <c r="E136" s="21"/>
    </row>
    <row r="137" spans="2:5" ht="12" customHeight="1">
      <c r="B137" s="21"/>
      <c r="C137" s="21"/>
      <c r="D137" s="21"/>
      <c r="E137" s="21"/>
    </row>
    <row r="138" spans="2:5" ht="12" customHeight="1">
      <c r="B138" s="21"/>
      <c r="C138" s="21"/>
      <c r="D138" s="21"/>
      <c r="E138" s="21"/>
    </row>
    <row r="139" spans="2:5" ht="12" customHeight="1">
      <c r="B139" s="21"/>
      <c r="C139" s="21"/>
      <c r="D139" s="21"/>
      <c r="E139" s="21"/>
    </row>
    <row r="140" ht="12" customHeight="1">
      <c r="D140" s="30"/>
    </row>
    <row r="141" ht="12" customHeight="1">
      <c r="D141" s="30"/>
    </row>
    <row r="142" ht="12" customHeight="1">
      <c r="D142" s="30"/>
    </row>
    <row r="143" spans="2:5" ht="12" customHeight="1">
      <c r="B143" s="21"/>
      <c r="C143" s="21"/>
      <c r="D143" s="21"/>
      <c r="E143" s="21"/>
    </row>
    <row r="144" ht="12" customHeight="1">
      <c r="D144" s="30"/>
    </row>
    <row r="145" spans="2:5" ht="12" customHeight="1">
      <c r="B145" s="21"/>
      <c r="C145" s="21"/>
      <c r="D145" s="21"/>
      <c r="E145" s="21"/>
    </row>
    <row r="146" spans="2:5" ht="12" customHeight="1">
      <c r="B146" s="21"/>
      <c r="C146" s="21"/>
      <c r="D146" s="21"/>
      <c r="E146" s="21"/>
    </row>
    <row r="147" spans="2:5" ht="12" customHeight="1">
      <c r="B147" s="21"/>
      <c r="C147" s="21"/>
      <c r="D147" s="21"/>
      <c r="E147" s="21"/>
    </row>
    <row r="148" spans="2:5" ht="12" customHeight="1">
      <c r="B148" s="21"/>
      <c r="C148" s="21"/>
      <c r="D148" s="21"/>
      <c r="E148" s="21"/>
    </row>
    <row r="149" spans="2:5" ht="12" customHeight="1">
      <c r="B149" s="21"/>
      <c r="C149" s="21"/>
      <c r="D149" s="21"/>
      <c r="E149" s="21"/>
    </row>
    <row r="150" spans="2:5" ht="12" customHeight="1">
      <c r="B150" s="21"/>
      <c r="C150" s="21"/>
      <c r="D150" s="21"/>
      <c r="E150" s="21"/>
    </row>
    <row r="151" spans="2:5" ht="12" customHeight="1">
      <c r="B151" s="21"/>
      <c r="C151" s="21"/>
      <c r="D151" s="21"/>
      <c r="E151" s="21"/>
    </row>
    <row r="152" ht="12" customHeight="1">
      <c r="D152" s="30"/>
    </row>
    <row r="153" ht="12" customHeight="1">
      <c r="D153" s="30"/>
    </row>
    <row r="154" ht="12" customHeight="1">
      <c r="D154" s="30"/>
    </row>
    <row r="155" ht="12" customHeight="1">
      <c r="D155" s="30"/>
    </row>
    <row r="156" ht="12" customHeight="1">
      <c r="D156" s="30"/>
    </row>
    <row r="157" ht="12" customHeight="1">
      <c r="D157" s="30"/>
    </row>
    <row r="158" ht="12" customHeight="1">
      <c r="D158" s="30"/>
    </row>
    <row r="159" ht="12" customHeight="1">
      <c r="D159" s="30"/>
    </row>
    <row r="160" ht="12" customHeight="1">
      <c r="D160" s="30"/>
    </row>
    <row r="161" ht="12" customHeight="1">
      <c r="D161" s="30"/>
    </row>
    <row r="162" ht="12" customHeight="1">
      <c r="D162" s="30"/>
    </row>
    <row r="163" ht="12" customHeight="1">
      <c r="D163" s="30"/>
    </row>
    <row r="164" ht="12" customHeight="1">
      <c r="D164" s="30"/>
    </row>
    <row r="165" ht="12" customHeight="1">
      <c r="D165" s="30"/>
    </row>
    <row r="166" ht="12" customHeight="1">
      <c r="D166" s="30"/>
    </row>
    <row r="167" ht="12" customHeight="1">
      <c r="D167" s="30"/>
    </row>
    <row r="168" ht="12" customHeight="1">
      <c r="D168" s="30"/>
    </row>
    <row r="169" ht="12" customHeight="1">
      <c r="D169" s="30"/>
    </row>
    <row r="170" ht="12" customHeight="1">
      <c r="D170" s="30"/>
    </row>
    <row r="171" ht="12" customHeight="1">
      <c r="D171" s="30"/>
    </row>
    <row r="172" ht="12" customHeight="1">
      <c r="D172" s="30"/>
    </row>
    <row r="173" ht="12" customHeight="1">
      <c r="D173" s="30"/>
    </row>
    <row r="174" ht="12" customHeight="1">
      <c r="D174" s="30"/>
    </row>
    <row r="175" ht="12" customHeight="1">
      <c r="D175" s="30"/>
    </row>
    <row r="176" ht="12" customHeight="1">
      <c r="D176" s="30"/>
    </row>
    <row r="177" ht="12" customHeight="1">
      <c r="D177" s="30"/>
    </row>
    <row r="178" ht="12" customHeight="1">
      <c r="D178" s="30"/>
    </row>
    <row r="179" ht="12" customHeight="1">
      <c r="D179" s="30"/>
    </row>
    <row r="180" ht="12" customHeight="1">
      <c r="D180" s="30"/>
    </row>
    <row r="181" ht="12" customHeight="1">
      <c r="D181" s="30"/>
    </row>
    <row r="182" ht="12" customHeight="1">
      <c r="D182" s="30"/>
    </row>
    <row r="183" ht="12" customHeight="1">
      <c r="D183" s="30"/>
    </row>
    <row r="184" ht="12" customHeight="1">
      <c r="D184" s="30"/>
    </row>
    <row r="185" ht="12" customHeight="1">
      <c r="D185" s="30"/>
    </row>
    <row r="186" ht="12" customHeight="1">
      <c r="D186" s="30"/>
    </row>
    <row r="187" ht="12" customHeight="1">
      <c r="D187" s="30"/>
    </row>
    <row r="188" ht="12" customHeight="1">
      <c r="D188" s="30"/>
    </row>
    <row r="189" ht="12" customHeight="1">
      <c r="D189" s="30"/>
    </row>
    <row r="190" ht="12" customHeight="1">
      <c r="D190" s="30"/>
    </row>
    <row r="191" ht="12" customHeight="1"/>
    <row r="192" ht="12" customHeight="1"/>
    <row r="193" spans="2:5" ht="12" customHeight="1">
      <c r="B193" s="21"/>
      <c r="C193" s="21"/>
      <c r="D193" s="21"/>
      <c r="E193" s="21"/>
    </row>
    <row r="194" spans="2:5" ht="12" customHeight="1">
      <c r="B194" s="21"/>
      <c r="C194" s="21"/>
      <c r="D194" s="21"/>
      <c r="E194" s="21"/>
    </row>
    <row r="195" spans="2:5" ht="12" customHeight="1">
      <c r="B195" s="21"/>
      <c r="C195" s="21"/>
      <c r="D195" s="21"/>
      <c r="E195" s="21"/>
    </row>
    <row r="196" spans="2:5" ht="12" customHeight="1">
      <c r="B196" s="21"/>
      <c r="C196" s="21"/>
      <c r="D196" s="21"/>
      <c r="E196" s="21"/>
    </row>
    <row r="197" spans="2:5" ht="12" customHeight="1">
      <c r="B197" s="21"/>
      <c r="C197" s="21"/>
      <c r="D197" s="21"/>
      <c r="E197" s="21"/>
    </row>
    <row r="198" ht="12" customHeight="1"/>
    <row r="199" ht="12" customHeight="1"/>
    <row r="200" ht="12" customHeight="1"/>
    <row r="201" ht="12" customHeight="1"/>
    <row r="202" ht="12" customHeight="1"/>
  </sheetData>
  <mergeCells count="12">
    <mergeCell ref="A3:E3"/>
    <mergeCell ref="A4:E4"/>
    <mergeCell ref="C6:E6"/>
    <mergeCell ref="A6:A8"/>
    <mergeCell ref="C7:C8"/>
    <mergeCell ref="D7:D8"/>
    <mergeCell ref="B6:B8"/>
    <mergeCell ref="A70:A72"/>
    <mergeCell ref="B70:B72"/>
    <mergeCell ref="C70:E70"/>
    <mergeCell ref="C71:C72"/>
    <mergeCell ref="D71:D72"/>
  </mergeCells>
  <printOptions/>
  <pageMargins left="1.33" right="0.75" top="0.86" bottom="0.48" header="0" footer="0"/>
  <pageSetup horizontalDpi="600" verticalDpi="600" orientation="portrait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13"/>
  <sheetViews>
    <sheetView workbookViewId="0" topLeftCell="A1">
      <selection activeCell="A11" sqref="A11"/>
    </sheetView>
  </sheetViews>
  <sheetFormatPr defaultColWidth="11.421875" defaultRowHeight="12.75"/>
  <cols>
    <col min="1" max="1" width="38.8515625" style="21" customWidth="1"/>
    <col min="2" max="2" width="8.421875" style="21" customWidth="1"/>
    <col min="3" max="3" width="6.140625" style="21" customWidth="1"/>
    <col min="4" max="4" width="8.7109375" style="21" customWidth="1"/>
    <col min="5" max="5" width="5.8515625" style="21" customWidth="1"/>
    <col min="6" max="6" width="6.140625" style="21" customWidth="1"/>
    <col min="7" max="7" width="5.57421875" style="21" customWidth="1"/>
    <col min="8" max="8" width="6.7109375" style="21" customWidth="1"/>
    <col min="9" max="9" width="7.28125" style="21" customWidth="1"/>
    <col min="10" max="10" width="5.140625" style="21" customWidth="1"/>
    <col min="11" max="11" width="5.7109375" style="21" customWidth="1"/>
    <col min="12" max="12" width="9.57421875" style="21" customWidth="1"/>
    <col min="13" max="13" width="8.28125" style="21" customWidth="1"/>
    <col min="14" max="14" width="5.7109375" style="21" customWidth="1"/>
    <col min="15" max="15" width="7.421875" style="21" customWidth="1"/>
    <col min="16" max="16384" width="11.421875" style="21" customWidth="1"/>
  </cols>
  <sheetData>
    <row r="1" ht="12">
      <c r="A1" s="22" t="s">
        <v>195</v>
      </c>
    </row>
    <row r="3" spans="1:15" ht="12">
      <c r="A3" s="116" t="s">
        <v>156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</row>
    <row r="4" spans="1:15" ht="12">
      <c r="A4" s="47" t="s">
        <v>157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</row>
    <row r="5" ht="12.75" thickBot="1"/>
    <row r="6" spans="1:15" ht="20.25" customHeight="1">
      <c r="A6" s="106" t="s">
        <v>158</v>
      </c>
      <c r="B6" s="109" t="s">
        <v>26</v>
      </c>
      <c r="C6" s="117" t="s">
        <v>159</v>
      </c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</row>
    <row r="7" spans="1:15" ht="29.25" customHeight="1" thickBot="1">
      <c r="A7" s="108"/>
      <c r="B7" s="111"/>
      <c r="C7" s="35" t="s">
        <v>2</v>
      </c>
      <c r="D7" s="35" t="s">
        <v>5</v>
      </c>
      <c r="E7" s="35" t="s">
        <v>9</v>
      </c>
      <c r="F7" s="35" t="s">
        <v>8</v>
      </c>
      <c r="G7" s="35" t="s">
        <v>1</v>
      </c>
      <c r="H7" s="35" t="s">
        <v>11</v>
      </c>
      <c r="I7" s="35" t="s">
        <v>12</v>
      </c>
      <c r="J7" s="35" t="s">
        <v>6</v>
      </c>
      <c r="K7" s="35" t="s">
        <v>10</v>
      </c>
      <c r="L7" s="35" t="s">
        <v>3</v>
      </c>
      <c r="M7" s="35" t="s">
        <v>7</v>
      </c>
      <c r="N7" s="35" t="s">
        <v>4</v>
      </c>
      <c r="O7" s="35" t="s">
        <v>0</v>
      </c>
    </row>
    <row r="8" spans="1:15" ht="12">
      <c r="A8" s="20"/>
      <c r="B8" s="50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</row>
    <row r="9" spans="1:15" ht="12">
      <c r="A9" s="31" t="s">
        <v>25</v>
      </c>
      <c r="B9" s="51">
        <f aca="true" t="shared" si="0" ref="B9:O9">SUM(B11:B112)-B82</f>
        <v>2898</v>
      </c>
      <c r="C9" s="37">
        <f t="shared" si="0"/>
        <v>2140</v>
      </c>
      <c r="D9" s="37">
        <f t="shared" si="0"/>
        <v>188</v>
      </c>
      <c r="E9" s="37">
        <f t="shared" si="0"/>
        <v>237</v>
      </c>
      <c r="F9" s="37">
        <f t="shared" si="0"/>
        <v>178</v>
      </c>
      <c r="G9" s="37">
        <f t="shared" si="0"/>
        <v>25</v>
      </c>
      <c r="H9" s="37">
        <f t="shared" si="0"/>
        <v>1</v>
      </c>
      <c r="I9" s="37">
        <f t="shared" si="0"/>
        <v>4</v>
      </c>
      <c r="J9" s="37">
        <f t="shared" si="0"/>
        <v>1</v>
      </c>
      <c r="K9" s="37">
        <f t="shared" si="0"/>
        <v>100</v>
      </c>
      <c r="L9" s="37">
        <f t="shared" si="0"/>
        <v>9</v>
      </c>
      <c r="M9" s="37">
        <f t="shared" si="0"/>
        <v>6</v>
      </c>
      <c r="N9" s="37">
        <f t="shared" si="0"/>
        <v>7</v>
      </c>
      <c r="O9" s="37">
        <f t="shared" si="0"/>
        <v>2</v>
      </c>
    </row>
    <row r="10" spans="1:15" ht="12">
      <c r="A10" s="20"/>
      <c r="B10" s="5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</row>
    <row r="11" spans="1:15" ht="12">
      <c r="A11" s="20" t="s">
        <v>38</v>
      </c>
      <c r="B11" s="52">
        <f>SUM(C11:O11)</f>
        <v>1</v>
      </c>
      <c r="C11" s="38">
        <v>1</v>
      </c>
      <c r="D11" s="38">
        <v>0</v>
      </c>
      <c r="E11" s="38">
        <v>0</v>
      </c>
      <c r="F11" s="39">
        <v>0</v>
      </c>
      <c r="G11" s="39">
        <v>0</v>
      </c>
      <c r="H11" s="39">
        <v>0</v>
      </c>
      <c r="I11" s="39">
        <v>0</v>
      </c>
      <c r="J11" s="39">
        <v>0</v>
      </c>
      <c r="K11" s="39">
        <v>0</v>
      </c>
      <c r="L11" s="39">
        <v>0</v>
      </c>
      <c r="M11" s="39">
        <v>0</v>
      </c>
      <c r="N11" s="39">
        <v>0</v>
      </c>
      <c r="O11" s="39">
        <v>0</v>
      </c>
    </row>
    <row r="12" spans="1:15" ht="12">
      <c r="A12" s="20" t="s">
        <v>39</v>
      </c>
      <c r="B12" s="52">
        <f aca="true" t="shared" si="1" ref="B12:B90">SUM(C12:O12)</f>
        <v>17</v>
      </c>
      <c r="C12" s="38">
        <v>14</v>
      </c>
      <c r="D12" s="38">
        <v>0</v>
      </c>
      <c r="E12" s="38">
        <v>2</v>
      </c>
      <c r="F12" s="39">
        <v>0</v>
      </c>
      <c r="G12" s="39">
        <v>0</v>
      </c>
      <c r="H12" s="39">
        <v>0</v>
      </c>
      <c r="I12" s="39">
        <v>0</v>
      </c>
      <c r="J12" s="39">
        <v>0</v>
      </c>
      <c r="K12" s="38">
        <v>1</v>
      </c>
      <c r="L12" s="39">
        <v>0</v>
      </c>
      <c r="M12" s="39">
        <v>0</v>
      </c>
      <c r="N12" s="39">
        <v>0</v>
      </c>
      <c r="O12" s="39">
        <v>0</v>
      </c>
    </row>
    <row r="13" spans="1:15" ht="12">
      <c r="A13" s="20" t="s">
        <v>126</v>
      </c>
      <c r="B13" s="52">
        <f t="shared" si="1"/>
        <v>4</v>
      </c>
      <c r="C13" s="38">
        <v>3</v>
      </c>
      <c r="D13" s="38">
        <v>0</v>
      </c>
      <c r="E13" s="38">
        <v>0</v>
      </c>
      <c r="F13" s="38">
        <v>1</v>
      </c>
      <c r="G13" s="39">
        <v>0</v>
      </c>
      <c r="H13" s="39">
        <v>0</v>
      </c>
      <c r="I13" s="39">
        <v>0</v>
      </c>
      <c r="J13" s="39">
        <v>0</v>
      </c>
      <c r="K13" s="39">
        <v>0</v>
      </c>
      <c r="L13" s="39">
        <v>0</v>
      </c>
      <c r="M13" s="39">
        <v>0</v>
      </c>
      <c r="N13" s="39">
        <v>0</v>
      </c>
      <c r="O13" s="39">
        <v>0</v>
      </c>
    </row>
    <row r="14" spans="1:15" ht="12">
      <c r="A14" s="20" t="s">
        <v>127</v>
      </c>
      <c r="B14" s="52">
        <f t="shared" si="1"/>
        <v>16</v>
      </c>
      <c r="C14" s="38">
        <v>14</v>
      </c>
      <c r="D14" s="39">
        <v>0</v>
      </c>
      <c r="E14" s="38">
        <v>1</v>
      </c>
      <c r="F14" s="38">
        <v>1</v>
      </c>
      <c r="G14" s="39">
        <v>0</v>
      </c>
      <c r="H14" s="39">
        <v>0</v>
      </c>
      <c r="I14" s="39">
        <v>0</v>
      </c>
      <c r="J14" s="39">
        <v>0</v>
      </c>
      <c r="K14" s="39">
        <v>0</v>
      </c>
      <c r="L14" s="39">
        <v>0</v>
      </c>
      <c r="M14" s="39">
        <v>0</v>
      </c>
      <c r="N14" s="39">
        <v>0</v>
      </c>
      <c r="O14" s="39">
        <v>0</v>
      </c>
    </row>
    <row r="15" spans="1:15" ht="12">
      <c r="A15" s="20" t="s">
        <v>43</v>
      </c>
      <c r="B15" s="52">
        <f t="shared" si="1"/>
        <v>34</v>
      </c>
      <c r="C15" s="38">
        <v>21</v>
      </c>
      <c r="D15" s="38">
        <v>3</v>
      </c>
      <c r="E15" s="38">
        <v>7</v>
      </c>
      <c r="F15" s="39">
        <v>0</v>
      </c>
      <c r="G15" s="38">
        <v>1</v>
      </c>
      <c r="H15" s="39">
        <v>0</v>
      </c>
      <c r="I15" s="39">
        <v>0</v>
      </c>
      <c r="J15" s="39">
        <v>0</v>
      </c>
      <c r="K15" s="38">
        <v>2</v>
      </c>
      <c r="L15" s="39">
        <v>0</v>
      </c>
      <c r="M15" s="39">
        <v>0</v>
      </c>
      <c r="N15" s="39">
        <v>0</v>
      </c>
      <c r="O15" s="39">
        <v>0</v>
      </c>
    </row>
    <row r="16" spans="1:15" ht="12">
      <c r="A16" s="20" t="s">
        <v>44</v>
      </c>
      <c r="B16" s="52">
        <f t="shared" si="1"/>
        <v>23</v>
      </c>
      <c r="C16" s="38">
        <v>16</v>
      </c>
      <c r="D16" s="38">
        <v>2</v>
      </c>
      <c r="E16" s="38">
        <v>1</v>
      </c>
      <c r="F16" s="38">
        <v>1</v>
      </c>
      <c r="G16" s="38">
        <v>1</v>
      </c>
      <c r="H16" s="39">
        <v>0</v>
      </c>
      <c r="I16" s="39">
        <v>0</v>
      </c>
      <c r="J16" s="39">
        <v>0</v>
      </c>
      <c r="K16" s="38">
        <v>2</v>
      </c>
      <c r="L16" s="39">
        <v>0</v>
      </c>
      <c r="M16" s="39">
        <v>0</v>
      </c>
      <c r="N16" s="39">
        <v>0</v>
      </c>
      <c r="O16" s="39">
        <v>0</v>
      </c>
    </row>
    <row r="17" spans="1:15" ht="12">
      <c r="A17" s="20" t="s">
        <v>128</v>
      </c>
      <c r="B17" s="52">
        <f t="shared" si="1"/>
        <v>4</v>
      </c>
      <c r="C17" s="38">
        <v>4</v>
      </c>
      <c r="D17" s="39">
        <v>0</v>
      </c>
      <c r="E17" s="39">
        <v>0</v>
      </c>
      <c r="F17" s="39">
        <v>0</v>
      </c>
      <c r="G17" s="39">
        <v>0</v>
      </c>
      <c r="H17" s="39">
        <v>0</v>
      </c>
      <c r="I17" s="39">
        <v>0</v>
      </c>
      <c r="J17" s="39">
        <v>0</v>
      </c>
      <c r="K17" s="39">
        <v>0</v>
      </c>
      <c r="L17" s="39">
        <v>0</v>
      </c>
      <c r="M17" s="39">
        <v>0</v>
      </c>
      <c r="N17" s="39">
        <v>0</v>
      </c>
      <c r="O17" s="39">
        <v>0</v>
      </c>
    </row>
    <row r="18" spans="1:15" ht="12">
      <c r="A18" s="20" t="s">
        <v>47</v>
      </c>
      <c r="B18" s="52">
        <f t="shared" si="1"/>
        <v>8</v>
      </c>
      <c r="C18" s="38">
        <v>5</v>
      </c>
      <c r="D18" s="38">
        <v>1</v>
      </c>
      <c r="E18" s="38">
        <v>2</v>
      </c>
      <c r="F18" s="39">
        <v>0</v>
      </c>
      <c r="G18" s="39">
        <v>0</v>
      </c>
      <c r="H18" s="39">
        <v>0</v>
      </c>
      <c r="I18" s="39">
        <v>0</v>
      </c>
      <c r="J18" s="39">
        <v>0</v>
      </c>
      <c r="K18" s="39">
        <v>0</v>
      </c>
      <c r="L18" s="39">
        <v>0</v>
      </c>
      <c r="M18" s="39">
        <v>0</v>
      </c>
      <c r="N18" s="39">
        <v>0</v>
      </c>
      <c r="O18" s="39">
        <v>0</v>
      </c>
    </row>
    <row r="19" spans="1:15" ht="12">
      <c r="A19" s="20" t="s">
        <v>48</v>
      </c>
      <c r="B19" s="52">
        <f t="shared" si="1"/>
        <v>2</v>
      </c>
      <c r="C19" s="38">
        <v>1</v>
      </c>
      <c r="D19" s="38">
        <v>1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</row>
    <row r="20" spans="1:15" ht="12">
      <c r="A20" s="20" t="s">
        <v>129</v>
      </c>
      <c r="B20" s="52">
        <f t="shared" si="1"/>
        <v>4</v>
      </c>
      <c r="C20" s="38">
        <v>3</v>
      </c>
      <c r="D20" s="39">
        <v>0</v>
      </c>
      <c r="E20" s="39">
        <v>0</v>
      </c>
      <c r="F20" s="39">
        <v>0</v>
      </c>
      <c r="G20" s="38">
        <v>1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</row>
    <row r="21" spans="1:15" ht="12">
      <c r="A21" s="20" t="s">
        <v>50</v>
      </c>
      <c r="B21" s="52">
        <f t="shared" si="1"/>
        <v>1</v>
      </c>
      <c r="C21" s="38">
        <v>1</v>
      </c>
      <c r="D21" s="39">
        <v>0</v>
      </c>
      <c r="E21" s="39">
        <v>0</v>
      </c>
      <c r="F21" s="39">
        <v>0</v>
      </c>
      <c r="G21" s="39">
        <v>0</v>
      </c>
      <c r="H21" s="39">
        <v>0</v>
      </c>
      <c r="I21" s="39">
        <v>0</v>
      </c>
      <c r="J21" s="39">
        <v>0</v>
      </c>
      <c r="K21" s="39">
        <v>0</v>
      </c>
      <c r="L21" s="39">
        <v>0</v>
      </c>
      <c r="M21" s="39">
        <v>0</v>
      </c>
      <c r="N21" s="39">
        <v>0</v>
      </c>
      <c r="O21" s="39">
        <v>0</v>
      </c>
    </row>
    <row r="22" spans="1:15" ht="12">
      <c r="A22" s="20" t="s">
        <v>51</v>
      </c>
      <c r="B22" s="52">
        <f t="shared" si="1"/>
        <v>103</v>
      </c>
      <c r="C22" s="38">
        <v>79</v>
      </c>
      <c r="D22" s="38">
        <v>8</v>
      </c>
      <c r="E22" s="38">
        <v>9</v>
      </c>
      <c r="F22" s="38">
        <v>4</v>
      </c>
      <c r="G22" s="39">
        <v>0</v>
      </c>
      <c r="H22" s="39">
        <v>0</v>
      </c>
      <c r="I22" s="39">
        <v>0</v>
      </c>
      <c r="J22" s="39">
        <v>0</v>
      </c>
      <c r="K22" s="38">
        <v>3</v>
      </c>
      <c r="L22" s="39">
        <v>0</v>
      </c>
      <c r="M22" s="39">
        <v>0</v>
      </c>
      <c r="N22" s="39">
        <v>0</v>
      </c>
      <c r="O22" s="39">
        <v>0</v>
      </c>
    </row>
    <row r="23" spans="1:15" ht="12">
      <c r="A23" s="20" t="s">
        <v>130</v>
      </c>
      <c r="B23" s="52">
        <f t="shared" si="1"/>
        <v>116</v>
      </c>
      <c r="C23" s="38">
        <v>75</v>
      </c>
      <c r="D23" s="38">
        <v>6</v>
      </c>
      <c r="E23" s="38">
        <v>18</v>
      </c>
      <c r="F23" s="38">
        <v>11</v>
      </c>
      <c r="G23" s="38">
        <v>3</v>
      </c>
      <c r="H23" s="39">
        <v>0</v>
      </c>
      <c r="I23" s="39">
        <v>0</v>
      </c>
      <c r="J23" s="39">
        <v>0</v>
      </c>
      <c r="K23" s="38">
        <v>3</v>
      </c>
      <c r="L23" s="39">
        <v>0</v>
      </c>
      <c r="M23" s="39">
        <v>0</v>
      </c>
      <c r="N23" s="39">
        <v>0</v>
      </c>
      <c r="O23" s="39">
        <v>0</v>
      </c>
    </row>
    <row r="24" spans="1:15" ht="12">
      <c r="A24" s="20" t="s">
        <v>131</v>
      </c>
      <c r="B24" s="52">
        <f t="shared" si="1"/>
        <v>1</v>
      </c>
      <c r="C24" s="38">
        <v>1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</row>
    <row r="25" spans="1:15" ht="12">
      <c r="A25" s="20" t="s">
        <v>132</v>
      </c>
      <c r="B25" s="52">
        <f t="shared" si="1"/>
        <v>1</v>
      </c>
      <c r="C25" s="38">
        <v>1</v>
      </c>
      <c r="D25" s="39">
        <v>0</v>
      </c>
      <c r="E25" s="39">
        <v>0</v>
      </c>
      <c r="F25" s="39">
        <v>0</v>
      </c>
      <c r="G25" s="39">
        <v>0</v>
      </c>
      <c r="H25" s="39">
        <v>0</v>
      </c>
      <c r="I25" s="39">
        <v>0</v>
      </c>
      <c r="J25" s="39">
        <v>0</v>
      </c>
      <c r="K25" s="39">
        <v>0</v>
      </c>
      <c r="L25" s="39">
        <v>0</v>
      </c>
      <c r="M25" s="39">
        <v>0</v>
      </c>
      <c r="N25" s="39">
        <v>0</v>
      </c>
      <c r="O25" s="39">
        <v>0</v>
      </c>
    </row>
    <row r="26" spans="1:15" ht="12">
      <c r="A26" s="20" t="s">
        <v>55</v>
      </c>
      <c r="B26" s="52">
        <f t="shared" si="1"/>
        <v>1</v>
      </c>
      <c r="C26" s="38">
        <v>1</v>
      </c>
      <c r="D26" s="39">
        <v>0</v>
      </c>
      <c r="E26" s="39">
        <v>0</v>
      </c>
      <c r="F26" s="39">
        <v>0</v>
      </c>
      <c r="G26" s="39">
        <v>0</v>
      </c>
      <c r="H26" s="39">
        <v>0</v>
      </c>
      <c r="I26" s="39">
        <v>0</v>
      </c>
      <c r="J26" s="39">
        <v>0</v>
      </c>
      <c r="K26" s="39">
        <v>0</v>
      </c>
      <c r="L26" s="39">
        <v>0</v>
      </c>
      <c r="M26" s="39">
        <v>0</v>
      </c>
      <c r="N26" s="39">
        <v>0</v>
      </c>
      <c r="O26" s="39">
        <v>0</v>
      </c>
    </row>
    <row r="27" spans="1:15" ht="12">
      <c r="A27" s="20" t="s">
        <v>56</v>
      </c>
      <c r="B27" s="52">
        <f t="shared" si="1"/>
        <v>1</v>
      </c>
      <c r="C27" s="38">
        <v>1</v>
      </c>
      <c r="D27" s="39">
        <v>0</v>
      </c>
      <c r="E27" s="39">
        <v>0</v>
      </c>
      <c r="F27" s="39">
        <v>0</v>
      </c>
      <c r="G27" s="39">
        <v>0</v>
      </c>
      <c r="H27" s="39">
        <v>0</v>
      </c>
      <c r="I27" s="39">
        <v>0</v>
      </c>
      <c r="J27" s="39">
        <v>0</v>
      </c>
      <c r="K27" s="39">
        <v>0</v>
      </c>
      <c r="L27" s="39">
        <v>0</v>
      </c>
      <c r="M27" s="39">
        <v>0</v>
      </c>
      <c r="N27" s="39">
        <v>0</v>
      </c>
      <c r="O27" s="39">
        <v>0</v>
      </c>
    </row>
    <row r="28" spans="1:15" ht="12">
      <c r="A28" s="20" t="s">
        <v>57</v>
      </c>
      <c r="B28" s="52">
        <f t="shared" si="1"/>
        <v>3</v>
      </c>
      <c r="C28" s="38">
        <v>3</v>
      </c>
      <c r="D28" s="39">
        <v>0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</row>
    <row r="29" spans="1:15" ht="12">
      <c r="A29" s="20" t="s">
        <v>58</v>
      </c>
      <c r="B29" s="52">
        <f t="shared" si="1"/>
        <v>95</v>
      </c>
      <c r="C29" s="38">
        <v>86</v>
      </c>
      <c r="D29" s="38">
        <v>4</v>
      </c>
      <c r="E29" s="38">
        <v>4</v>
      </c>
      <c r="F29" s="39">
        <v>0</v>
      </c>
      <c r="G29" s="39">
        <v>0</v>
      </c>
      <c r="H29" s="39">
        <v>0</v>
      </c>
      <c r="I29" s="39">
        <v>0</v>
      </c>
      <c r="J29" s="39">
        <v>0</v>
      </c>
      <c r="K29" s="38">
        <v>1</v>
      </c>
      <c r="L29" s="39">
        <v>0</v>
      </c>
      <c r="M29" s="39">
        <v>0</v>
      </c>
      <c r="N29" s="39">
        <v>0</v>
      </c>
      <c r="O29" s="39">
        <v>0</v>
      </c>
    </row>
    <row r="30" spans="1:15" ht="12">
      <c r="A30" s="20" t="s">
        <v>59</v>
      </c>
      <c r="B30" s="52">
        <f t="shared" si="1"/>
        <v>10</v>
      </c>
      <c r="C30" s="38">
        <v>9</v>
      </c>
      <c r="D30" s="39">
        <v>0</v>
      </c>
      <c r="E30" s="39">
        <v>0</v>
      </c>
      <c r="F30" s="38">
        <v>1</v>
      </c>
      <c r="G30" s="39">
        <v>0</v>
      </c>
      <c r="H30" s="39">
        <v>0</v>
      </c>
      <c r="I30" s="39">
        <v>0</v>
      </c>
      <c r="J30" s="39">
        <v>0</v>
      </c>
      <c r="K30" s="39">
        <v>0</v>
      </c>
      <c r="L30" s="39">
        <v>0</v>
      </c>
      <c r="M30" s="39">
        <v>0</v>
      </c>
      <c r="N30" s="39">
        <v>0</v>
      </c>
      <c r="O30" s="39">
        <v>0</v>
      </c>
    </row>
    <row r="31" spans="1:15" ht="12">
      <c r="A31" s="20" t="s">
        <v>60</v>
      </c>
      <c r="B31" s="52">
        <f t="shared" si="1"/>
        <v>2</v>
      </c>
      <c r="C31" s="38">
        <v>2</v>
      </c>
      <c r="D31" s="39"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</row>
    <row r="32" spans="1:15" ht="12">
      <c r="A32" s="20" t="s">
        <v>61</v>
      </c>
      <c r="B32" s="52">
        <f t="shared" si="1"/>
        <v>4</v>
      </c>
      <c r="C32" s="38">
        <v>2</v>
      </c>
      <c r="D32" s="39">
        <v>0</v>
      </c>
      <c r="E32" s="38">
        <v>1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8">
        <v>1</v>
      </c>
      <c r="L32" s="39">
        <v>0</v>
      </c>
      <c r="M32" s="39">
        <v>0</v>
      </c>
      <c r="N32" s="39">
        <v>0</v>
      </c>
      <c r="O32" s="39">
        <v>0</v>
      </c>
    </row>
    <row r="33" spans="1:15" ht="12">
      <c r="A33" s="20" t="s">
        <v>62</v>
      </c>
      <c r="B33" s="52">
        <f t="shared" si="1"/>
        <v>4</v>
      </c>
      <c r="C33" s="38">
        <v>4</v>
      </c>
      <c r="D33" s="39">
        <v>0</v>
      </c>
      <c r="E33" s="39">
        <v>0</v>
      </c>
      <c r="F33" s="39">
        <v>0</v>
      </c>
      <c r="G33" s="39">
        <v>0</v>
      </c>
      <c r="H33" s="39">
        <v>0</v>
      </c>
      <c r="I33" s="39">
        <v>0</v>
      </c>
      <c r="J33" s="39">
        <v>0</v>
      </c>
      <c r="K33" s="39">
        <v>0</v>
      </c>
      <c r="L33" s="39">
        <v>0</v>
      </c>
      <c r="M33" s="39">
        <v>0</v>
      </c>
      <c r="N33" s="39">
        <v>0</v>
      </c>
      <c r="O33" s="39">
        <v>0</v>
      </c>
    </row>
    <row r="34" spans="1:15" ht="12">
      <c r="A34" s="20" t="s">
        <v>63</v>
      </c>
      <c r="B34" s="52">
        <f t="shared" si="1"/>
        <v>17</v>
      </c>
      <c r="C34" s="38">
        <v>16</v>
      </c>
      <c r="D34" s="39">
        <v>0</v>
      </c>
      <c r="E34" s="39">
        <v>0</v>
      </c>
      <c r="F34" s="39">
        <v>0</v>
      </c>
      <c r="G34" s="39">
        <v>0</v>
      </c>
      <c r="H34" s="39">
        <v>0</v>
      </c>
      <c r="I34" s="39">
        <v>0</v>
      </c>
      <c r="J34" s="39">
        <v>0</v>
      </c>
      <c r="K34" s="38">
        <v>1</v>
      </c>
      <c r="L34" s="39">
        <v>0</v>
      </c>
      <c r="M34" s="39">
        <v>0</v>
      </c>
      <c r="N34" s="39">
        <v>0</v>
      </c>
      <c r="O34" s="39">
        <v>0</v>
      </c>
    </row>
    <row r="35" spans="1:15" ht="12">
      <c r="A35" s="20" t="s">
        <v>64</v>
      </c>
      <c r="B35" s="52">
        <f t="shared" si="1"/>
        <v>38</v>
      </c>
      <c r="C35" s="38">
        <v>34</v>
      </c>
      <c r="D35" s="38">
        <v>3</v>
      </c>
      <c r="E35" s="39">
        <v>0</v>
      </c>
      <c r="F35" s="38">
        <v>1</v>
      </c>
      <c r="G35" s="39">
        <v>0</v>
      </c>
      <c r="H35" s="39">
        <v>0</v>
      </c>
      <c r="I35" s="39">
        <v>0</v>
      </c>
      <c r="J35" s="39">
        <v>0</v>
      </c>
      <c r="K35" s="39">
        <v>0</v>
      </c>
      <c r="L35" s="39">
        <v>0</v>
      </c>
      <c r="M35" s="39">
        <v>0</v>
      </c>
      <c r="N35" s="39">
        <v>0</v>
      </c>
      <c r="O35" s="39">
        <v>0</v>
      </c>
    </row>
    <row r="36" spans="1:15" ht="12">
      <c r="A36" s="20" t="s">
        <v>65</v>
      </c>
      <c r="B36" s="52">
        <f t="shared" si="1"/>
        <v>1</v>
      </c>
      <c r="C36" s="38">
        <v>1</v>
      </c>
      <c r="D36" s="39">
        <v>0</v>
      </c>
      <c r="E36" s="39">
        <v>0</v>
      </c>
      <c r="F36" s="39">
        <v>0</v>
      </c>
      <c r="G36" s="39">
        <v>0</v>
      </c>
      <c r="H36" s="39">
        <v>0</v>
      </c>
      <c r="I36" s="39">
        <v>0</v>
      </c>
      <c r="J36" s="39">
        <v>0</v>
      </c>
      <c r="K36" s="39">
        <v>0</v>
      </c>
      <c r="L36" s="39">
        <v>0</v>
      </c>
      <c r="M36" s="39">
        <v>0</v>
      </c>
      <c r="N36" s="39">
        <v>0</v>
      </c>
      <c r="O36" s="39">
        <v>0</v>
      </c>
    </row>
    <row r="37" spans="1:15" ht="12">
      <c r="A37" s="20" t="s">
        <v>66</v>
      </c>
      <c r="B37" s="52">
        <f t="shared" si="1"/>
        <v>5</v>
      </c>
      <c r="C37" s="38">
        <v>5</v>
      </c>
      <c r="D37" s="39">
        <v>0</v>
      </c>
      <c r="E37" s="39">
        <v>0</v>
      </c>
      <c r="F37" s="39">
        <v>0</v>
      </c>
      <c r="G37" s="39">
        <v>0</v>
      </c>
      <c r="H37" s="39">
        <v>0</v>
      </c>
      <c r="I37" s="39">
        <v>0</v>
      </c>
      <c r="J37" s="39">
        <v>0</v>
      </c>
      <c r="K37" s="39">
        <v>0</v>
      </c>
      <c r="L37" s="39">
        <v>0</v>
      </c>
      <c r="M37" s="39">
        <v>0</v>
      </c>
      <c r="N37" s="39">
        <v>0</v>
      </c>
      <c r="O37" s="39">
        <v>0</v>
      </c>
    </row>
    <row r="38" spans="1:15" ht="12">
      <c r="A38" s="20" t="s">
        <v>67</v>
      </c>
      <c r="B38" s="52">
        <v>7</v>
      </c>
      <c r="C38" s="38">
        <v>6</v>
      </c>
      <c r="D38" s="39">
        <v>0</v>
      </c>
      <c r="E38" s="38">
        <v>1</v>
      </c>
      <c r="F38" s="39">
        <v>0</v>
      </c>
      <c r="G38" s="39">
        <v>0</v>
      </c>
      <c r="H38" s="39">
        <v>0</v>
      </c>
      <c r="I38" s="39">
        <v>0</v>
      </c>
      <c r="J38" s="39">
        <v>0</v>
      </c>
      <c r="K38" s="39">
        <v>0</v>
      </c>
      <c r="L38" s="39">
        <v>0</v>
      </c>
      <c r="M38" s="39">
        <v>0</v>
      </c>
      <c r="N38" s="39">
        <v>0</v>
      </c>
      <c r="O38" s="39">
        <v>0</v>
      </c>
    </row>
    <row r="39" spans="1:15" ht="12">
      <c r="A39" s="20" t="s">
        <v>68</v>
      </c>
      <c r="B39" s="52">
        <v>19</v>
      </c>
      <c r="C39" s="38">
        <v>15</v>
      </c>
      <c r="D39" s="38">
        <v>2</v>
      </c>
      <c r="E39" s="38">
        <v>1</v>
      </c>
      <c r="F39" s="39">
        <v>0</v>
      </c>
      <c r="G39" s="39">
        <v>0</v>
      </c>
      <c r="H39" s="39">
        <v>0</v>
      </c>
      <c r="I39" s="39">
        <v>0</v>
      </c>
      <c r="J39" s="39">
        <v>0</v>
      </c>
      <c r="K39" s="38">
        <v>1</v>
      </c>
      <c r="L39" s="39">
        <v>0</v>
      </c>
      <c r="M39" s="39">
        <v>0</v>
      </c>
      <c r="N39" s="39">
        <v>0</v>
      </c>
      <c r="O39" s="39">
        <v>0</v>
      </c>
    </row>
    <row r="40" spans="1:15" ht="12">
      <c r="A40" s="20" t="s">
        <v>69</v>
      </c>
      <c r="B40" s="52">
        <f t="shared" si="1"/>
        <v>308</v>
      </c>
      <c r="C40" s="38">
        <v>223</v>
      </c>
      <c r="D40" s="38">
        <v>11</v>
      </c>
      <c r="E40" s="38">
        <v>30</v>
      </c>
      <c r="F40" s="38">
        <v>21</v>
      </c>
      <c r="G40" s="38">
        <v>1</v>
      </c>
      <c r="H40" s="39">
        <v>0</v>
      </c>
      <c r="I40" s="38">
        <v>1</v>
      </c>
      <c r="J40" s="39">
        <v>0</v>
      </c>
      <c r="K40" s="38">
        <v>16</v>
      </c>
      <c r="L40" s="38">
        <v>2</v>
      </c>
      <c r="M40" s="38">
        <v>1</v>
      </c>
      <c r="N40" s="38">
        <v>2</v>
      </c>
      <c r="O40" s="39">
        <v>0</v>
      </c>
    </row>
    <row r="41" spans="1:15" ht="12">
      <c r="A41" s="20" t="s">
        <v>70</v>
      </c>
      <c r="B41" s="52">
        <f t="shared" si="1"/>
        <v>118</v>
      </c>
      <c r="C41" s="38">
        <v>54</v>
      </c>
      <c r="D41" s="38">
        <v>11</v>
      </c>
      <c r="E41" s="38">
        <v>11</v>
      </c>
      <c r="F41" s="38">
        <v>28</v>
      </c>
      <c r="G41" s="38">
        <v>4</v>
      </c>
      <c r="H41" s="39">
        <v>0</v>
      </c>
      <c r="I41" s="38">
        <v>3</v>
      </c>
      <c r="J41" s="38">
        <v>1</v>
      </c>
      <c r="K41" s="38">
        <v>4</v>
      </c>
      <c r="L41" s="38">
        <v>2</v>
      </c>
      <c r="M41" s="39">
        <v>0</v>
      </c>
      <c r="N41" s="39">
        <v>0</v>
      </c>
      <c r="O41" s="39">
        <v>0</v>
      </c>
    </row>
    <row r="42" spans="1:15" ht="12">
      <c r="A42" s="20" t="s">
        <v>71</v>
      </c>
      <c r="B42" s="52">
        <f t="shared" si="1"/>
        <v>20</v>
      </c>
      <c r="C42" s="38">
        <v>14</v>
      </c>
      <c r="D42" s="39">
        <v>0</v>
      </c>
      <c r="E42" s="38">
        <v>1</v>
      </c>
      <c r="F42" s="39">
        <v>0</v>
      </c>
      <c r="G42" s="39">
        <v>0</v>
      </c>
      <c r="H42" s="39">
        <v>0</v>
      </c>
      <c r="I42" s="39">
        <v>0</v>
      </c>
      <c r="J42" s="39">
        <v>0</v>
      </c>
      <c r="K42" s="38">
        <v>5</v>
      </c>
      <c r="L42" s="39">
        <v>0</v>
      </c>
      <c r="M42" s="39">
        <v>0</v>
      </c>
      <c r="N42" s="39">
        <v>0</v>
      </c>
      <c r="O42" s="39">
        <v>0</v>
      </c>
    </row>
    <row r="43" spans="1:15" ht="12">
      <c r="A43" s="20" t="s">
        <v>72</v>
      </c>
      <c r="B43" s="52">
        <f t="shared" si="1"/>
        <v>1</v>
      </c>
      <c r="C43" s="38">
        <v>1</v>
      </c>
      <c r="D43" s="39">
        <v>0</v>
      </c>
      <c r="E43" s="39">
        <v>0</v>
      </c>
      <c r="F43" s="39">
        <v>0</v>
      </c>
      <c r="G43" s="39">
        <v>0</v>
      </c>
      <c r="H43" s="39">
        <v>0</v>
      </c>
      <c r="I43" s="39">
        <v>0</v>
      </c>
      <c r="J43" s="39">
        <v>0</v>
      </c>
      <c r="K43" s="39">
        <v>0</v>
      </c>
      <c r="L43" s="39">
        <v>0</v>
      </c>
      <c r="M43" s="39">
        <v>0</v>
      </c>
      <c r="N43" s="39">
        <v>0</v>
      </c>
      <c r="O43" s="39">
        <v>0</v>
      </c>
    </row>
    <row r="44" spans="1:15" ht="12">
      <c r="A44" s="20" t="s">
        <v>74</v>
      </c>
      <c r="B44" s="52">
        <f t="shared" si="1"/>
        <v>5</v>
      </c>
      <c r="C44" s="38">
        <v>4</v>
      </c>
      <c r="D44" s="38">
        <v>1</v>
      </c>
      <c r="E44" s="39">
        <v>0</v>
      </c>
      <c r="F44" s="39">
        <v>0</v>
      </c>
      <c r="G44" s="39">
        <v>0</v>
      </c>
      <c r="H44" s="39">
        <v>0</v>
      </c>
      <c r="I44" s="39">
        <v>0</v>
      </c>
      <c r="J44" s="39">
        <v>0</v>
      </c>
      <c r="K44" s="39">
        <v>0</v>
      </c>
      <c r="L44" s="39">
        <v>0</v>
      </c>
      <c r="M44" s="39">
        <v>0</v>
      </c>
      <c r="N44" s="39">
        <v>0</v>
      </c>
      <c r="O44" s="39">
        <v>0</v>
      </c>
    </row>
    <row r="45" spans="1:15" ht="12">
      <c r="A45" s="20" t="s">
        <v>75</v>
      </c>
      <c r="B45" s="52">
        <f t="shared" si="1"/>
        <v>2</v>
      </c>
      <c r="C45" s="38">
        <v>1</v>
      </c>
      <c r="D45" s="39">
        <v>0</v>
      </c>
      <c r="E45" s="39">
        <v>0</v>
      </c>
      <c r="F45" s="39">
        <v>0</v>
      </c>
      <c r="G45" s="38">
        <v>1</v>
      </c>
      <c r="H45" s="39">
        <v>0</v>
      </c>
      <c r="I45" s="39">
        <v>0</v>
      </c>
      <c r="J45" s="39">
        <v>0</v>
      </c>
      <c r="K45" s="39">
        <v>0</v>
      </c>
      <c r="L45" s="39">
        <v>0</v>
      </c>
      <c r="M45" s="39">
        <v>0</v>
      </c>
      <c r="N45" s="39">
        <v>0</v>
      </c>
      <c r="O45" s="39">
        <v>0</v>
      </c>
    </row>
    <row r="46" spans="1:15" ht="12">
      <c r="A46" s="20" t="s">
        <v>78</v>
      </c>
      <c r="B46" s="52">
        <f t="shared" si="1"/>
        <v>1</v>
      </c>
      <c r="C46" s="38">
        <v>1</v>
      </c>
      <c r="D46" s="39">
        <v>0</v>
      </c>
      <c r="E46" s="39">
        <v>0</v>
      </c>
      <c r="F46" s="39">
        <v>0</v>
      </c>
      <c r="G46" s="39">
        <v>0</v>
      </c>
      <c r="H46" s="39">
        <v>0</v>
      </c>
      <c r="I46" s="39">
        <v>0</v>
      </c>
      <c r="J46" s="39">
        <v>0</v>
      </c>
      <c r="K46" s="39">
        <v>0</v>
      </c>
      <c r="L46" s="39">
        <v>0</v>
      </c>
      <c r="M46" s="39">
        <v>0</v>
      </c>
      <c r="N46" s="39">
        <v>0</v>
      </c>
      <c r="O46" s="39">
        <v>0</v>
      </c>
    </row>
    <row r="47" spans="1:15" ht="12">
      <c r="A47" s="20" t="s">
        <v>76</v>
      </c>
      <c r="B47" s="52">
        <f t="shared" si="1"/>
        <v>1</v>
      </c>
      <c r="C47" s="39">
        <v>0</v>
      </c>
      <c r="D47" s="39">
        <v>0</v>
      </c>
      <c r="E47" s="39">
        <v>0</v>
      </c>
      <c r="F47" s="39">
        <v>0</v>
      </c>
      <c r="G47" s="39">
        <v>0</v>
      </c>
      <c r="H47" s="39">
        <v>0</v>
      </c>
      <c r="I47" s="39">
        <v>0</v>
      </c>
      <c r="J47" s="39">
        <v>0</v>
      </c>
      <c r="K47" s="38">
        <v>1</v>
      </c>
      <c r="L47" s="39">
        <v>0</v>
      </c>
      <c r="M47" s="39">
        <v>0</v>
      </c>
      <c r="N47" s="39">
        <v>0</v>
      </c>
      <c r="O47" s="39">
        <v>0</v>
      </c>
    </row>
    <row r="48" spans="1:15" ht="12">
      <c r="A48" s="20" t="s">
        <v>77</v>
      </c>
      <c r="B48" s="52">
        <f t="shared" si="1"/>
        <v>3</v>
      </c>
      <c r="C48" s="38">
        <v>1</v>
      </c>
      <c r="D48" s="39">
        <v>0</v>
      </c>
      <c r="E48" s="39">
        <v>0</v>
      </c>
      <c r="F48" s="39">
        <v>0</v>
      </c>
      <c r="G48" s="39">
        <v>0</v>
      </c>
      <c r="H48" s="39">
        <v>0</v>
      </c>
      <c r="I48" s="39">
        <v>0</v>
      </c>
      <c r="J48" s="39">
        <v>0</v>
      </c>
      <c r="K48" s="38">
        <v>2</v>
      </c>
      <c r="L48" s="39">
        <v>0</v>
      </c>
      <c r="M48" s="39">
        <v>0</v>
      </c>
      <c r="N48" s="39">
        <v>0</v>
      </c>
      <c r="O48" s="39">
        <v>0</v>
      </c>
    </row>
    <row r="49" spans="1:15" ht="12">
      <c r="A49" s="20" t="s">
        <v>79</v>
      </c>
      <c r="B49" s="52">
        <f t="shared" si="1"/>
        <v>1</v>
      </c>
      <c r="C49" s="39">
        <v>0</v>
      </c>
      <c r="D49" s="39">
        <v>0</v>
      </c>
      <c r="E49" s="38">
        <v>1</v>
      </c>
      <c r="F49" s="39">
        <v>0</v>
      </c>
      <c r="G49" s="39">
        <v>0</v>
      </c>
      <c r="H49" s="39">
        <v>0</v>
      </c>
      <c r="I49" s="39">
        <v>0</v>
      </c>
      <c r="J49" s="39">
        <v>0</v>
      </c>
      <c r="K49" s="39">
        <v>0</v>
      </c>
      <c r="L49" s="39">
        <v>0</v>
      </c>
      <c r="M49" s="39">
        <v>0</v>
      </c>
      <c r="N49" s="39">
        <v>0</v>
      </c>
      <c r="O49" s="39">
        <v>0</v>
      </c>
    </row>
    <row r="50" spans="1:15" ht="12">
      <c r="A50" s="20" t="s">
        <v>80</v>
      </c>
      <c r="B50" s="52">
        <f t="shared" si="1"/>
        <v>22</v>
      </c>
      <c r="C50" s="38">
        <v>16</v>
      </c>
      <c r="D50" s="39">
        <v>0</v>
      </c>
      <c r="E50" s="38">
        <v>2</v>
      </c>
      <c r="F50" s="38">
        <v>2</v>
      </c>
      <c r="G50" s="39">
        <v>0</v>
      </c>
      <c r="H50" s="39">
        <v>0</v>
      </c>
      <c r="I50" s="39">
        <v>0</v>
      </c>
      <c r="J50" s="39">
        <v>0</v>
      </c>
      <c r="K50" s="38">
        <v>2</v>
      </c>
      <c r="L50" s="39">
        <v>0</v>
      </c>
      <c r="M50" s="39">
        <v>0</v>
      </c>
      <c r="N50" s="39">
        <v>0</v>
      </c>
      <c r="O50" s="39">
        <v>0</v>
      </c>
    </row>
    <row r="51" spans="1:15" ht="12">
      <c r="A51" s="20" t="s">
        <v>81</v>
      </c>
      <c r="B51" s="52">
        <f t="shared" si="1"/>
        <v>1</v>
      </c>
      <c r="C51" s="38">
        <v>1</v>
      </c>
      <c r="D51" s="39">
        <v>0</v>
      </c>
      <c r="E51" s="39">
        <v>0</v>
      </c>
      <c r="F51" s="39">
        <v>0</v>
      </c>
      <c r="G51" s="39">
        <v>0</v>
      </c>
      <c r="H51" s="39">
        <v>0</v>
      </c>
      <c r="I51" s="39">
        <v>0</v>
      </c>
      <c r="J51" s="39">
        <v>0</v>
      </c>
      <c r="K51" s="39">
        <v>0</v>
      </c>
      <c r="L51" s="39">
        <v>0</v>
      </c>
      <c r="M51" s="39">
        <v>0</v>
      </c>
      <c r="N51" s="39">
        <v>0</v>
      </c>
      <c r="O51" s="39">
        <v>0</v>
      </c>
    </row>
    <row r="52" spans="1:15" ht="12">
      <c r="A52" s="20" t="s">
        <v>82</v>
      </c>
      <c r="B52" s="52">
        <f t="shared" si="1"/>
        <v>9</v>
      </c>
      <c r="C52" s="38">
        <v>6</v>
      </c>
      <c r="D52" s="39">
        <v>0</v>
      </c>
      <c r="E52" s="38">
        <v>2</v>
      </c>
      <c r="F52" s="38">
        <v>1</v>
      </c>
      <c r="G52" s="39">
        <v>0</v>
      </c>
      <c r="H52" s="39">
        <v>0</v>
      </c>
      <c r="I52" s="39">
        <v>0</v>
      </c>
      <c r="J52" s="39">
        <v>0</v>
      </c>
      <c r="K52" s="39">
        <v>0</v>
      </c>
      <c r="L52" s="39">
        <v>0</v>
      </c>
      <c r="M52" s="39">
        <v>0</v>
      </c>
      <c r="N52" s="39">
        <v>0</v>
      </c>
      <c r="O52" s="39">
        <v>0</v>
      </c>
    </row>
    <row r="53" spans="1:15" ht="12">
      <c r="A53" s="20" t="s">
        <v>83</v>
      </c>
      <c r="B53" s="52">
        <f t="shared" si="1"/>
        <v>16</v>
      </c>
      <c r="C53" s="38">
        <v>15</v>
      </c>
      <c r="D53" s="38">
        <v>1</v>
      </c>
      <c r="E53" s="39">
        <v>0</v>
      </c>
      <c r="F53" s="39">
        <v>0</v>
      </c>
      <c r="G53" s="39">
        <v>0</v>
      </c>
      <c r="H53" s="39">
        <v>0</v>
      </c>
      <c r="I53" s="39">
        <v>0</v>
      </c>
      <c r="J53" s="39">
        <v>0</v>
      </c>
      <c r="K53" s="39">
        <v>0</v>
      </c>
      <c r="L53" s="39">
        <v>0</v>
      </c>
      <c r="M53" s="39">
        <v>0</v>
      </c>
      <c r="N53" s="39">
        <v>0</v>
      </c>
      <c r="O53" s="39">
        <v>0</v>
      </c>
    </row>
    <row r="54" spans="1:15" ht="12">
      <c r="A54" s="20" t="s">
        <v>84</v>
      </c>
      <c r="B54" s="52">
        <f t="shared" si="1"/>
        <v>97</v>
      </c>
      <c r="C54" s="38">
        <v>73</v>
      </c>
      <c r="D54" s="38">
        <v>16</v>
      </c>
      <c r="E54" s="38">
        <v>5</v>
      </c>
      <c r="F54" s="38">
        <v>3</v>
      </c>
      <c r="G54" s="39">
        <v>0</v>
      </c>
      <c r="H54" s="39">
        <v>0</v>
      </c>
      <c r="I54" s="39">
        <v>0</v>
      </c>
      <c r="J54" s="39">
        <v>0</v>
      </c>
      <c r="K54" s="39">
        <v>0</v>
      </c>
      <c r="L54" s="39">
        <v>0</v>
      </c>
      <c r="M54" s="39">
        <v>0</v>
      </c>
      <c r="N54" s="39">
        <v>0</v>
      </c>
      <c r="O54" s="39">
        <v>0</v>
      </c>
    </row>
    <row r="55" spans="1:15" ht="12">
      <c r="A55" s="20" t="s">
        <v>85</v>
      </c>
      <c r="B55" s="52">
        <v>29</v>
      </c>
      <c r="C55" s="38">
        <v>24</v>
      </c>
      <c r="D55" s="39">
        <v>0</v>
      </c>
      <c r="E55" s="38">
        <v>3</v>
      </c>
      <c r="F55" s="38">
        <v>1</v>
      </c>
      <c r="G55" s="39">
        <v>0</v>
      </c>
      <c r="H55" s="39">
        <v>0</v>
      </c>
      <c r="I55" s="39">
        <v>0</v>
      </c>
      <c r="J55" s="39">
        <v>0</v>
      </c>
      <c r="K55" s="38">
        <v>1</v>
      </c>
      <c r="L55" s="39">
        <v>0</v>
      </c>
      <c r="M55" s="39">
        <v>0</v>
      </c>
      <c r="N55" s="39">
        <v>0</v>
      </c>
      <c r="O55" s="39">
        <v>0</v>
      </c>
    </row>
    <row r="56" spans="1:15" ht="12">
      <c r="A56" s="20" t="s">
        <v>86</v>
      </c>
      <c r="B56" s="52">
        <f t="shared" si="1"/>
        <v>34</v>
      </c>
      <c r="C56" s="38">
        <v>25</v>
      </c>
      <c r="D56" s="38">
        <v>1</v>
      </c>
      <c r="E56" s="38">
        <v>2</v>
      </c>
      <c r="F56" s="38">
        <v>1</v>
      </c>
      <c r="G56" s="39">
        <v>0</v>
      </c>
      <c r="H56" s="39">
        <v>0</v>
      </c>
      <c r="I56" s="39">
        <v>0</v>
      </c>
      <c r="J56" s="39">
        <v>0</v>
      </c>
      <c r="K56" s="38">
        <v>4</v>
      </c>
      <c r="L56" s="39">
        <v>0</v>
      </c>
      <c r="M56" s="38">
        <v>1</v>
      </c>
      <c r="N56" s="39">
        <v>0</v>
      </c>
      <c r="O56" s="39">
        <v>0</v>
      </c>
    </row>
    <row r="57" spans="1:15" ht="12">
      <c r="A57" s="20" t="s">
        <v>87</v>
      </c>
      <c r="B57" s="52">
        <f t="shared" si="1"/>
        <v>1</v>
      </c>
      <c r="C57" s="38">
        <v>1</v>
      </c>
      <c r="D57" s="39">
        <v>0</v>
      </c>
      <c r="E57" s="39">
        <v>0</v>
      </c>
      <c r="F57" s="39">
        <v>0</v>
      </c>
      <c r="G57" s="39">
        <v>0</v>
      </c>
      <c r="H57" s="39">
        <v>0</v>
      </c>
      <c r="I57" s="39">
        <v>0</v>
      </c>
      <c r="J57" s="39">
        <v>0</v>
      </c>
      <c r="K57" s="39">
        <v>0</v>
      </c>
      <c r="L57" s="39">
        <v>0</v>
      </c>
      <c r="M57" s="39">
        <v>0</v>
      </c>
      <c r="N57" s="39">
        <v>0</v>
      </c>
      <c r="O57" s="39">
        <v>0</v>
      </c>
    </row>
    <row r="58" spans="1:15" ht="12">
      <c r="A58" s="20" t="s">
        <v>88</v>
      </c>
      <c r="B58" s="52">
        <f t="shared" si="1"/>
        <v>11</v>
      </c>
      <c r="C58" s="38">
        <v>4</v>
      </c>
      <c r="D58" s="38">
        <v>1</v>
      </c>
      <c r="E58" s="38">
        <v>2</v>
      </c>
      <c r="F58" s="38">
        <v>4</v>
      </c>
      <c r="G58" s="39">
        <v>0</v>
      </c>
      <c r="H58" s="39">
        <v>0</v>
      </c>
      <c r="I58" s="39">
        <v>0</v>
      </c>
      <c r="J58" s="39">
        <v>0</v>
      </c>
      <c r="K58" s="39">
        <v>0</v>
      </c>
      <c r="L58" s="39">
        <v>0</v>
      </c>
      <c r="M58" s="39">
        <v>0</v>
      </c>
      <c r="N58" s="39">
        <v>0</v>
      </c>
      <c r="O58" s="39">
        <v>0</v>
      </c>
    </row>
    <row r="59" spans="1:15" ht="12">
      <c r="A59" s="20" t="s">
        <v>89</v>
      </c>
      <c r="B59" s="52">
        <f t="shared" si="1"/>
        <v>1</v>
      </c>
      <c r="C59" s="38">
        <v>1</v>
      </c>
      <c r="D59" s="39">
        <v>0</v>
      </c>
      <c r="E59" s="39">
        <v>0</v>
      </c>
      <c r="F59" s="39">
        <v>0</v>
      </c>
      <c r="G59" s="39">
        <v>0</v>
      </c>
      <c r="H59" s="39">
        <v>0</v>
      </c>
      <c r="I59" s="39">
        <v>0</v>
      </c>
      <c r="J59" s="39">
        <v>0</v>
      </c>
      <c r="K59" s="39">
        <v>0</v>
      </c>
      <c r="L59" s="39">
        <v>0</v>
      </c>
      <c r="M59" s="39">
        <v>0</v>
      </c>
      <c r="N59" s="39">
        <v>0</v>
      </c>
      <c r="O59" s="39">
        <v>0</v>
      </c>
    </row>
    <row r="60" spans="1:15" ht="12">
      <c r="A60" s="20" t="s">
        <v>90</v>
      </c>
      <c r="B60" s="52">
        <f t="shared" si="1"/>
        <v>1</v>
      </c>
      <c r="C60" s="38">
        <v>1</v>
      </c>
      <c r="D60" s="39">
        <v>0</v>
      </c>
      <c r="E60" s="39">
        <v>0</v>
      </c>
      <c r="F60" s="39">
        <v>0</v>
      </c>
      <c r="G60" s="39">
        <v>0</v>
      </c>
      <c r="H60" s="39">
        <v>0</v>
      </c>
      <c r="I60" s="39">
        <v>0</v>
      </c>
      <c r="J60" s="39">
        <v>0</v>
      </c>
      <c r="K60" s="39">
        <v>0</v>
      </c>
      <c r="L60" s="39">
        <v>0</v>
      </c>
      <c r="M60" s="39">
        <v>0</v>
      </c>
      <c r="N60" s="39">
        <v>0</v>
      </c>
      <c r="O60" s="39">
        <v>0</v>
      </c>
    </row>
    <row r="61" spans="1:15" ht="12">
      <c r="A61" s="20" t="s">
        <v>91</v>
      </c>
      <c r="B61" s="52">
        <f t="shared" si="1"/>
        <v>4</v>
      </c>
      <c r="C61" s="38">
        <v>3</v>
      </c>
      <c r="D61" s="39">
        <v>0</v>
      </c>
      <c r="E61" s="39">
        <v>0</v>
      </c>
      <c r="F61" s="39">
        <v>0</v>
      </c>
      <c r="G61" s="39">
        <v>0</v>
      </c>
      <c r="H61" s="39">
        <v>0</v>
      </c>
      <c r="I61" s="39">
        <v>0</v>
      </c>
      <c r="J61" s="39">
        <v>0</v>
      </c>
      <c r="K61" s="38">
        <v>1</v>
      </c>
      <c r="L61" s="39">
        <v>0</v>
      </c>
      <c r="M61" s="39">
        <v>0</v>
      </c>
      <c r="N61" s="39">
        <v>0</v>
      </c>
      <c r="O61" s="39">
        <v>0</v>
      </c>
    </row>
    <row r="62" spans="1:15" ht="12">
      <c r="A62" s="20" t="s">
        <v>92</v>
      </c>
      <c r="B62" s="52">
        <f t="shared" si="1"/>
        <v>4</v>
      </c>
      <c r="C62" s="38">
        <v>3</v>
      </c>
      <c r="D62" s="39">
        <v>0</v>
      </c>
      <c r="E62" s="39">
        <v>0</v>
      </c>
      <c r="F62" s="38">
        <v>1</v>
      </c>
      <c r="G62" s="39">
        <v>0</v>
      </c>
      <c r="H62" s="39">
        <v>0</v>
      </c>
      <c r="I62" s="39">
        <v>0</v>
      </c>
      <c r="J62" s="39">
        <v>0</v>
      </c>
      <c r="K62" s="39">
        <v>0</v>
      </c>
      <c r="L62" s="39">
        <v>0</v>
      </c>
      <c r="M62" s="39">
        <v>0</v>
      </c>
      <c r="N62" s="39">
        <v>0</v>
      </c>
      <c r="O62" s="39">
        <v>0</v>
      </c>
    </row>
    <row r="63" spans="1:15" ht="12">
      <c r="A63" s="20" t="s">
        <v>133</v>
      </c>
      <c r="B63" s="52">
        <f t="shared" si="1"/>
        <v>1</v>
      </c>
      <c r="C63" s="38">
        <v>1</v>
      </c>
      <c r="D63" s="39">
        <v>0</v>
      </c>
      <c r="E63" s="39">
        <v>0</v>
      </c>
      <c r="F63" s="39">
        <v>0</v>
      </c>
      <c r="G63" s="39">
        <v>0</v>
      </c>
      <c r="H63" s="39">
        <v>0</v>
      </c>
      <c r="I63" s="39">
        <v>0</v>
      </c>
      <c r="J63" s="39">
        <v>0</v>
      </c>
      <c r="K63" s="39">
        <v>0</v>
      </c>
      <c r="L63" s="39">
        <v>0</v>
      </c>
      <c r="M63" s="39">
        <v>0</v>
      </c>
      <c r="N63" s="39">
        <v>0</v>
      </c>
      <c r="O63" s="39">
        <v>0</v>
      </c>
    </row>
    <row r="64" spans="1:15" ht="12">
      <c r="A64" s="20" t="s">
        <v>94</v>
      </c>
      <c r="B64" s="52">
        <f t="shared" si="1"/>
        <v>1</v>
      </c>
      <c r="C64" s="38">
        <v>1</v>
      </c>
      <c r="D64" s="39">
        <v>0</v>
      </c>
      <c r="E64" s="39">
        <v>0</v>
      </c>
      <c r="F64" s="39">
        <v>0</v>
      </c>
      <c r="G64" s="39">
        <v>0</v>
      </c>
      <c r="H64" s="39">
        <v>0</v>
      </c>
      <c r="I64" s="39">
        <v>0</v>
      </c>
      <c r="J64" s="39">
        <v>0</v>
      </c>
      <c r="K64" s="39">
        <v>0</v>
      </c>
      <c r="L64" s="39">
        <v>0</v>
      </c>
      <c r="M64" s="39">
        <v>0</v>
      </c>
      <c r="N64" s="39">
        <v>0</v>
      </c>
      <c r="O64" s="39">
        <v>0</v>
      </c>
    </row>
    <row r="65" spans="1:15" ht="12">
      <c r="A65" s="20"/>
      <c r="B65" s="30"/>
      <c r="C65" s="38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</row>
    <row r="66" spans="1:15" ht="12">
      <c r="A66" s="20"/>
      <c r="B66" s="30"/>
      <c r="C66" s="38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</row>
    <row r="67" spans="1:15" ht="12">
      <c r="A67" s="20"/>
      <c r="B67" s="30"/>
      <c r="C67" s="38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</row>
    <row r="68" spans="1:15" ht="12">
      <c r="A68" s="20"/>
      <c r="B68" s="30"/>
      <c r="C68" s="38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</row>
    <row r="69" spans="1:15" ht="12">
      <c r="A69" s="20"/>
      <c r="B69" s="30"/>
      <c r="C69" s="38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</row>
    <row r="70" spans="1:15" ht="12">
      <c r="A70" s="20"/>
      <c r="B70" s="30"/>
      <c r="C70" s="38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</row>
    <row r="71" spans="1:15" ht="12">
      <c r="A71" s="20"/>
      <c r="B71" s="30"/>
      <c r="C71" s="38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</row>
    <row r="72" spans="1:15" ht="12">
      <c r="A72" s="20"/>
      <c r="B72" s="30"/>
      <c r="C72" s="38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</row>
    <row r="73" spans="1:15" ht="12">
      <c r="A73" s="20"/>
      <c r="B73" s="30"/>
      <c r="C73" s="38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</row>
    <row r="74" spans="1:15" ht="12">
      <c r="A74" s="20"/>
      <c r="B74" s="30"/>
      <c r="C74" s="38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</row>
    <row r="75" spans="1:15" ht="12">
      <c r="A75" s="20"/>
      <c r="B75" s="30"/>
      <c r="C75" s="38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</row>
    <row r="76" spans="1:15" ht="12">
      <c r="A76" s="20"/>
      <c r="B76" s="30"/>
      <c r="C76" s="38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</row>
    <row r="77" spans="1:15" ht="12">
      <c r="A77" s="20"/>
      <c r="B77" s="30"/>
      <c r="C77" s="38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</row>
    <row r="78" spans="1:15" ht="12.75" thickBot="1">
      <c r="A78" s="42" t="s">
        <v>196</v>
      </c>
      <c r="B78" s="29"/>
      <c r="C78" s="38"/>
      <c r="D78" s="38"/>
      <c r="E78" s="39"/>
      <c r="F78" s="38"/>
      <c r="G78" s="39"/>
      <c r="H78" s="39"/>
      <c r="I78" s="39"/>
      <c r="J78" s="39"/>
      <c r="K78" s="39"/>
      <c r="L78" s="39"/>
      <c r="M78" s="39"/>
      <c r="N78" s="39"/>
      <c r="O78" s="39"/>
    </row>
    <row r="79" spans="1:15" ht="18" customHeight="1">
      <c r="A79" s="106" t="s">
        <v>158</v>
      </c>
      <c r="B79" s="109" t="s">
        <v>26</v>
      </c>
      <c r="C79" s="117" t="s">
        <v>159</v>
      </c>
      <c r="D79" s="118"/>
      <c r="E79" s="118"/>
      <c r="F79" s="118"/>
      <c r="G79" s="118"/>
      <c r="H79" s="118"/>
      <c r="I79" s="118"/>
      <c r="J79" s="118"/>
      <c r="K79" s="118"/>
      <c r="L79" s="118"/>
      <c r="M79" s="118"/>
      <c r="N79" s="118"/>
      <c r="O79" s="118"/>
    </row>
    <row r="80" spans="1:15" ht="31.5" customHeight="1" thickBot="1">
      <c r="A80" s="108"/>
      <c r="B80" s="111"/>
      <c r="C80" s="35" t="s">
        <v>2</v>
      </c>
      <c r="D80" s="35" t="s">
        <v>5</v>
      </c>
      <c r="E80" s="35" t="s">
        <v>9</v>
      </c>
      <c r="F80" s="35" t="s">
        <v>8</v>
      </c>
      <c r="G80" s="35" t="s">
        <v>1</v>
      </c>
      <c r="H80" s="35" t="s">
        <v>11</v>
      </c>
      <c r="I80" s="35" t="s">
        <v>12</v>
      </c>
      <c r="J80" s="35" t="s">
        <v>6</v>
      </c>
      <c r="K80" s="35" t="s">
        <v>10</v>
      </c>
      <c r="L80" s="35" t="s">
        <v>3</v>
      </c>
      <c r="M80" s="35" t="s">
        <v>7</v>
      </c>
      <c r="N80" s="35" t="s">
        <v>4</v>
      </c>
      <c r="O80" s="35" t="s">
        <v>0</v>
      </c>
    </row>
    <row r="81" spans="1:15" ht="18" customHeight="1">
      <c r="A81" s="20" t="s">
        <v>95</v>
      </c>
      <c r="B81" s="53">
        <f t="shared" si="1"/>
        <v>1059</v>
      </c>
      <c r="C81" s="38">
        <v>787</v>
      </c>
      <c r="D81" s="38">
        <v>69</v>
      </c>
      <c r="E81" s="38">
        <v>81</v>
      </c>
      <c r="F81" s="38">
        <v>69</v>
      </c>
      <c r="G81" s="38">
        <v>6</v>
      </c>
      <c r="H81" s="39">
        <v>0</v>
      </c>
      <c r="I81" s="39">
        <v>0</v>
      </c>
      <c r="J81" s="39">
        <v>0</v>
      </c>
      <c r="K81" s="38">
        <v>36</v>
      </c>
      <c r="L81" s="38">
        <v>3</v>
      </c>
      <c r="M81" s="38">
        <v>3</v>
      </c>
      <c r="N81" s="38">
        <v>5</v>
      </c>
      <c r="O81" s="39">
        <v>0</v>
      </c>
    </row>
    <row r="82" spans="1:15" ht="23.25" customHeight="1">
      <c r="A82" s="32" t="s">
        <v>97</v>
      </c>
      <c r="B82" s="55">
        <f>+SUM(B83:B85)</f>
        <v>165</v>
      </c>
      <c r="C82" s="32">
        <f aca="true" t="shared" si="2" ref="C82:O82">+SUM(C83:C85)</f>
        <v>123</v>
      </c>
      <c r="D82" s="32">
        <f t="shared" si="2"/>
        <v>11</v>
      </c>
      <c r="E82" s="32">
        <f t="shared" si="2"/>
        <v>10</v>
      </c>
      <c r="F82" s="32">
        <f t="shared" si="2"/>
        <v>14</v>
      </c>
      <c r="G82" s="32">
        <f t="shared" si="2"/>
        <v>3</v>
      </c>
      <c r="H82" s="32">
        <f t="shared" si="2"/>
        <v>1</v>
      </c>
      <c r="I82" s="32">
        <f t="shared" si="2"/>
        <v>0</v>
      </c>
      <c r="J82" s="32">
        <f t="shared" si="2"/>
        <v>0</v>
      </c>
      <c r="K82" s="32">
        <f t="shared" si="2"/>
        <v>1</v>
      </c>
      <c r="L82" s="32">
        <f t="shared" si="2"/>
        <v>0</v>
      </c>
      <c r="M82" s="32">
        <f t="shared" si="2"/>
        <v>0</v>
      </c>
      <c r="N82" s="32">
        <f t="shared" si="2"/>
        <v>0</v>
      </c>
      <c r="O82" s="32">
        <f t="shared" si="2"/>
        <v>2</v>
      </c>
    </row>
    <row r="83" spans="1:15" ht="24.75" customHeight="1">
      <c r="A83" s="20" t="s">
        <v>98</v>
      </c>
      <c r="B83" s="52">
        <f>SUM(C83:O83)</f>
        <v>146</v>
      </c>
      <c r="C83" s="38">
        <v>109</v>
      </c>
      <c r="D83" s="38">
        <v>11</v>
      </c>
      <c r="E83" s="38">
        <v>8</v>
      </c>
      <c r="F83" s="38">
        <v>11</v>
      </c>
      <c r="G83" s="38">
        <v>3</v>
      </c>
      <c r="H83" s="38">
        <v>1</v>
      </c>
      <c r="I83" s="39">
        <v>0</v>
      </c>
      <c r="J83" s="39">
        <v>0</v>
      </c>
      <c r="K83" s="38">
        <v>1</v>
      </c>
      <c r="L83" s="39">
        <v>0</v>
      </c>
      <c r="M83" s="39">
        <v>0</v>
      </c>
      <c r="N83" s="39">
        <v>0</v>
      </c>
      <c r="O83" s="38">
        <v>2</v>
      </c>
    </row>
    <row r="84" spans="1:15" ht="12">
      <c r="A84" s="20" t="s">
        <v>99</v>
      </c>
      <c r="B84" s="52">
        <f>SUM(C84:O84)</f>
        <v>16</v>
      </c>
      <c r="C84" s="38">
        <v>12</v>
      </c>
      <c r="D84" s="39">
        <v>0</v>
      </c>
      <c r="E84" s="38">
        <v>1</v>
      </c>
      <c r="F84" s="38">
        <v>3</v>
      </c>
      <c r="G84" s="39">
        <v>0</v>
      </c>
      <c r="H84" s="39">
        <v>0</v>
      </c>
      <c r="I84" s="39">
        <v>0</v>
      </c>
      <c r="J84" s="39">
        <v>0</v>
      </c>
      <c r="K84" s="39">
        <v>0</v>
      </c>
      <c r="L84" s="39">
        <v>0</v>
      </c>
      <c r="M84" s="39">
        <v>0</v>
      </c>
      <c r="N84" s="39">
        <v>0</v>
      </c>
      <c r="O84" s="39">
        <v>0</v>
      </c>
    </row>
    <row r="85" spans="1:15" ht="12">
      <c r="A85" s="20" t="s">
        <v>100</v>
      </c>
      <c r="B85" s="52">
        <f t="shared" si="1"/>
        <v>3</v>
      </c>
      <c r="C85" s="38">
        <v>2</v>
      </c>
      <c r="D85" s="39">
        <v>0</v>
      </c>
      <c r="E85" s="38">
        <v>1</v>
      </c>
      <c r="F85" s="39">
        <v>0</v>
      </c>
      <c r="G85" s="39">
        <v>0</v>
      </c>
      <c r="H85" s="39">
        <v>0</v>
      </c>
      <c r="I85" s="39">
        <v>0</v>
      </c>
      <c r="J85" s="39">
        <v>0</v>
      </c>
      <c r="K85" s="39">
        <v>0</v>
      </c>
      <c r="L85" s="39">
        <v>0</v>
      </c>
      <c r="M85" s="39">
        <v>0</v>
      </c>
      <c r="N85" s="39">
        <v>0</v>
      </c>
      <c r="O85" s="39">
        <v>0</v>
      </c>
    </row>
    <row r="86" spans="1:15" ht="22.5" customHeight="1">
      <c r="A86" s="20" t="s">
        <v>134</v>
      </c>
      <c r="B86" s="52">
        <f t="shared" si="1"/>
        <v>262</v>
      </c>
      <c r="C86" s="38">
        <v>195</v>
      </c>
      <c r="D86" s="38">
        <v>26</v>
      </c>
      <c r="E86" s="38">
        <v>21</v>
      </c>
      <c r="F86" s="38">
        <v>10</v>
      </c>
      <c r="G86" s="38">
        <v>1</v>
      </c>
      <c r="H86" s="39">
        <v>0</v>
      </c>
      <c r="I86" s="39">
        <v>0</v>
      </c>
      <c r="J86" s="39">
        <v>0</v>
      </c>
      <c r="K86" s="38">
        <v>6</v>
      </c>
      <c r="L86" s="38">
        <v>2</v>
      </c>
      <c r="M86" s="38">
        <v>1</v>
      </c>
      <c r="N86" s="39">
        <v>0</v>
      </c>
      <c r="O86" s="39">
        <v>0</v>
      </c>
    </row>
    <row r="87" spans="1:15" ht="12">
      <c r="A87" s="20" t="s">
        <v>101</v>
      </c>
      <c r="B87" s="52">
        <f t="shared" si="1"/>
        <v>1</v>
      </c>
      <c r="C87" s="38">
        <v>1</v>
      </c>
      <c r="D87" s="39">
        <v>0</v>
      </c>
      <c r="E87" s="39">
        <v>0</v>
      </c>
      <c r="F87" s="39">
        <v>0</v>
      </c>
      <c r="G87" s="39">
        <v>0</v>
      </c>
      <c r="H87" s="39">
        <v>0</v>
      </c>
      <c r="I87" s="39">
        <v>0</v>
      </c>
      <c r="J87" s="39">
        <v>0</v>
      </c>
      <c r="K87" s="39">
        <v>0</v>
      </c>
      <c r="L87" s="39">
        <v>0</v>
      </c>
      <c r="M87" s="39">
        <v>0</v>
      </c>
      <c r="N87" s="39">
        <v>0</v>
      </c>
      <c r="O87" s="39">
        <v>0</v>
      </c>
    </row>
    <row r="88" spans="1:15" ht="12">
      <c r="A88" s="20" t="s">
        <v>102</v>
      </c>
      <c r="B88" s="52">
        <f t="shared" si="1"/>
        <v>3</v>
      </c>
      <c r="C88" s="38">
        <v>3</v>
      </c>
      <c r="D88" s="39">
        <v>0</v>
      </c>
      <c r="E88" s="39">
        <v>0</v>
      </c>
      <c r="F88" s="39">
        <v>0</v>
      </c>
      <c r="G88" s="39">
        <v>0</v>
      </c>
      <c r="H88" s="39">
        <v>0</v>
      </c>
      <c r="I88" s="39">
        <v>0</v>
      </c>
      <c r="J88" s="39">
        <v>0</v>
      </c>
      <c r="K88" s="39">
        <v>0</v>
      </c>
      <c r="L88" s="39">
        <v>0</v>
      </c>
      <c r="M88" s="39">
        <v>0</v>
      </c>
      <c r="N88" s="39">
        <v>0</v>
      </c>
      <c r="O88" s="39">
        <v>0</v>
      </c>
    </row>
    <row r="89" spans="1:15" ht="12">
      <c r="A89" s="20" t="s">
        <v>103</v>
      </c>
      <c r="B89" s="52">
        <f t="shared" si="1"/>
        <v>28</v>
      </c>
      <c r="C89" s="38">
        <v>18</v>
      </c>
      <c r="D89" s="38">
        <v>3</v>
      </c>
      <c r="E89" s="38">
        <v>3</v>
      </c>
      <c r="F89" s="38">
        <v>1</v>
      </c>
      <c r="G89" s="39">
        <v>0</v>
      </c>
      <c r="H89" s="39">
        <v>0</v>
      </c>
      <c r="I89" s="39">
        <v>0</v>
      </c>
      <c r="J89" s="39">
        <v>0</v>
      </c>
      <c r="K89" s="38">
        <v>3</v>
      </c>
      <c r="L89" s="39">
        <v>0</v>
      </c>
      <c r="M89" s="39">
        <v>0</v>
      </c>
      <c r="N89" s="39">
        <v>0</v>
      </c>
      <c r="O89" s="39">
        <v>0</v>
      </c>
    </row>
    <row r="90" spans="1:15" ht="12">
      <c r="A90" s="20" t="s">
        <v>104</v>
      </c>
      <c r="B90" s="52">
        <f t="shared" si="1"/>
        <v>2</v>
      </c>
      <c r="C90" s="38">
        <v>2</v>
      </c>
      <c r="D90" s="39">
        <v>0</v>
      </c>
      <c r="E90" s="39">
        <v>0</v>
      </c>
      <c r="F90" s="39">
        <v>0</v>
      </c>
      <c r="G90" s="39">
        <v>0</v>
      </c>
      <c r="H90" s="39">
        <v>0</v>
      </c>
      <c r="I90" s="39">
        <v>0</v>
      </c>
      <c r="J90" s="39">
        <v>0</v>
      </c>
      <c r="K90" s="39">
        <v>0</v>
      </c>
      <c r="L90" s="39">
        <v>0</v>
      </c>
      <c r="M90" s="39">
        <v>0</v>
      </c>
      <c r="N90" s="39">
        <v>0</v>
      </c>
      <c r="O90" s="39">
        <v>0</v>
      </c>
    </row>
    <row r="91" spans="1:15" ht="12">
      <c r="A91" s="20" t="s">
        <v>135</v>
      </c>
      <c r="B91" s="52">
        <f aca="true" t="shared" si="3" ref="B91:B112">SUM(C91:O91)</f>
        <v>1</v>
      </c>
      <c r="C91" s="38">
        <v>1</v>
      </c>
      <c r="D91" s="39">
        <v>0</v>
      </c>
      <c r="E91" s="39">
        <v>0</v>
      </c>
      <c r="F91" s="39">
        <v>0</v>
      </c>
      <c r="G91" s="39">
        <v>0</v>
      </c>
      <c r="H91" s="39">
        <v>0</v>
      </c>
      <c r="I91" s="39">
        <v>0</v>
      </c>
      <c r="J91" s="39">
        <v>0</v>
      </c>
      <c r="K91" s="39">
        <v>0</v>
      </c>
      <c r="L91" s="39">
        <v>0</v>
      </c>
      <c r="M91" s="39">
        <v>0</v>
      </c>
      <c r="N91" s="39">
        <v>0</v>
      </c>
      <c r="O91" s="39">
        <v>0</v>
      </c>
    </row>
    <row r="92" spans="1:15" ht="12">
      <c r="A92" s="20" t="s">
        <v>136</v>
      </c>
      <c r="B92" s="52">
        <f t="shared" si="3"/>
        <v>2</v>
      </c>
      <c r="C92" s="38">
        <v>2</v>
      </c>
      <c r="D92" s="39">
        <v>0</v>
      </c>
      <c r="E92" s="39">
        <v>0</v>
      </c>
      <c r="F92" s="39">
        <v>0</v>
      </c>
      <c r="G92" s="39">
        <v>0</v>
      </c>
      <c r="H92" s="39">
        <v>0</v>
      </c>
      <c r="I92" s="39">
        <v>0</v>
      </c>
      <c r="J92" s="39">
        <v>0</v>
      </c>
      <c r="K92" s="39">
        <v>0</v>
      </c>
      <c r="L92" s="39">
        <v>0</v>
      </c>
      <c r="M92" s="39">
        <v>0</v>
      </c>
      <c r="N92" s="39">
        <v>0</v>
      </c>
      <c r="O92" s="39">
        <v>0</v>
      </c>
    </row>
    <row r="93" spans="1:15" ht="12">
      <c r="A93" s="20" t="s">
        <v>107</v>
      </c>
      <c r="B93" s="52">
        <f t="shared" si="3"/>
        <v>16</v>
      </c>
      <c r="C93" s="38">
        <v>16</v>
      </c>
      <c r="D93" s="39">
        <v>0</v>
      </c>
      <c r="E93" s="39">
        <v>0</v>
      </c>
      <c r="F93" s="39">
        <v>0</v>
      </c>
      <c r="G93" s="39">
        <v>0</v>
      </c>
      <c r="H93" s="39">
        <v>0</v>
      </c>
      <c r="I93" s="39">
        <v>0</v>
      </c>
      <c r="J93" s="39">
        <v>0</v>
      </c>
      <c r="K93" s="39">
        <v>0</v>
      </c>
      <c r="L93" s="39">
        <v>0</v>
      </c>
      <c r="M93" s="39">
        <v>0</v>
      </c>
      <c r="N93" s="39">
        <v>0</v>
      </c>
      <c r="O93" s="39">
        <v>0</v>
      </c>
    </row>
    <row r="94" spans="1:15" ht="12">
      <c r="A94" s="20" t="s">
        <v>108</v>
      </c>
      <c r="B94" s="52">
        <f t="shared" si="3"/>
        <v>11</v>
      </c>
      <c r="C94" s="38">
        <v>11</v>
      </c>
      <c r="D94" s="39">
        <v>0</v>
      </c>
      <c r="E94" s="39">
        <v>0</v>
      </c>
      <c r="F94" s="39">
        <v>0</v>
      </c>
      <c r="G94" s="39">
        <v>0</v>
      </c>
      <c r="H94" s="39">
        <v>0</v>
      </c>
      <c r="I94" s="39">
        <v>0</v>
      </c>
      <c r="J94" s="39">
        <v>0</v>
      </c>
      <c r="K94" s="39">
        <v>0</v>
      </c>
      <c r="L94" s="39">
        <v>0</v>
      </c>
      <c r="M94" s="39">
        <v>0</v>
      </c>
      <c r="N94" s="39">
        <v>0</v>
      </c>
      <c r="O94" s="39">
        <v>0</v>
      </c>
    </row>
    <row r="95" spans="1:15" ht="12">
      <c r="A95" s="20" t="s">
        <v>110</v>
      </c>
      <c r="B95" s="52">
        <f t="shared" si="3"/>
        <v>3</v>
      </c>
      <c r="C95" s="38">
        <v>3</v>
      </c>
      <c r="D95" s="39">
        <v>0</v>
      </c>
      <c r="E95" s="39">
        <v>0</v>
      </c>
      <c r="F95" s="39">
        <v>0</v>
      </c>
      <c r="G95" s="39">
        <v>0</v>
      </c>
      <c r="H95" s="39">
        <v>0</v>
      </c>
      <c r="I95" s="39">
        <v>0</v>
      </c>
      <c r="J95" s="39">
        <v>0</v>
      </c>
      <c r="K95" s="39">
        <v>0</v>
      </c>
      <c r="L95" s="39">
        <v>0</v>
      </c>
      <c r="M95" s="39">
        <v>0</v>
      </c>
      <c r="N95" s="39">
        <v>0</v>
      </c>
      <c r="O95" s="39">
        <v>0</v>
      </c>
    </row>
    <row r="96" spans="1:15" ht="12">
      <c r="A96" s="20" t="s">
        <v>111</v>
      </c>
      <c r="B96" s="52">
        <f t="shared" si="3"/>
        <v>5</v>
      </c>
      <c r="C96" s="38">
        <v>4</v>
      </c>
      <c r="D96" s="38">
        <v>1</v>
      </c>
      <c r="E96" s="39">
        <v>0</v>
      </c>
      <c r="F96" s="39">
        <v>0</v>
      </c>
      <c r="G96" s="39">
        <v>0</v>
      </c>
      <c r="H96" s="39">
        <v>0</v>
      </c>
      <c r="I96" s="39">
        <v>0</v>
      </c>
      <c r="J96" s="39">
        <v>0</v>
      </c>
      <c r="K96" s="39">
        <v>0</v>
      </c>
      <c r="L96" s="39">
        <v>0</v>
      </c>
      <c r="M96" s="39">
        <v>0</v>
      </c>
      <c r="N96" s="39">
        <v>0</v>
      </c>
      <c r="O96" s="39">
        <v>0</v>
      </c>
    </row>
    <row r="97" spans="1:15" ht="12">
      <c r="A97" s="20" t="s">
        <v>112</v>
      </c>
      <c r="B97" s="52">
        <f t="shared" si="3"/>
        <v>2</v>
      </c>
      <c r="C97" s="38">
        <v>1</v>
      </c>
      <c r="D97" s="39">
        <v>0</v>
      </c>
      <c r="E97" s="39">
        <v>0</v>
      </c>
      <c r="F97" s="38">
        <v>1</v>
      </c>
      <c r="G97" s="39">
        <v>0</v>
      </c>
      <c r="H97" s="39">
        <v>0</v>
      </c>
      <c r="I97" s="39">
        <v>0</v>
      </c>
      <c r="J97" s="39">
        <v>0</v>
      </c>
      <c r="K97" s="39">
        <v>0</v>
      </c>
      <c r="L97" s="39">
        <v>0</v>
      </c>
      <c r="M97" s="39">
        <v>0</v>
      </c>
      <c r="N97" s="39">
        <v>0</v>
      </c>
      <c r="O97" s="39">
        <v>0</v>
      </c>
    </row>
    <row r="98" spans="1:15" ht="12">
      <c r="A98" s="20" t="s">
        <v>137</v>
      </c>
      <c r="B98" s="52">
        <f t="shared" si="3"/>
        <v>1</v>
      </c>
      <c r="C98" s="38">
        <v>1</v>
      </c>
      <c r="D98" s="39">
        <v>0</v>
      </c>
      <c r="E98" s="39">
        <v>0</v>
      </c>
      <c r="F98" s="39">
        <v>0</v>
      </c>
      <c r="G98" s="39">
        <v>0</v>
      </c>
      <c r="H98" s="39">
        <v>0</v>
      </c>
      <c r="I98" s="39">
        <v>0</v>
      </c>
      <c r="J98" s="39">
        <v>0</v>
      </c>
      <c r="K98" s="39">
        <v>0</v>
      </c>
      <c r="L98" s="39">
        <v>0</v>
      </c>
      <c r="M98" s="39">
        <v>0</v>
      </c>
      <c r="N98" s="39">
        <v>0</v>
      </c>
      <c r="O98" s="39">
        <v>0</v>
      </c>
    </row>
    <row r="99" spans="1:15" ht="12">
      <c r="A99" s="20" t="s">
        <v>114</v>
      </c>
      <c r="B99" s="52">
        <f t="shared" si="3"/>
        <v>2</v>
      </c>
      <c r="C99" s="38">
        <v>1</v>
      </c>
      <c r="D99" s="38">
        <v>1</v>
      </c>
      <c r="E99" s="39">
        <v>0</v>
      </c>
      <c r="F99" s="39">
        <v>0</v>
      </c>
      <c r="G99" s="39">
        <v>0</v>
      </c>
      <c r="H99" s="39">
        <v>0</v>
      </c>
      <c r="I99" s="39">
        <v>0</v>
      </c>
      <c r="J99" s="39">
        <v>0</v>
      </c>
      <c r="K99" s="39">
        <v>0</v>
      </c>
      <c r="L99" s="39">
        <v>0</v>
      </c>
      <c r="M99" s="39">
        <v>0</v>
      </c>
      <c r="N99" s="39">
        <v>0</v>
      </c>
      <c r="O99" s="39">
        <v>0</v>
      </c>
    </row>
    <row r="100" spans="1:15" ht="12">
      <c r="A100" s="20" t="s">
        <v>115</v>
      </c>
      <c r="B100" s="52">
        <f t="shared" si="3"/>
        <v>7</v>
      </c>
      <c r="C100" s="38">
        <v>4</v>
      </c>
      <c r="D100" s="38">
        <v>1</v>
      </c>
      <c r="E100" s="38">
        <v>2</v>
      </c>
      <c r="F100" s="39">
        <v>0</v>
      </c>
      <c r="G100" s="39">
        <v>0</v>
      </c>
      <c r="H100" s="39">
        <v>0</v>
      </c>
      <c r="I100" s="39">
        <v>0</v>
      </c>
      <c r="J100" s="39">
        <v>0</v>
      </c>
      <c r="K100" s="39">
        <v>0</v>
      </c>
      <c r="L100" s="39">
        <v>0</v>
      </c>
      <c r="M100" s="39">
        <v>0</v>
      </c>
      <c r="N100" s="39">
        <v>0</v>
      </c>
      <c r="O100" s="39">
        <v>0</v>
      </c>
    </row>
    <row r="101" spans="1:15" ht="12">
      <c r="A101" s="20" t="s">
        <v>138</v>
      </c>
      <c r="B101" s="52">
        <f t="shared" si="3"/>
        <v>6</v>
      </c>
      <c r="C101" s="38">
        <v>4</v>
      </c>
      <c r="D101" s="39">
        <v>0</v>
      </c>
      <c r="E101" s="38">
        <v>2</v>
      </c>
      <c r="F101" s="39">
        <v>0</v>
      </c>
      <c r="G101" s="39">
        <v>0</v>
      </c>
      <c r="H101" s="39">
        <v>0</v>
      </c>
      <c r="I101" s="39">
        <v>0</v>
      </c>
      <c r="J101" s="39">
        <v>0</v>
      </c>
      <c r="K101" s="39">
        <v>0</v>
      </c>
      <c r="L101" s="39">
        <v>0</v>
      </c>
      <c r="M101" s="39">
        <v>0</v>
      </c>
      <c r="N101" s="39">
        <v>0</v>
      </c>
      <c r="O101" s="39">
        <v>0</v>
      </c>
    </row>
    <row r="102" spans="1:15" ht="12">
      <c r="A102" s="20" t="s">
        <v>139</v>
      </c>
      <c r="B102" s="52">
        <f t="shared" si="3"/>
        <v>5</v>
      </c>
      <c r="C102" s="38">
        <v>5</v>
      </c>
      <c r="D102" s="39">
        <v>0</v>
      </c>
      <c r="E102" s="39">
        <v>0</v>
      </c>
      <c r="F102" s="39">
        <v>0</v>
      </c>
      <c r="G102" s="39">
        <v>0</v>
      </c>
      <c r="H102" s="39">
        <v>0</v>
      </c>
      <c r="I102" s="39">
        <v>0</v>
      </c>
      <c r="J102" s="39">
        <v>0</v>
      </c>
      <c r="K102" s="39">
        <v>0</v>
      </c>
      <c r="L102" s="39">
        <v>0</v>
      </c>
      <c r="M102" s="39">
        <v>0</v>
      </c>
      <c r="N102" s="39">
        <v>0</v>
      </c>
      <c r="O102" s="39">
        <v>0</v>
      </c>
    </row>
    <row r="103" spans="1:15" ht="12">
      <c r="A103" s="20" t="s">
        <v>140</v>
      </c>
      <c r="B103" s="52">
        <f t="shared" si="3"/>
        <v>1</v>
      </c>
      <c r="C103" s="39">
        <v>0</v>
      </c>
      <c r="D103" s="39">
        <v>0</v>
      </c>
      <c r="E103" s="38">
        <v>1</v>
      </c>
      <c r="F103" s="39">
        <v>0</v>
      </c>
      <c r="G103" s="39">
        <v>0</v>
      </c>
      <c r="H103" s="39">
        <v>0</v>
      </c>
      <c r="I103" s="39">
        <v>0</v>
      </c>
      <c r="J103" s="39">
        <v>0</v>
      </c>
      <c r="K103" s="39">
        <v>0</v>
      </c>
      <c r="L103" s="39">
        <v>0</v>
      </c>
      <c r="M103" s="39">
        <v>0</v>
      </c>
      <c r="N103" s="39">
        <v>0</v>
      </c>
      <c r="O103" s="39">
        <v>0</v>
      </c>
    </row>
    <row r="104" spans="1:15" ht="12">
      <c r="A104" s="20" t="s">
        <v>116</v>
      </c>
      <c r="B104" s="52">
        <f t="shared" si="3"/>
        <v>1</v>
      </c>
      <c r="C104" s="38">
        <v>1</v>
      </c>
      <c r="D104" s="39">
        <v>0</v>
      </c>
      <c r="E104" s="39">
        <v>0</v>
      </c>
      <c r="F104" s="39">
        <v>0</v>
      </c>
      <c r="G104" s="39">
        <v>0</v>
      </c>
      <c r="H104" s="39">
        <v>0</v>
      </c>
      <c r="I104" s="39">
        <v>0</v>
      </c>
      <c r="J104" s="39">
        <v>0</v>
      </c>
      <c r="K104" s="39">
        <v>0</v>
      </c>
      <c r="L104" s="39">
        <v>0</v>
      </c>
      <c r="M104" s="39">
        <v>0</v>
      </c>
      <c r="N104" s="39">
        <v>0</v>
      </c>
      <c r="O104" s="39">
        <v>0</v>
      </c>
    </row>
    <row r="105" spans="1:15" ht="12">
      <c r="A105" s="20" t="s">
        <v>117</v>
      </c>
      <c r="B105" s="52">
        <f t="shared" si="3"/>
        <v>18</v>
      </c>
      <c r="C105" s="38">
        <v>16</v>
      </c>
      <c r="D105" s="38">
        <v>1</v>
      </c>
      <c r="E105" s="39">
        <v>0</v>
      </c>
      <c r="F105" s="39">
        <v>0</v>
      </c>
      <c r="G105" s="38">
        <v>1</v>
      </c>
      <c r="H105" s="39">
        <v>0</v>
      </c>
      <c r="I105" s="39">
        <v>0</v>
      </c>
      <c r="J105" s="39">
        <v>0</v>
      </c>
      <c r="K105" s="39">
        <v>0</v>
      </c>
      <c r="L105" s="39">
        <v>0</v>
      </c>
      <c r="M105" s="39">
        <v>0</v>
      </c>
      <c r="N105" s="39">
        <v>0</v>
      </c>
      <c r="O105" s="39">
        <v>0</v>
      </c>
    </row>
    <row r="106" spans="1:15" ht="12">
      <c r="A106" s="20" t="s">
        <v>118</v>
      </c>
      <c r="B106" s="52">
        <f t="shared" si="3"/>
        <v>10</v>
      </c>
      <c r="C106" s="38">
        <v>9</v>
      </c>
      <c r="D106" s="39">
        <v>0</v>
      </c>
      <c r="E106" s="38">
        <v>1</v>
      </c>
      <c r="F106" s="39">
        <v>0</v>
      </c>
      <c r="G106" s="39">
        <v>0</v>
      </c>
      <c r="H106" s="39">
        <v>0</v>
      </c>
      <c r="I106" s="39">
        <v>0</v>
      </c>
      <c r="J106" s="39">
        <v>0</v>
      </c>
      <c r="K106" s="39">
        <v>0</v>
      </c>
      <c r="L106" s="39">
        <v>0</v>
      </c>
      <c r="M106" s="39">
        <v>0</v>
      </c>
      <c r="N106" s="39">
        <v>0</v>
      </c>
      <c r="O106" s="39">
        <v>0</v>
      </c>
    </row>
    <row r="107" spans="1:15" ht="12">
      <c r="A107" s="20" t="s">
        <v>141</v>
      </c>
      <c r="B107" s="52">
        <f t="shared" si="3"/>
        <v>1</v>
      </c>
      <c r="C107" s="38">
        <v>1</v>
      </c>
      <c r="D107" s="39">
        <v>0</v>
      </c>
      <c r="E107" s="39">
        <v>0</v>
      </c>
      <c r="F107" s="39">
        <v>0</v>
      </c>
      <c r="G107" s="39">
        <v>0</v>
      </c>
      <c r="H107" s="39">
        <v>0</v>
      </c>
      <c r="I107" s="39">
        <v>0</v>
      </c>
      <c r="J107" s="39">
        <v>0</v>
      </c>
      <c r="K107" s="39">
        <v>0</v>
      </c>
      <c r="L107" s="39">
        <v>0</v>
      </c>
      <c r="M107" s="39">
        <v>0</v>
      </c>
      <c r="N107" s="39">
        <v>0</v>
      </c>
      <c r="O107" s="39">
        <v>0</v>
      </c>
    </row>
    <row r="108" spans="1:15" ht="12">
      <c r="A108" s="20" t="s">
        <v>120</v>
      </c>
      <c r="B108" s="52">
        <f t="shared" si="3"/>
        <v>14</v>
      </c>
      <c r="C108" s="38">
        <v>5</v>
      </c>
      <c r="D108" s="38">
        <v>1</v>
      </c>
      <c r="E108" s="38">
        <v>5</v>
      </c>
      <c r="F108" s="38">
        <v>1</v>
      </c>
      <c r="G108" s="38">
        <v>1</v>
      </c>
      <c r="H108" s="39">
        <v>0</v>
      </c>
      <c r="I108" s="39">
        <v>0</v>
      </c>
      <c r="J108" s="39">
        <v>0</v>
      </c>
      <c r="K108" s="38">
        <v>1</v>
      </c>
      <c r="L108" s="39">
        <v>0</v>
      </c>
      <c r="M108" s="39">
        <v>0</v>
      </c>
      <c r="N108" s="39">
        <v>0</v>
      </c>
      <c r="O108" s="39">
        <v>0</v>
      </c>
    </row>
    <row r="109" spans="1:15" ht="12">
      <c r="A109" s="20" t="s">
        <v>121</v>
      </c>
      <c r="B109" s="52">
        <f t="shared" si="3"/>
        <v>1</v>
      </c>
      <c r="C109" s="38">
        <v>1</v>
      </c>
      <c r="D109" s="39">
        <v>0</v>
      </c>
      <c r="E109" s="39">
        <v>0</v>
      </c>
      <c r="F109" s="39">
        <v>0</v>
      </c>
      <c r="G109" s="39">
        <v>0</v>
      </c>
      <c r="H109" s="39">
        <v>0</v>
      </c>
      <c r="I109" s="39">
        <v>0</v>
      </c>
      <c r="J109" s="39">
        <v>0</v>
      </c>
      <c r="K109" s="39">
        <v>0</v>
      </c>
      <c r="L109" s="39">
        <v>0</v>
      </c>
      <c r="M109" s="39">
        <v>0</v>
      </c>
      <c r="N109" s="39">
        <v>0</v>
      </c>
      <c r="O109" s="39">
        <v>0</v>
      </c>
    </row>
    <row r="110" spans="1:15" ht="12">
      <c r="A110" s="20" t="s">
        <v>122</v>
      </c>
      <c r="B110" s="52">
        <f t="shared" si="3"/>
        <v>24</v>
      </c>
      <c r="C110" s="38">
        <v>19</v>
      </c>
      <c r="D110" s="38">
        <v>1</v>
      </c>
      <c r="E110" s="38">
        <v>2</v>
      </c>
      <c r="F110" s="39">
        <v>0</v>
      </c>
      <c r="G110" s="38">
        <v>1</v>
      </c>
      <c r="H110" s="39">
        <v>0</v>
      </c>
      <c r="I110" s="39">
        <v>0</v>
      </c>
      <c r="J110" s="39">
        <v>0</v>
      </c>
      <c r="K110" s="38">
        <v>1</v>
      </c>
      <c r="L110" s="39">
        <v>0</v>
      </c>
      <c r="M110" s="39">
        <v>0</v>
      </c>
      <c r="N110" s="39">
        <v>0</v>
      </c>
      <c r="O110" s="39">
        <v>0</v>
      </c>
    </row>
    <row r="111" spans="1:15" ht="12">
      <c r="A111" s="20" t="s">
        <v>123</v>
      </c>
      <c r="B111" s="52">
        <f t="shared" si="3"/>
        <v>5</v>
      </c>
      <c r="C111" s="38">
        <v>3</v>
      </c>
      <c r="D111" s="39">
        <v>0</v>
      </c>
      <c r="E111" s="38">
        <v>1</v>
      </c>
      <c r="F111" s="39">
        <v>0</v>
      </c>
      <c r="G111" s="39">
        <v>0</v>
      </c>
      <c r="H111" s="39">
        <v>0</v>
      </c>
      <c r="I111" s="39">
        <v>0</v>
      </c>
      <c r="J111" s="39">
        <v>0</v>
      </c>
      <c r="K111" s="38">
        <v>1</v>
      </c>
      <c r="L111" s="39">
        <v>0</v>
      </c>
      <c r="M111" s="39">
        <v>0</v>
      </c>
      <c r="N111" s="39">
        <v>0</v>
      </c>
      <c r="O111" s="39">
        <v>0</v>
      </c>
    </row>
    <row r="112" spans="1:15" ht="12.75" thickBot="1">
      <c r="A112" s="34" t="s">
        <v>124</v>
      </c>
      <c r="B112" s="54">
        <f t="shared" si="3"/>
        <v>8</v>
      </c>
      <c r="C112" s="40">
        <v>5</v>
      </c>
      <c r="D112" s="40">
        <v>1</v>
      </c>
      <c r="E112" s="40">
        <v>2</v>
      </c>
      <c r="F112" s="41">
        <v>0</v>
      </c>
      <c r="G112" s="41">
        <v>0</v>
      </c>
      <c r="H112" s="41">
        <v>0</v>
      </c>
      <c r="I112" s="41">
        <v>0</v>
      </c>
      <c r="J112" s="41">
        <v>0</v>
      </c>
      <c r="K112" s="41">
        <v>0</v>
      </c>
      <c r="L112" s="41">
        <v>0</v>
      </c>
      <c r="M112" s="41">
        <v>0</v>
      </c>
      <c r="N112" s="41">
        <v>0</v>
      </c>
      <c r="O112" s="41">
        <v>0</v>
      </c>
    </row>
    <row r="113" spans="1:15" ht="12">
      <c r="A113" s="20"/>
      <c r="B113" s="24"/>
      <c r="D113" s="38"/>
      <c r="E113" s="38"/>
      <c r="F113" s="39"/>
      <c r="G113" s="39"/>
      <c r="H113" s="39"/>
      <c r="I113" s="39"/>
      <c r="J113" s="39"/>
      <c r="K113" s="39"/>
      <c r="L113" s="39"/>
      <c r="M113" s="39"/>
      <c r="N113" s="39"/>
      <c r="O113" s="39"/>
    </row>
    <row r="117" ht="30" customHeight="1"/>
  </sheetData>
  <mergeCells count="7">
    <mergeCell ref="A3:O3"/>
    <mergeCell ref="A79:A80"/>
    <mergeCell ref="B79:B80"/>
    <mergeCell ref="C79:O79"/>
    <mergeCell ref="A6:A7"/>
    <mergeCell ref="C6:O6"/>
    <mergeCell ref="B6:B7"/>
  </mergeCells>
  <printOptions/>
  <pageMargins left="0.98" right="0.2755905511811024" top="1.63" bottom="1.03" header="0" footer="0"/>
  <pageSetup fitToHeight="3" horizontalDpi="600" verticalDpi="600" orientation="portrait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5"/>
  <sheetViews>
    <sheetView workbookViewId="0" topLeftCell="A1">
      <selection activeCell="B15" sqref="B15"/>
    </sheetView>
  </sheetViews>
  <sheetFormatPr defaultColWidth="11.421875" defaultRowHeight="12.75"/>
  <cols>
    <col min="1" max="1" width="29.421875" style="2" customWidth="1"/>
    <col min="2" max="2" width="11.421875" style="2" customWidth="1"/>
    <col min="3" max="3" width="12.28125" style="1" customWidth="1"/>
    <col min="4" max="4" width="16.57421875" style="1" customWidth="1"/>
    <col min="5" max="5" width="14.7109375" style="43" customWidth="1"/>
    <col min="6" max="6" width="13.28125" style="2" customWidth="1"/>
    <col min="7" max="16384" width="11.421875" style="2" customWidth="1"/>
  </cols>
  <sheetData>
    <row r="1" ht="12">
      <c r="A1" s="3" t="s">
        <v>197</v>
      </c>
    </row>
    <row r="3" spans="1:6" ht="12">
      <c r="A3" s="98" t="s">
        <v>171</v>
      </c>
      <c r="B3" s="98"/>
      <c r="C3" s="98"/>
      <c r="D3" s="98"/>
      <c r="E3" s="98"/>
      <c r="F3" s="98"/>
    </row>
    <row r="4" spans="1:6" ht="12">
      <c r="A4" s="98" t="s">
        <v>172</v>
      </c>
      <c r="B4" s="98"/>
      <c r="C4" s="98"/>
      <c r="D4" s="98"/>
      <c r="E4" s="98"/>
      <c r="F4" s="98"/>
    </row>
    <row r="5" ht="12.75" thickBot="1"/>
    <row r="6" spans="1:6" ht="15.75" customHeight="1">
      <c r="A6" s="104" t="s">
        <v>170</v>
      </c>
      <c r="B6" s="102" t="s">
        <v>26</v>
      </c>
      <c r="C6" s="119" t="s">
        <v>173</v>
      </c>
      <c r="D6" s="119"/>
      <c r="E6" s="120" t="s">
        <v>174</v>
      </c>
      <c r="F6" s="94" t="s">
        <v>175</v>
      </c>
    </row>
    <row r="7" spans="1:6" ht="27" customHeight="1" thickBot="1">
      <c r="A7" s="105"/>
      <c r="B7" s="103"/>
      <c r="C7" s="66" t="s">
        <v>32</v>
      </c>
      <c r="D7" s="66" t="s">
        <v>31</v>
      </c>
      <c r="E7" s="121"/>
      <c r="F7" s="95"/>
    </row>
    <row r="8" spans="1:6" ht="12">
      <c r="A8" s="7"/>
      <c r="B8" s="67"/>
      <c r="C8" s="67"/>
      <c r="D8" s="67"/>
      <c r="E8" s="68"/>
      <c r="F8" s="7"/>
    </row>
    <row r="9" spans="1:7" ht="12">
      <c r="A9" s="8" t="s">
        <v>26</v>
      </c>
      <c r="B9" s="58">
        <f>+SUM(B11:B23)</f>
        <v>2017</v>
      </c>
      <c r="C9" s="58">
        <f>+SUM(C11:C23)</f>
        <v>1698</v>
      </c>
      <c r="D9" s="58">
        <f>+SUM(D11:D23)</f>
        <v>319</v>
      </c>
      <c r="E9" s="69">
        <f>+SUM(E11:E23)</f>
        <v>815686512</v>
      </c>
      <c r="F9" s="93">
        <f aca="true" t="shared" si="0" ref="F9:F22">+E9/C9</f>
        <v>480380.74911660777</v>
      </c>
      <c r="G9" s="7"/>
    </row>
    <row r="10" spans="2:6" ht="12">
      <c r="B10" s="57"/>
      <c r="C10" s="60"/>
      <c r="D10" s="60"/>
      <c r="E10" s="70"/>
      <c r="F10" s="63"/>
    </row>
    <row r="11" spans="1:6" ht="12">
      <c r="A11" s="75" t="s">
        <v>2</v>
      </c>
      <c r="B11" s="60">
        <v>1477</v>
      </c>
      <c r="C11" s="60">
        <v>1239</v>
      </c>
      <c r="D11" s="60">
        <f>+B11-C11</f>
        <v>238</v>
      </c>
      <c r="E11" s="70">
        <v>575933018</v>
      </c>
      <c r="F11" s="63">
        <f t="shared" si="0"/>
        <v>464836.97982243745</v>
      </c>
    </row>
    <row r="12" spans="1:6" ht="12">
      <c r="A12" s="75" t="s">
        <v>5</v>
      </c>
      <c r="B12" s="60">
        <v>132</v>
      </c>
      <c r="C12" s="60">
        <v>118</v>
      </c>
      <c r="D12" s="60">
        <f aca="true" t="shared" si="1" ref="D12:D23">+B12-C12</f>
        <v>14</v>
      </c>
      <c r="E12" s="70">
        <v>67860400</v>
      </c>
      <c r="F12" s="63">
        <f t="shared" si="0"/>
        <v>575088.1355932204</v>
      </c>
    </row>
    <row r="13" spans="1:6" ht="12">
      <c r="A13" s="75" t="s">
        <v>9</v>
      </c>
      <c r="B13" s="60">
        <v>157</v>
      </c>
      <c r="C13" s="60">
        <v>140</v>
      </c>
      <c r="D13" s="60">
        <f t="shared" si="1"/>
        <v>17</v>
      </c>
      <c r="E13" s="70">
        <v>74198797</v>
      </c>
      <c r="F13" s="63">
        <f t="shared" si="0"/>
        <v>529991.4071428571</v>
      </c>
    </row>
    <row r="14" spans="1:6" ht="12">
      <c r="A14" s="75" t="s">
        <v>8</v>
      </c>
      <c r="B14" s="60">
        <v>143</v>
      </c>
      <c r="C14" s="60">
        <v>125</v>
      </c>
      <c r="D14" s="60">
        <f t="shared" si="1"/>
        <v>18</v>
      </c>
      <c r="E14" s="70">
        <v>70473300</v>
      </c>
      <c r="F14" s="63">
        <f t="shared" si="0"/>
        <v>563786.4</v>
      </c>
    </row>
    <row r="15" spans="1:6" ht="12">
      <c r="A15" s="75" t="s">
        <v>10</v>
      </c>
      <c r="B15" s="60">
        <v>64</v>
      </c>
      <c r="C15" s="60">
        <v>41</v>
      </c>
      <c r="D15" s="60">
        <f>+B15-C15</f>
        <v>23</v>
      </c>
      <c r="E15" s="70">
        <v>11071100</v>
      </c>
      <c r="F15" s="63">
        <f t="shared" si="0"/>
        <v>270026.8292682927</v>
      </c>
    </row>
    <row r="16" spans="1:6" ht="12">
      <c r="A16" s="75" t="s">
        <v>1</v>
      </c>
      <c r="B16" s="60">
        <v>15</v>
      </c>
      <c r="C16" s="60">
        <v>12</v>
      </c>
      <c r="D16" s="60">
        <f t="shared" si="1"/>
        <v>3</v>
      </c>
      <c r="E16" s="70">
        <v>5548000</v>
      </c>
      <c r="F16" s="63">
        <f t="shared" si="0"/>
        <v>462333.3333333333</v>
      </c>
    </row>
    <row r="17" spans="1:6" ht="12">
      <c r="A17" s="75" t="s">
        <v>11</v>
      </c>
      <c r="B17" s="60">
        <v>1</v>
      </c>
      <c r="C17" s="60">
        <v>1</v>
      </c>
      <c r="D17" s="60">
        <f t="shared" si="1"/>
        <v>0</v>
      </c>
      <c r="E17" s="70">
        <v>70000</v>
      </c>
      <c r="F17" s="63">
        <f t="shared" si="0"/>
        <v>70000</v>
      </c>
    </row>
    <row r="18" spans="1:6" ht="12">
      <c r="A18" s="75" t="s">
        <v>12</v>
      </c>
      <c r="B18" s="60">
        <v>4</v>
      </c>
      <c r="C18" s="60">
        <v>4</v>
      </c>
      <c r="D18" s="60">
        <f t="shared" si="1"/>
        <v>0</v>
      </c>
      <c r="E18" s="70">
        <v>3510000</v>
      </c>
      <c r="F18" s="63">
        <f t="shared" si="0"/>
        <v>877500</v>
      </c>
    </row>
    <row r="19" spans="1:6" ht="12">
      <c r="A19" s="75" t="s">
        <v>6</v>
      </c>
      <c r="B19" s="60">
        <v>1</v>
      </c>
      <c r="C19" s="60">
        <v>1</v>
      </c>
      <c r="D19" s="60">
        <f t="shared" si="1"/>
        <v>0</v>
      </c>
      <c r="E19" s="70">
        <v>2000000</v>
      </c>
      <c r="F19" s="63">
        <f t="shared" si="0"/>
        <v>2000000</v>
      </c>
    </row>
    <row r="20" spans="1:6" ht="12">
      <c r="A20" s="75" t="s">
        <v>3</v>
      </c>
      <c r="B20" s="60">
        <v>9</v>
      </c>
      <c r="C20" s="60">
        <v>9</v>
      </c>
      <c r="D20" s="60">
        <f t="shared" si="1"/>
        <v>0</v>
      </c>
      <c r="E20" s="70">
        <v>2189000</v>
      </c>
      <c r="F20" s="63">
        <f t="shared" si="0"/>
        <v>243222.22222222222</v>
      </c>
    </row>
    <row r="21" spans="1:6" ht="12">
      <c r="A21" s="75" t="s">
        <v>7</v>
      </c>
      <c r="B21" s="60">
        <v>5</v>
      </c>
      <c r="C21" s="60">
        <v>4</v>
      </c>
      <c r="D21" s="60">
        <f t="shared" si="1"/>
        <v>1</v>
      </c>
      <c r="E21" s="70">
        <v>1646000</v>
      </c>
      <c r="F21" s="63">
        <f t="shared" si="0"/>
        <v>411500</v>
      </c>
    </row>
    <row r="22" spans="1:6" ht="12">
      <c r="A22" s="75" t="s">
        <v>4</v>
      </c>
      <c r="B22" s="60">
        <v>7</v>
      </c>
      <c r="C22" s="60">
        <v>4</v>
      </c>
      <c r="D22" s="60">
        <f t="shared" si="1"/>
        <v>3</v>
      </c>
      <c r="E22" s="70">
        <v>1186897</v>
      </c>
      <c r="F22" s="63">
        <f t="shared" si="0"/>
        <v>296724.25</v>
      </c>
    </row>
    <row r="23" spans="1:6" ht="12">
      <c r="A23" s="75" t="s">
        <v>0</v>
      </c>
      <c r="B23" s="60">
        <v>2</v>
      </c>
      <c r="C23" s="60">
        <v>0</v>
      </c>
      <c r="D23" s="60">
        <f t="shared" si="1"/>
        <v>2</v>
      </c>
      <c r="E23" s="71">
        <v>0</v>
      </c>
      <c r="F23" s="64"/>
    </row>
    <row r="24" spans="1:6" ht="12.75" thickBot="1">
      <c r="A24" s="15"/>
      <c r="B24" s="61"/>
      <c r="C24" s="72"/>
      <c r="D24" s="72"/>
      <c r="E24" s="73"/>
      <c r="F24" s="65"/>
    </row>
    <row r="25" ht="12">
      <c r="A25" s="17"/>
    </row>
  </sheetData>
  <mergeCells count="7">
    <mergeCell ref="A3:F3"/>
    <mergeCell ref="A4:F4"/>
    <mergeCell ref="B6:B7"/>
    <mergeCell ref="A6:A7"/>
    <mergeCell ref="C6:D6"/>
    <mergeCell ref="E6:E7"/>
    <mergeCell ref="F6:F7"/>
  </mergeCells>
  <printOptions/>
  <pageMargins left="1.66" right="0.75" top="2" bottom="1" header="0" footer="0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3"/>
  <sheetViews>
    <sheetView workbookViewId="0" topLeftCell="A1">
      <selection activeCell="A2" sqref="A2"/>
    </sheetView>
  </sheetViews>
  <sheetFormatPr defaultColWidth="11.421875" defaultRowHeight="12.75"/>
  <cols>
    <col min="1" max="1" width="37.57421875" style="21" customWidth="1"/>
    <col min="2" max="2" width="20.00390625" style="21" customWidth="1"/>
    <col min="3" max="3" width="18.28125" style="21" customWidth="1"/>
    <col min="4" max="4" width="18.7109375" style="21" customWidth="1"/>
    <col min="5" max="5" width="6.421875" style="21" customWidth="1"/>
    <col min="6" max="6" width="6.7109375" style="21" customWidth="1"/>
    <col min="7" max="7" width="6.8515625" style="21" customWidth="1"/>
    <col min="8" max="8" width="6.57421875" style="21" customWidth="1"/>
    <col min="9" max="9" width="6.140625" style="21" customWidth="1"/>
    <col min="10" max="10" width="7.140625" style="21" customWidth="1"/>
    <col min="11" max="11" width="9.00390625" style="21" customWidth="1"/>
    <col min="12" max="12" width="6.7109375" style="21" customWidth="1"/>
    <col min="13" max="13" width="7.28125" style="21" customWidth="1"/>
    <col min="14" max="14" width="7.421875" style="21" customWidth="1"/>
    <col min="15" max="16384" width="11.421875" style="21" customWidth="1"/>
  </cols>
  <sheetData>
    <row r="1" ht="12">
      <c r="A1" s="22" t="s">
        <v>198</v>
      </c>
    </row>
    <row r="3" spans="1:4" ht="12">
      <c r="A3" s="116" t="s">
        <v>191</v>
      </c>
      <c r="B3" s="116"/>
      <c r="C3" s="116"/>
      <c r="D3" s="116"/>
    </row>
    <row r="4" spans="1:4" ht="12">
      <c r="A4" s="116" t="s">
        <v>176</v>
      </c>
      <c r="B4" s="116"/>
      <c r="C4" s="116"/>
      <c r="D4" s="116"/>
    </row>
    <row r="5" spans="1:4" ht="12">
      <c r="A5" s="116"/>
      <c r="B5" s="116"/>
      <c r="C5" s="116"/>
      <c r="D5" s="116"/>
    </row>
    <row r="6" ht="12.75" thickBot="1"/>
    <row r="7" spans="1:4" ht="15" customHeight="1">
      <c r="A7" s="106" t="s">
        <v>190</v>
      </c>
      <c r="B7" s="48" t="s">
        <v>177</v>
      </c>
      <c r="C7" s="48" t="s">
        <v>179</v>
      </c>
      <c r="D7" s="45" t="s">
        <v>181</v>
      </c>
    </row>
    <row r="8" spans="1:4" ht="15" customHeight="1" thickBot="1">
      <c r="A8" s="108"/>
      <c r="B8" s="49" t="s">
        <v>178</v>
      </c>
      <c r="C8" s="49" t="s">
        <v>180</v>
      </c>
      <c r="D8" s="46" t="s">
        <v>182</v>
      </c>
    </row>
    <row r="9" spans="1:4" ht="12">
      <c r="A9" s="20"/>
      <c r="B9" s="50"/>
      <c r="C9" s="50"/>
      <c r="D9" s="20"/>
    </row>
    <row r="10" spans="1:4" ht="12">
      <c r="A10" s="31" t="s">
        <v>26</v>
      </c>
      <c r="B10" s="87">
        <f>+SUM(B12:B16)</f>
        <v>1698</v>
      </c>
      <c r="C10" s="88">
        <f>+SUM(C12:C16)</f>
        <v>815686512</v>
      </c>
      <c r="D10" s="85">
        <f>+C10/B10</f>
        <v>480380.74911660777</v>
      </c>
    </row>
    <row r="11" spans="1:4" ht="12">
      <c r="A11" s="20"/>
      <c r="B11" s="52"/>
      <c r="C11" s="52"/>
      <c r="D11" s="30"/>
    </row>
    <row r="12" spans="1:4" ht="12">
      <c r="A12" s="20" t="s">
        <v>142</v>
      </c>
      <c r="B12" s="89">
        <v>78</v>
      </c>
      <c r="C12" s="90">
        <f>34770692+2335000</f>
        <v>37105692</v>
      </c>
      <c r="D12" s="86">
        <f>+C12/B12</f>
        <v>475714</v>
      </c>
    </row>
    <row r="13" spans="1:4" ht="12">
      <c r="A13" s="20" t="s">
        <v>143</v>
      </c>
      <c r="B13" s="89">
        <v>375</v>
      </c>
      <c r="C13" s="90">
        <f>91244166+73425000</f>
        <v>164669166</v>
      </c>
      <c r="D13" s="86">
        <f aca="true" t="shared" si="0" ref="D13:D19">+C13/B13</f>
        <v>439117.776</v>
      </c>
    </row>
    <row r="14" spans="1:4" ht="12">
      <c r="A14" s="20" t="s">
        <v>144</v>
      </c>
      <c r="B14" s="89">
        <v>901</v>
      </c>
      <c r="C14" s="90">
        <v>331517709</v>
      </c>
      <c r="D14" s="86">
        <f t="shared" si="0"/>
        <v>367944.1831298557</v>
      </c>
    </row>
    <row r="15" spans="1:4" ht="12">
      <c r="A15" s="20" t="s">
        <v>145</v>
      </c>
      <c r="B15" s="89">
        <v>207</v>
      </c>
      <c r="C15" s="90">
        <v>85544620</v>
      </c>
      <c r="D15" s="86">
        <f t="shared" si="0"/>
        <v>413259.03381642513</v>
      </c>
    </row>
    <row r="16" spans="1:4" ht="17.25" customHeight="1">
      <c r="A16" s="32" t="s">
        <v>97</v>
      </c>
      <c r="B16" s="87">
        <f>+SUM(B18:B20)</f>
        <v>137</v>
      </c>
      <c r="C16" s="88">
        <f>+SUM(C18:C20)</f>
        <v>196849325</v>
      </c>
      <c r="D16" s="86" t="s">
        <v>35</v>
      </c>
    </row>
    <row r="17" spans="1:4" ht="12">
      <c r="A17" s="20"/>
      <c r="B17" s="89"/>
      <c r="C17" s="89"/>
      <c r="D17" s="86"/>
    </row>
    <row r="18" spans="1:4" ht="12">
      <c r="A18" s="20" t="s">
        <v>146</v>
      </c>
      <c r="B18" s="89">
        <v>122</v>
      </c>
      <c r="C18" s="90">
        <v>190709025</v>
      </c>
      <c r="D18" s="86">
        <f>+C18/B18</f>
        <v>1563188.7295081967</v>
      </c>
    </row>
    <row r="19" spans="1:4" ht="12">
      <c r="A19" s="20" t="s">
        <v>99</v>
      </c>
      <c r="B19" s="89">
        <v>12</v>
      </c>
      <c r="C19" s="90">
        <v>5607000</v>
      </c>
      <c r="D19" s="86">
        <f t="shared" si="0"/>
        <v>467250</v>
      </c>
    </row>
    <row r="20" spans="1:4" ht="12">
      <c r="A20" s="20" t="s">
        <v>100</v>
      </c>
      <c r="B20" s="89">
        <v>3</v>
      </c>
      <c r="C20" s="90">
        <v>533300</v>
      </c>
      <c r="D20" s="86">
        <f>+C20/B20</f>
        <v>177766.66666666666</v>
      </c>
    </row>
    <row r="21" spans="1:4" ht="12.75" thickBot="1">
      <c r="A21" s="34"/>
      <c r="B21" s="91"/>
      <c r="C21" s="91"/>
      <c r="D21" s="34"/>
    </row>
    <row r="22" ht="12">
      <c r="A22" s="76" t="s">
        <v>34</v>
      </c>
    </row>
    <row r="23" ht="12">
      <c r="A23" s="76" t="s">
        <v>33</v>
      </c>
    </row>
  </sheetData>
  <mergeCells count="4">
    <mergeCell ref="A3:D3"/>
    <mergeCell ref="A4:D4"/>
    <mergeCell ref="A5:D5"/>
    <mergeCell ref="A7:A8"/>
  </mergeCells>
  <printOptions/>
  <pageMargins left="0.95" right="0.75" top="3.01" bottom="1" header="0" footer="0"/>
  <pageSetup horizontalDpi="600" verticalDpi="600" orientation="portrait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45"/>
  <sheetViews>
    <sheetView tabSelected="1" workbookViewId="0" topLeftCell="A1">
      <selection activeCell="A10" sqref="A10"/>
    </sheetView>
  </sheetViews>
  <sheetFormatPr defaultColWidth="11.421875" defaultRowHeight="12.75"/>
  <cols>
    <col min="1" max="1" width="33.7109375" style="2" customWidth="1"/>
    <col min="2" max="2" width="11.421875" style="2" customWidth="1"/>
    <col min="3" max="3" width="6.140625" style="2" customWidth="1"/>
    <col min="4" max="4" width="5.57421875" style="2" customWidth="1"/>
    <col min="5" max="16" width="5.8515625" style="2" customWidth="1"/>
    <col min="17" max="16384" width="11.421875" style="2" customWidth="1"/>
  </cols>
  <sheetData>
    <row r="1" ht="12">
      <c r="A1" s="3" t="s">
        <v>199</v>
      </c>
    </row>
    <row r="3" spans="1:16" ht="12">
      <c r="A3" s="98" t="s">
        <v>183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</row>
    <row r="4" spans="1:16" ht="12">
      <c r="A4" s="98" t="s">
        <v>187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</row>
    <row r="5" ht="12.75" thickBot="1"/>
    <row r="6" spans="1:16" ht="18.75" customHeight="1">
      <c r="A6" s="5" t="s">
        <v>184</v>
      </c>
      <c r="B6" s="102" t="s">
        <v>26</v>
      </c>
      <c r="C6" s="96" t="s">
        <v>186</v>
      </c>
      <c r="D6" s="97"/>
      <c r="E6" s="96" t="s">
        <v>161</v>
      </c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</row>
    <row r="7" spans="1:16" ht="18.75" customHeight="1" thickBot="1">
      <c r="A7" s="6" t="s">
        <v>185</v>
      </c>
      <c r="B7" s="103"/>
      <c r="C7" s="6" t="s">
        <v>36</v>
      </c>
      <c r="D7" s="6" t="s">
        <v>37</v>
      </c>
      <c r="E7" s="77" t="s">
        <v>13</v>
      </c>
      <c r="F7" s="6" t="s">
        <v>14</v>
      </c>
      <c r="G7" s="6" t="s">
        <v>15</v>
      </c>
      <c r="H7" s="6" t="s">
        <v>16</v>
      </c>
      <c r="I7" s="6" t="s">
        <v>17</v>
      </c>
      <c r="J7" s="6" t="s">
        <v>18</v>
      </c>
      <c r="K7" s="6" t="s">
        <v>19</v>
      </c>
      <c r="L7" s="6" t="s">
        <v>20</v>
      </c>
      <c r="M7" s="6" t="s">
        <v>21</v>
      </c>
      <c r="N7" s="6" t="s">
        <v>22</v>
      </c>
      <c r="O7" s="6" t="s">
        <v>23</v>
      </c>
      <c r="P7" s="6" t="s">
        <v>24</v>
      </c>
    </row>
    <row r="8" spans="2:16" ht="12">
      <c r="B8" s="57"/>
      <c r="C8" s="7"/>
      <c r="D8" s="7"/>
      <c r="E8" s="78"/>
      <c r="F8" s="7"/>
      <c r="G8" s="7"/>
      <c r="H8" s="7"/>
      <c r="I8" s="7"/>
      <c r="J8" s="7"/>
      <c r="K8" s="7"/>
      <c r="L8" s="7"/>
      <c r="M8" s="7"/>
      <c r="N8" s="7"/>
      <c r="O8" s="7"/>
      <c r="P8" s="7"/>
    </row>
    <row r="9" spans="1:16" ht="12">
      <c r="A9" s="4" t="s">
        <v>26</v>
      </c>
      <c r="B9" s="59">
        <f aca="true" t="shared" si="0" ref="B9:P9">+SUM(B11:B45)</f>
        <v>633</v>
      </c>
      <c r="C9" s="14">
        <f t="shared" si="0"/>
        <v>608</v>
      </c>
      <c r="D9" s="56">
        <f t="shared" si="0"/>
        <v>25</v>
      </c>
      <c r="E9" s="79">
        <f t="shared" si="0"/>
        <v>27</v>
      </c>
      <c r="F9" s="56">
        <f t="shared" si="0"/>
        <v>42</v>
      </c>
      <c r="G9" s="56">
        <f t="shared" si="0"/>
        <v>42</v>
      </c>
      <c r="H9" s="56">
        <f t="shared" si="0"/>
        <v>71</v>
      </c>
      <c r="I9" s="56">
        <f t="shared" si="0"/>
        <v>57</v>
      </c>
      <c r="J9" s="56">
        <f t="shared" si="0"/>
        <v>55</v>
      </c>
      <c r="K9" s="56">
        <f t="shared" si="0"/>
        <v>44</v>
      </c>
      <c r="L9" s="56">
        <f t="shared" si="0"/>
        <v>49</v>
      </c>
      <c r="M9" s="56">
        <f t="shared" si="0"/>
        <v>79</v>
      </c>
      <c r="N9" s="56">
        <f t="shared" si="0"/>
        <v>63</v>
      </c>
      <c r="O9" s="56">
        <f t="shared" si="0"/>
        <v>53</v>
      </c>
      <c r="P9" s="56">
        <f t="shared" si="0"/>
        <v>51</v>
      </c>
    </row>
    <row r="10" spans="2:16" ht="12">
      <c r="B10" s="57"/>
      <c r="C10" s="7"/>
      <c r="D10" s="7"/>
      <c r="E10" s="78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</row>
    <row r="11" spans="1:16" ht="12">
      <c r="A11" s="2" t="s">
        <v>39</v>
      </c>
      <c r="B11" s="60">
        <f>+SUM(E11:P11)</f>
        <v>1</v>
      </c>
      <c r="C11" s="74">
        <f>+B11-D11</f>
        <v>1</v>
      </c>
      <c r="D11" s="74">
        <v>0</v>
      </c>
      <c r="E11" s="80">
        <v>0</v>
      </c>
      <c r="F11" s="74">
        <v>0</v>
      </c>
      <c r="G11" s="74">
        <v>0</v>
      </c>
      <c r="H11" s="74">
        <v>0</v>
      </c>
      <c r="I11" s="74">
        <v>0</v>
      </c>
      <c r="J11" s="74">
        <v>0</v>
      </c>
      <c r="K11" s="74">
        <v>1</v>
      </c>
      <c r="L11" s="74">
        <v>0</v>
      </c>
      <c r="M11" s="74">
        <v>0</v>
      </c>
      <c r="N11" s="74">
        <v>0</v>
      </c>
      <c r="O11" s="74">
        <v>0</v>
      </c>
      <c r="P11" s="74">
        <v>0</v>
      </c>
    </row>
    <row r="12" spans="1:16" ht="12">
      <c r="A12" s="2" t="s">
        <v>147</v>
      </c>
      <c r="B12" s="60">
        <f>+SUM(E12:P12)</f>
        <v>24</v>
      </c>
      <c r="C12" s="74">
        <f>+B12-D12</f>
        <v>23</v>
      </c>
      <c r="D12" s="74">
        <v>1</v>
      </c>
      <c r="E12" s="80">
        <v>0</v>
      </c>
      <c r="F12" s="74">
        <v>4</v>
      </c>
      <c r="G12" s="74">
        <v>1</v>
      </c>
      <c r="H12" s="74">
        <v>2</v>
      </c>
      <c r="I12" s="74">
        <v>3</v>
      </c>
      <c r="J12" s="74">
        <v>1</v>
      </c>
      <c r="K12" s="74">
        <v>2</v>
      </c>
      <c r="L12" s="74">
        <v>3</v>
      </c>
      <c r="M12" s="74">
        <v>6</v>
      </c>
      <c r="N12" s="74">
        <v>1</v>
      </c>
      <c r="O12" s="74">
        <v>1</v>
      </c>
      <c r="P12" s="74">
        <v>0</v>
      </c>
    </row>
    <row r="13" spans="1:16" ht="12">
      <c r="A13" s="2" t="s">
        <v>43</v>
      </c>
      <c r="B13" s="60">
        <f>+SUM(E13:P13)</f>
        <v>41</v>
      </c>
      <c r="C13" s="74">
        <f>+B13-D13</f>
        <v>40</v>
      </c>
      <c r="D13" s="74">
        <v>1</v>
      </c>
      <c r="E13" s="80">
        <v>1</v>
      </c>
      <c r="F13" s="74">
        <v>2</v>
      </c>
      <c r="G13" s="74">
        <v>2</v>
      </c>
      <c r="H13" s="74">
        <v>0</v>
      </c>
      <c r="I13" s="74">
        <v>2</v>
      </c>
      <c r="J13" s="74">
        <v>3</v>
      </c>
      <c r="K13" s="74">
        <v>8</v>
      </c>
      <c r="L13" s="74">
        <v>2</v>
      </c>
      <c r="M13" s="74">
        <v>6</v>
      </c>
      <c r="N13" s="74">
        <v>5</v>
      </c>
      <c r="O13" s="74">
        <v>7</v>
      </c>
      <c r="P13" s="74">
        <v>3</v>
      </c>
    </row>
    <row r="14" spans="1:16" ht="12">
      <c r="A14" s="2" t="s">
        <v>44</v>
      </c>
      <c r="B14" s="60">
        <f aca="true" t="shared" si="1" ref="B14:B33">+SUM(E14:P14)</f>
        <v>2</v>
      </c>
      <c r="C14" s="74">
        <f aca="true" t="shared" si="2" ref="C14:C33">+B14-D14</f>
        <v>2</v>
      </c>
      <c r="D14" s="74">
        <v>0</v>
      </c>
      <c r="E14" s="80">
        <v>0</v>
      </c>
      <c r="F14" s="74">
        <v>0</v>
      </c>
      <c r="G14" s="74">
        <v>0</v>
      </c>
      <c r="H14" s="74">
        <v>0</v>
      </c>
      <c r="I14" s="74">
        <v>0</v>
      </c>
      <c r="J14" s="74">
        <v>1</v>
      </c>
      <c r="K14" s="74">
        <v>0</v>
      </c>
      <c r="L14" s="74">
        <v>0</v>
      </c>
      <c r="M14" s="74">
        <v>1</v>
      </c>
      <c r="N14" s="74">
        <v>0</v>
      </c>
      <c r="O14" s="74">
        <v>0</v>
      </c>
      <c r="P14" s="74">
        <v>0</v>
      </c>
    </row>
    <row r="15" spans="1:16" ht="12">
      <c r="A15" s="2" t="s">
        <v>148</v>
      </c>
      <c r="B15" s="60">
        <f t="shared" si="1"/>
        <v>1</v>
      </c>
      <c r="C15" s="74">
        <f t="shared" si="2"/>
        <v>0</v>
      </c>
      <c r="D15" s="74">
        <v>1</v>
      </c>
      <c r="E15" s="80">
        <v>0</v>
      </c>
      <c r="F15" s="74">
        <v>0</v>
      </c>
      <c r="G15" s="74">
        <v>0</v>
      </c>
      <c r="H15" s="74">
        <v>0</v>
      </c>
      <c r="I15" s="74">
        <v>1</v>
      </c>
      <c r="J15" s="74">
        <v>0</v>
      </c>
      <c r="K15" s="74">
        <v>0</v>
      </c>
      <c r="L15" s="74">
        <v>0</v>
      </c>
      <c r="M15" s="74">
        <v>0</v>
      </c>
      <c r="N15" s="74">
        <v>0</v>
      </c>
      <c r="O15" s="74">
        <v>0</v>
      </c>
      <c r="P15" s="74">
        <v>0</v>
      </c>
    </row>
    <row r="16" spans="1:16" ht="12">
      <c r="A16" s="2" t="s">
        <v>49</v>
      </c>
      <c r="B16" s="60">
        <f t="shared" si="1"/>
        <v>2</v>
      </c>
      <c r="C16" s="74">
        <f t="shared" si="2"/>
        <v>2</v>
      </c>
      <c r="D16" s="74">
        <v>0</v>
      </c>
      <c r="E16" s="80">
        <v>1</v>
      </c>
      <c r="F16" s="74">
        <v>0</v>
      </c>
      <c r="G16" s="74">
        <v>0</v>
      </c>
      <c r="H16" s="74">
        <v>0</v>
      </c>
      <c r="I16" s="74">
        <v>0</v>
      </c>
      <c r="J16" s="74">
        <v>0</v>
      </c>
      <c r="K16" s="74">
        <v>0</v>
      </c>
      <c r="L16" s="74">
        <v>0</v>
      </c>
      <c r="M16" s="74">
        <v>0</v>
      </c>
      <c r="N16" s="74">
        <v>0</v>
      </c>
      <c r="O16" s="74">
        <v>1</v>
      </c>
      <c r="P16" s="74">
        <v>0</v>
      </c>
    </row>
    <row r="17" spans="1:16" ht="12">
      <c r="A17" s="2" t="s">
        <v>51</v>
      </c>
      <c r="B17" s="60">
        <f t="shared" si="1"/>
        <v>4</v>
      </c>
      <c r="C17" s="74">
        <f t="shared" si="2"/>
        <v>4</v>
      </c>
      <c r="D17" s="74">
        <v>0</v>
      </c>
      <c r="E17" s="80">
        <v>0</v>
      </c>
      <c r="F17" s="74">
        <v>1</v>
      </c>
      <c r="G17" s="74">
        <v>0</v>
      </c>
      <c r="H17" s="74">
        <v>0</v>
      </c>
      <c r="I17" s="74">
        <v>0</v>
      </c>
      <c r="J17" s="74">
        <v>1</v>
      </c>
      <c r="K17" s="74">
        <v>0</v>
      </c>
      <c r="L17" s="74">
        <v>1</v>
      </c>
      <c r="M17" s="74">
        <v>1</v>
      </c>
      <c r="N17" s="74">
        <v>0</v>
      </c>
      <c r="O17" s="74">
        <v>0</v>
      </c>
      <c r="P17" s="74">
        <v>0</v>
      </c>
    </row>
    <row r="18" spans="1:16" ht="12">
      <c r="A18" s="2" t="s">
        <v>54</v>
      </c>
      <c r="B18" s="60">
        <f t="shared" si="1"/>
        <v>82</v>
      </c>
      <c r="C18" s="74">
        <f t="shared" si="2"/>
        <v>81</v>
      </c>
      <c r="D18" s="74">
        <v>1</v>
      </c>
      <c r="E18" s="80">
        <v>2</v>
      </c>
      <c r="F18" s="74">
        <v>4</v>
      </c>
      <c r="G18" s="74">
        <v>10</v>
      </c>
      <c r="H18" s="74">
        <v>3</v>
      </c>
      <c r="I18" s="74">
        <v>9</v>
      </c>
      <c r="J18" s="74">
        <v>5</v>
      </c>
      <c r="K18" s="74">
        <v>1</v>
      </c>
      <c r="L18" s="74">
        <v>11</v>
      </c>
      <c r="M18" s="74">
        <v>8</v>
      </c>
      <c r="N18" s="74">
        <v>14</v>
      </c>
      <c r="O18" s="74">
        <v>8</v>
      </c>
      <c r="P18" s="74">
        <v>7</v>
      </c>
    </row>
    <row r="19" spans="1:16" ht="12">
      <c r="A19" s="2" t="s">
        <v>58</v>
      </c>
      <c r="B19" s="60">
        <f t="shared" si="1"/>
        <v>13</v>
      </c>
      <c r="C19" s="74">
        <f t="shared" si="2"/>
        <v>10</v>
      </c>
      <c r="D19" s="74">
        <f>1+1+1</f>
        <v>3</v>
      </c>
      <c r="E19" s="80">
        <v>0</v>
      </c>
      <c r="F19" s="74">
        <v>1</v>
      </c>
      <c r="G19" s="74">
        <v>2</v>
      </c>
      <c r="H19" s="74">
        <v>3</v>
      </c>
      <c r="I19" s="74">
        <v>0</v>
      </c>
      <c r="J19" s="74">
        <v>2</v>
      </c>
      <c r="K19" s="74">
        <v>0</v>
      </c>
      <c r="L19" s="74">
        <v>1</v>
      </c>
      <c r="M19" s="74">
        <v>1</v>
      </c>
      <c r="N19" s="74">
        <v>1</v>
      </c>
      <c r="O19" s="74">
        <v>0</v>
      </c>
      <c r="P19" s="74">
        <v>2</v>
      </c>
    </row>
    <row r="20" spans="1:16" ht="12">
      <c r="A20" s="2" t="s">
        <v>61</v>
      </c>
      <c r="B20" s="60">
        <f t="shared" si="1"/>
        <v>9</v>
      </c>
      <c r="C20" s="74">
        <f t="shared" si="2"/>
        <v>9</v>
      </c>
      <c r="D20" s="74">
        <v>0</v>
      </c>
      <c r="E20" s="80">
        <v>1</v>
      </c>
      <c r="F20" s="74">
        <v>1</v>
      </c>
      <c r="G20" s="74">
        <v>3</v>
      </c>
      <c r="H20" s="74">
        <v>0</v>
      </c>
      <c r="I20" s="74">
        <v>1</v>
      </c>
      <c r="J20" s="74">
        <v>3</v>
      </c>
      <c r="K20" s="74">
        <v>0</v>
      </c>
      <c r="L20" s="74">
        <v>0</v>
      </c>
      <c r="M20" s="74">
        <v>0</v>
      </c>
      <c r="N20" s="74">
        <v>0</v>
      </c>
      <c r="O20" s="74">
        <v>0</v>
      </c>
      <c r="P20" s="74">
        <v>0</v>
      </c>
    </row>
    <row r="21" spans="1:16" ht="12">
      <c r="A21" s="2" t="s">
        <v>62</v>
      </c>
      <c r="B21" s="60">
        <f t="shared" si="1"/>
        <v>2</v>
      </c>
      <c r="C21" s="74">
        <f t="shared" si="2"/>
        <v>2</v>
      </c>
      <c r="D21" s="74">
        <v>0</v>
      </c>
      <c r="E21" s="80">
        <v>0</v>
      </c>
      <c r="F21" s="74">
        <v>0</v>
      </c>
      <c r="G21" s="74">
        <v>0</v>
      </c>
      <c r="H21" s="74">
        <v>2</v>
      </c>
      <c r="I21" s="74">
        <v>0</v>
      </c>
      <c r="J21" s="74">
        <v>0</v>
      </c>
      <c r="K21" s="74">
        <v>0</v>
      </c>
      <c r="L21" s="74">
        <v>0</v>
      </c>
      <c r="M21" s="74">
        <v>0</v>
      </c>
      <c r="N21" s="74">
        <v>0</v>
      </c>
      <c r="O21" s="74">
        <v>0</v>
      </c>
      <c r="P21" s="74">
        <v>0</v>
      </c>
    </row>
    <row r="22" spans="1:16" ht="12">
      <c r="A22" s="2" t="s">
        <v>63</v>
      </c>
      <c r="B22" s="60">
        <f t="shared" si="1"/>
        <v>1</v>
      </c>
      <c r="C22" s="74">
        <f t="shared" si="2"/>
        <v>1</v>
      </c>
      <c r="D22" s="74">
        <v>0</v>
      </c>
      <c r="E22" s="80">
        <v>0</v>
      </c>
      <c r="F22" s="74">
        <v>0</v>
      </c>
      <c r="G22" s="74">
        <v>0</v>
      </c>
      <c r="H22" s="74">
        <v>0</v>
      </c>
      <c r="I22" s="74">
        <v>0</v>
      </c>
      <c r="J22" s="74">
        <v>0</v>
      </c>
      <c r="K22" s="74">
        <v>0</v>
      </c>
      <c r="L22" s="74">
        <v>0</v>
      </c>
      <c r="M22" s="74">
        <v>0</v>
      </c>
      <c r="N22" s="74">
        <v>0</v>
      </c>
      <c r="O22" s="74">
        <v>0</v>
      </c>
      <c r="P22" s="74">
        <v>1</v>
      </c>
    </row>
    <row r="23" spans="1:16" ht="12">
      <c r="A23" s="7" t="s">
        <v>67</v>
      </c>
      <c r="B23" s="60">
        <f t="shared" si="1"/>
        <v>7</v>
      </c>
      <c r="C23" s="74">
        <f t="shared" si="2"/>
        <v>6</v>
      </c>
      <c r="D23" s="74">
        <v>1</v>
      </c>
      <c r="E23" s="80">
        <v>1</v>
      </c>
      <c r="F23" s="74">
        <v>0</v>
      </c>
      <c r="G23" s="74">
        <v>0</v>
      </c>
      <c r="H23" s="74">
        <v>0</v>
      </c>
      <c r="I23" s="74">
        <v>0</v>
      </c>
      <c r="J23" s="74">
        <v>3</v>
      </c>
      <c r="K23" s="74">
        <v>0</v>
      </c>
      <c r="L23" s="74">
        <v>0</v>
      </c>
      <c r="M23" s="74">
        <v>2</v>
      </c>
      <c r="N23" s="74">
        <v>1</v>
      </c>
      <c r="O23" s="74">
        <v>0</v>
      </c>
      <c r="P23" s="74">
        <v>0</v>
      </c>
    </row>
    <row r="24" spans="1:16" ht="12">
      <c r="A24" s="7" t="s">
        <v>68</v>
      </c>
      <c r="B24" s="60">
        <f t="shared" si="1"/>
        <v>2</v>
      </c>
      <c r="C24" s="74">
        <f t="shared" si="2"/>
        <v>2</v>
      </c>
      <c r="D24" s="74">
        <v>0</v>
      </c>
      <c r="E24" s="80">
        <v>0</v>
      </c>
      <c r="F24" s="74">
        <v>0</v>
      </c>
      <c r="G24" s="74">
        <v>0</v>
      </c>
      <c r="H24" s="74">
        <v>1</v>
      </c>
      <c r="I24" s="74">
        <v>0</v>
      </c>
      <c r="J24" s="74">
        <v>0</v>
      </c>
      <c r="K24" s="74">
        <v>0</v>
      </c>
      <c r="L24" s="74">
        <v>0</v>
      </c>
      <c r="M24" s="74">
        <v>0</v>
      </c>
      <c r="N24" s="74">
        <v>0</v>
      </c>
      <c r="O24" s="74">
        <v>0</v>
      </c>
      <c r="P24" s="74">
        <v>1</v>
      </c>
    </row>
    <row r="25" spans="1:16" ht="12">
      <c r="A25" s="7" t="s">
        <v>69</v>
      </c>
      <c r="B25" s="60">
        <f t="shared" si="1"/>
        <v>20</v>
      </c>
      <c r="C25" s="74">
        <f t="shared" si="2"/>
        <v>20</v>
      </c>
      <c r="D25" s="74">
        <v>0</v>
      </c>
      <c r="E25" s="80">
        <v>0</v>
      </c>
      <c r="F25" s="74">
        <v>1</v>
      </c>
      <c r="G25" s="74">
        <v>0</v>
      </c>
      <c r="H25" s="74">
        <v>0</v>
      </c>
      <c r="I25" s="74">
        <v>5</v>
      </c>
      <c r="J25" s="74">
        <v>0</v>
      </c>
      <c r="K25" s="74">
        <v>2</v>
      </c>
      <c r="L25" s="74">
        <v>2</v>
      </c>
      <c r="M25" s="74">
        <v>3</v>
      </c>
      <c r="N25" s="74">
        <v>3</v>
      </c>
      <c r="O25" s="74">
        <v>4</v>
      </c>
      <c r="P25" s="74">
        <v>0</v>
      </c>
    </row>
    <row r="26" spans="1:16" ht="12">
      <c r="A26" s="7" t="s">
        <v>74</v>
      </c>
      <c r="B26" s="60">
        <f t="shared" si="1"/>
        <v>3</v>
      </c>
      <c r="C26" s="74">
        <f t="shared" si="2"/>
        <v>3</v>
      </c>
      <c r="D26" s="74">
        <v>0</v>
      </c>
      <c r="E26" s="80">
        <v>0</v>
      </c>
      <c r="F26" s="74">
        <v>0</v>
      </c>
      <c r="G26" s="74">
        <v>1</v>
      </c>
      <c r="H26" s="74">
        <v>0</v>
      </c>
      <c r="I26" s="74">
        <v>0</v>
      </c>
      <c r="J26" s="74">
        <v>1</v>
      </c>
      <c r="K26" s="74">
        <v>0</v>
      </c>
      <c r="L26" s="74">
        <v>0</v>
      </c>
      <c r="M26" s="74">
        <v>1</v>
      </c>
      <c r="N26" s="74">
        <v>0</v>
      </c>
      <c r="O26" s="74">
        <v>0</v>
      </c>
      <c r="P26" s="74">
        <v>0</v>
      </c>
    </row>
    <row r="27" spans="1:16" ht="12">
      <c r="A27" s="7" t="s">
        <v>80</v>
      </c>
      <c r="B27" s="60">
        <f t="shared" si="1"/>
        <v>15</v>
      </c>
      <c r="C27" s="74">
        <f t="shared" si="2"/>
        <v>13</v>
      </c>
      <c r="D27" s="74">
        <v>2</v>
      </c>
      <c r="E27" s="80">
        <v>2</v>
      </c>
      <c r="F27" s="74">
        <v>1</v>
      </c>
      <c r="G27" s="74">
        <v>0</v>
      </c>
      <c r="H27" s="74">
        <v>0</v>
      </c>
      <c r="I27" s="74">
        <v>2</v>
      </c>
      <c r="J27" s="74">
        <v>0</v>
      </c>
      <c r="K27" s="74">
        <v>2</v>
      </c>
      <c r="L27" s="74">
        <v>1</v>
      </c>
      <c r="M27" s="74">
        <v>5</v>
      </c>
      <c r="N27" s="74">
        <v>0</v>
      </c>
      <c r="O27" s="74">
        <v>0</v>
      </c>
      <c r="P27" s="74">
        <v>2</v>
      </c>
    </row>
    <row r="28" spans="1:16" ht="12">
      <c r="A28" s="7" t="s">
        <v>88</v>
      </c>
      <c r="B28" s="60">
        <f t="shared" si="1"/>
        <v>5</v>
      </c>
      <c r="C28" s="74">
        <f t="shared" si="2"/>
        <v>4</v>
      </c>
      <c r="D28" s="74">
        <v>1</v>
      </c>
      <c r="E28" s="80">
        <v>0</v>
      </c>
      <c r="F28" s="74">
        <v>0</v>
      </c>
      <c r="G28" s="74">
        <v>0</v>
      </c>
      <c r="H28" s="74">
        <v>1</v>
      </c>
      <c r="I28" s="74">
        <v>1</v>
      </c>
      <c r="J28" s="74">
        <v>0</v>
      </c>
      <c r="K28" s="74">
        <v>0</v>
      </c>
      <c r="L28" s="74">
        <v>0</v>
      </c>
      <c r="M28" s="74">
        <v>0</v>
      </c>
      <c r="N28" s="74">
        <v>0</v>
      </c>
      <c r="O28" s="74">
        <v>3</v>
      </c>
      <c r="P28" s="74">
        <v>0</v>
      </c>
    </row>
    <row r="29" spans="1:16" ht="12">
      <c r="A29" s="2" t="s">
        <v>91</v>
      </c>
      <c r="B29" s="60">
        <f t="shared" si="1"/>
        <v>2</v>
      </c>
      <c r="C29" s="74">
        <f t="shared" si="2"/>
        <v>2</v>
      </c>
      <c r="D29" s="74">
        <v>0</v>
      </c>
      <c r="E29" s="80">
        <v>0</v>
      </c>
      <c r="F29" s="74">
        <v>0</v>
      </c>
      <c r="G29" s="74">
        <v>0</v>
      </c>
      <c r="H29" s="74">
        <v>1</v>
      </c>
      <c r="I29" s="74">
        <v>0</v>
      </c>
      <c r="J29" s="74">
        <v>0</v>
      </c>
      <c r="K29" s="74">
        <v>0</v>
      </c>
      <c r="L29" s="74">
        <v>0</v>
      </c>
      <c r="M29" s="74">
        <v>1</v>
      </c>
      <c r="N29" s="74">
        <v>0</v>
      </c>
      <c r="O29" s="74">
        <v>0</v>
      </c>
      <c r="P29" s="74">
        <v>0</v>
      </c>
    </row>
    <row r="30" spans="1:16" ht="12">
      <c r="A30" s="2" t="s">
        <v>93</v>
      </c>
      <c r="B30" s="60">
        <f t="shared" si="1"/>
        <v>6</v>
      </c>
      <c r="C30" s="74">
        <f t="shared" si="2"/>
        <v>6</v>
      </c>
      <c r="D30" s="74">
        <v>0</v>
      </c>
      <c r="E30" s="80">
        <v>0</v>
      </c>
      <c r="F30" s="74">
        <v>2</v>
      </c>
      <c r="G30" s="74">
        <v>0</v>
      </c>
      <c r="H30" s="74">
        <v>0</v>
      </c>
      <c r="I30" s="74">
        <v>0</v>
      </c>
      <c r="J30" s="74">
        <v>0</v>
      </c>
      <c r="K30" s="74">
        <v>4</v>
      </c>
      <c r="L30" s="74">
        <v>0</v>
      </c>
      <c r="M30" s="74">
        <v>0</v>
      </c>
      <c r="N30" s="74">
        <v>0</v>
      </c>
      <c r="O30" s="74">
        <v>0</v>
      </c>
      <c r="P30" s="74">
        <v>0</v>
      </c>
    </row>
    <row r="31" spans="1:16" ht="12">
      <c r="A31" s="2" t="s">
        <v>95</v>
      </c>
      <c r="B31" s="60">
        <f t="shared" si="1"/>
        <v>279</v>
      </c>
      <c r="C31" s="74">
        <f t="shared" si="2"/>
        <v>276</v>
      </c>
      <c r="D31" s="74">
        <f>1+1+1</f>
        <v>3</v>
      </c>
      <c r="E31" s="80">
        <v>12</v>
      </c>
      <c r="F31" s="74">
        <v>16</v>
      </c>
      <c r="G31" s="74">
        <v>19</v>
      </c>
      <c r="H31" s="74">
        <v>46</v>
      </c>
      <c r="I31" s="74">
        <v>23</v>
      </c>
      <c r="J31" s="74">
        <v>24</v>
      </c>
      <c r="K31" s="74">
        <v>19</v>
      </c>
      <c r="L31" s="74">
        <v>21</v>
      </c>
      <c r="M31" s="74">
        <v>31</v>
      </c>
      <c r="N31" s="74">
        <v>22</v>
      </c>
      <c r="O31" s="74">
        <v>17</v>
      </c>
      <c r="P31" s="74">
        <v>29</v>
      </c>
    </row>
    <row r="32" spans="1:16" ht="12">
      <c r="A32" s="2" t="s">
        <v>101</v>
      </c>
      <c r="B32" s="60">
        <f t="shared" si="1"/>
        <v>1</v>
      </c>
      <c r="C32" s="74">
        <f t="shared" si="2"/>
        <v>1</v>
      </c>
      <c r="D32" s="74">
        <v>0</v>
      </c>
      <c r="E32" s="80">
        <v>0</v>
      </c>
      <c r="F32" s="74">
        <v>0</v>
      </c>
      <c r="G32" s="74">
        <v>0</v>
      </c>
      <c r="H32" s="74">
        <v>0</v>
      </c>
      <c r="I32" s="74">
        <v>0</v>
      </c>
      <c r="J32" s="74">
        <v>0</v>
      </c>
      <c r="K32" s="74">
        <v>1</v>
      </c>
      <c r="L32" s="74">
        <v>0</v>
      </c>
      <c r="M32" s="74">
        <v>0</v>
      </c>
      <c r="N32" s="74">
        <v>0</v>
      </c>
      <c r="O32" s="74">
        <v>0</v>
      </c>
      <c r="P32" s="74">
        <v>0</v>
      </c>
    </row>
    <row r="33" spans="1:16" ht="12">
      <c r="A33" s="2" t="s">
        <v>102</v>
      </c>
      <c r="B33" s="60">
        <f t="shared" si="1"/>
        <v>1</v>
      </c>
      <c r="C33" s="74">
        <f t="shared" si="2"/>
        <v>1</v>
      </c>
      <c r="D33" s="74">
        <v>0</v>
      </c>
      <c r="E33" s="80">
        <v>0</v>
      </c>
      <c r="F33" s="74">
        <v>0</v>
      </c>
      <c r="G33" s="74">
        <v>0</v>
      </c>
      <c r="H33" s="74">
        <v>0</v>
      </c>
      <c r="I33" s="74">
        <v>1</v>
      </c>
      <c r="J33" s="74">
        <v>0</v>
      </c>
      <c r="K33" s="74">
        <v>0</v>
      </c>
      <c r="L33" s="74">
        <v>0</v>
      </c>
      <c r="M33" s="74">
        <v>0</v>
      </c>
      <c r="N33" s="74">
        <v>0</v>
      </c>
      <c r="O33" s="74">
        <v>0</v>
      </c>
      <c r="P33" s="74">
        <v>0</v>
      </c>
    </row>
    <row r="34" spans="1:16" ht="12">
      <c r="A34" s="2" t="s">
        <v>106</v>
      </c>
      <c r="B34" s="60">
        <f aca="true" t="shared" si="3" ref="B34:B45">+SUM(E34:P34)</f>
        <v>2</v>
      </c>
      <c r="C34" s="74">
        <f aca="true" t="shared" si="4" ref="C34:C45">+B34-D34</f>
        <v>2</v>
      </c>
      <c r="D34" s="74">
        <v>0</v>
      </c>
      <c r="E34" s="80">
        <v>0</v>
      </c>
      <c r="F34" s="74">
        <v>0</v>
      </c>
      <c r="G34" s="74">
        <v>1</v>
      </c>
      <c r="H34" s="74">
        <v>0</v>
      </c>
      <c r="I34" s="74">
        <v>1</v>
      </c>
      <c r="J34" s="74">
        <v>0</v>
      </c>
      <c r="K34" s="74">
        <v>0</v>
      </c>
      <c r="L34" s="74">
        <v>0</v>
      </c>
      <c r="M34" s="74">
        <v>0</v>
      </c>
      <c r="N34" s="74">
        <v>0</v>
      </c>
      <c r="O34" s="74">
        <v>0</v>
      </c>
      <c r="P34" s="74">
        <v>0</v>
      </c>
    </row>
    <row r="35" spans="1:16" ht="12">
      <c r="A35" s="2" t="s">
        <v>107</v>
      </c>
      <c r="B35" s="60">
        <f t="shared" si="3"/>
        <v>15</v>
      </c>
      <c r="C35" s="74">
        <f t="shared" si="4"/>
        <v>14</v>
      </c>
      <c r="D35" s="74">
        <v>1</v>
      </c>
      <c r="E35" s="80">
        <v>0</v>
      </c>
      <c r="F35" s="74">
        <v>0</v>
      </c>
      <c r="G35" s="74">
        <v>0</v>
      </c>
      <c r="H35" s="74">
        <v>0</v>
      </c>
      <c r="I35" s="74">
        <v>1</v>
      </c>
      <c r="J35" s="74">
        <v>1</v>
      </c>
      <c r="K35" s="74">
        <v>1</v>
      </c>
      <c r="L35" s="74">
        <v>0</v>
      </c>
      <c r="M35" s="74">
        <v>0</v>
      </c>
      <c r="N35" s="74">
        <v>3</v>
      </c>
      <c r="O35" s="74">
        <v>8</v>
      </c>
      <c r="P35" s="74">
        <v>1</v>
      </c>
    </row>
    <row r="36" spans="1:16" ht="12">
      <c r="A36" s="2" t="s">
        <v>109</v>
      </c>
      <c r="B36" s="60">
        <f t="shared" si="3"/>
        <v>18</v>
      </c>
      <c r="C36" s="74">
        <f t="shared" si="4"/>
        <v>17</v>
      </c>
      <c r="D36" s="74">
        <v>1</v>
      </c>
      <c r="E36" s="80">
        <v>0</v>
      </c>
      <c r="F36" s="74">
        <v>2</v>
      </c>
      <c r="G36" s="74">
        <v>0</v>
      </c>
      <c r="H36" s="74">
        <v>12</v>
      </c>
      <c r="I36" s="74">
        <v>0</v>
      </c>
      <c r="J36" s="74">
        <v>3</v>
      </c>
      <c r="K36" s="74">
        <v>1</v>
      </c>
      <c r="L36" s="74">
        <v>0</v>
      </c>
      <c r="M36" s="74">
        <v>0</v>
      </c>
      <c r="N36" s="74">
        <v>0</v>
      </c>
      <c r="O36" s="74">
        <v>0</v>
      </c>
      <c r="P36" s="74">
        <v>0</v>
      </c>
    </row>
    <row r="37" spans="1:16" ht="12">
      <c r="A37" s="2" t="s">
        <v>110</v>
      </c>
      <c r="B37" s="60">
        <f t="shared" si="3"/>
        <v>4</v>
      </c>
      <c r="C37" s="74">
        <f t="shared" si="4"/>
        <v>4</v>
      </c>
      <c r="D37" s="74">
        <v>0</v>
      </c>
      <c r="E37" s="80">
        <v>0</v>
      </c>
      <c r="F37" s="74">
        <v>1</v>
      </c>
      <c r="G37" s="74">
        <v>1</v>
      </c>
      <c r="H37" s="74">
        <v>0</v>
      </c>
      <c r="I37" s="74">
        <v>0</v>
      </c>
      <c r="J37" s="74">
        <v>1</v>
      </c>
      <c r="K37" s="74">
        <v>0</v>
      </c>
      <c r="L37" s="74">
        <v>0</v>
      </c>
      <c r="M37" s="74">
        <v>0</v>
      </c>
      <c r="N37" s="74">
        <v>1</v>
      </c>
      <c r="O37" s="74">
        <v>0</v>
      </c>
      <c r="P37" s="74">
        <v>0</v>
      </c>
    </row>
    <row r="38" spans="1:16" ht="12">
      <c r="A38" s="2" t="s">
        <v>111</v>
      </c>
      <c r="B38" s="60">
        <f t="shared" si="3"/>
        <v>8</v>
      </c>
      <c r="C38" s="74">
        <f t="shared" si="4"/>
        <v>8</v>
      </c>
      <c r="D38" s="74">
        <v>0</v>
      </c>
      <c r="E38" s="80">
        <v>0</v>
      </c>
      <c r="F38" s="74">
        <v>0</v>
      </c>
      <c r="G38" s="74">
        <v>1</v>
      </c>
      <c r="H38" s="74">
        <v>0</v>
      </c>
      <c r="I38" s="74">
        <v>0</v>
      </c>
      <c r="J38" s="74">
        <v>1</v>
      </c>
      <c r="K38" s="74">
        <v>0</v>
      </c>
      <c r="L38" s="74">
        <v>0</v>
      </c>
      <c r="M38" s="74">
        <v>1</v>
      </c>
      <c r="N38" s="74">
        <v>3</v>
      </c>
      <c r="O38" s="74">
        <v>1</v>
      </c>
      <c r="P38" s="74">
        <v>1</v>
      </c>
    </row>
    <row r="39" spans="1:16" ht="12">
      <c r="A39" s="2" t="s">
        <v>112</v>
      </c>
      <c r="B39" s="60">
        <f t="shared" si="3"/>
        <v>1</v>
      </c>
      <c r="C39" s="74">
        <f t="shared" si="4"/>
        <v>1</v>
      </c>
      <c r="D39" s="74">
        <v>0</v>
      </c>
      <c r="E39" s="80">
        <v>0</v>
      </c>
      <c r="F39" s="74">
        <v>0</v>
      </c>
      <c r="G39" s="74">
        <v>0</v>
      </c>
      <c r="H39" s="74">
        <v>0</v>
      </c>
      <c r="I39" s="74">
        <v>0</v>
      </c>
      <c r="J39" s="74">
        <v>0</v>
      </c>
      <c r="K39" s="74">
        <v>0</v>
      </c>
      <c r="L39" s="74">
        <v>1</v>
      </c>
      <c r="M39" s="74">
        <v>0</v>
      </c>
      <c r="N39" s="74">
        <v>0</v>
      </c>
      <c r="O39" s="74">
        <v>0</v>
      </c>
      <c r="P39" s="74">
        <v>0</v>
      </c>
    </row>
    <row r="40" spans="1:16" ht="12">
      <c r="A40" s="2" t="s">
        <v>149</v>
      </c>
      <c r="B40" s="60">
        <f t="shared" si="3"/>
        <v>1</v>
      </c>
      <c r="C40" s="74">
        <f t="shared" si="4"/>
        <v>1</v>
      </c>
      <c r="D40" s="74">
        <v>0</v>
      </c>
      <c r="E40" s="80">
        <v>0</v>
      </c>
      <c r="F40" s="74">
        <v>0</v>
      </c>
      <c r="G40" s="74">
        <v>0</v>
      </c>
      <c r="H40" s="74">
        <v>0</v>
      </c>
      <c r="I40" s="74">
        <v>0</v>
      </c>
      <c r="J40" s="74">
        <v>0</v>
      </c>
      <c r="K40" s="74">
        <v>0</v>
      </c>
      <c r="L40" s="74">
        <v>0</v>
      </c>
      <c r="M40" s="74">
        <v>0</v>
      </c>
      <c r="N40" s="74">
        <v>0</v>
      </c>
      <c r="O40" s="74">
        <v>0</v>
      </c>
      <c r="P40" s="74">
        <v>1</v>
      </c>
    </row>
    <row r="41" spans="1:16" ht="12">
      <c r="A41" s="2" t="s">
        <v>150</v>
      </c>
      <c r="B41" s="60">
        <f t="shared" si="3"/>
        <v>34</v>
      </c>
      <c r="C41" s="74">
        <f t="shared" si="4"/>
        <v>27</v>
      </c>
      <c r="D41" s="74">
        <f>2+1+1+1+1+1</f>
        <v>7</v>
      </c>
      <c r="E41" s="80">
        <v>5</v>
      </c>
      <c r="F41" s="74">
        <v>4</v>
      </c>
      <c r="G41" s="74">
        <v>0</v>
      </c>
      <c r="H41" s="74">
        <v>0</v>
      </c>
      <c r="I41" s="74">
        <v>7</v>
      </c>
      <c r="J41" s="74">
        <v>2</v>
      </c>
      <c r="K41" s="74">
        <v>0</v>
      </c>
      <c r="L41" s="74">
        <v>4</v>
      </c>
      <c r="M41" s="74">
        <v>5</v>
      </c>
      <c r="N41" s="74">
        <v>7</v>
      </c>
      <c r="O41" s="74">
        <v>0</v>
      </c>
      <c r="P41" s="74">
        <v>0</v>
      </c>
    </row>
    <row r="42" spans="1:16" ht="12">
      <c r="A42" s="2" t="s">
        <v>117</v>
      </c>
      <c r="B42" s="60">
        <f t="shared" si="3"/>
        <v>4</v>
      </c>
      <c r="C42" s="74">
        <f t="shared" si="4"/>
        <v>3</v>
      </c>
      <c r="D42" s="74">
        <v>1</v>
      </c>
      <c r="E42" s="80">
        <v>0</v>
      </c>
      <c r="F42" s="74">
        <v>0</v>
      </c>
      <c r="G42" s="74">
        <v>0</v>
      </c>
      <c r="H42" s="74">
        <v>0</v>
      </c>
      <c r="I42" s="74">
        <v>0</v>
      </c>
      <c r="J42" s="74">
        <v>0</v>
      </c>
      <c r="K42" s="74">
        <v>0</v>
      </c>
      <c r="L42" s="74">
        <v>1</v>
      </c>
      <c r="M42" s="74">
        <v>1</v>
      </c>
      <c r="N42" s="74">
        <v>0</v>
      </c>
      <c r="O42" s="74">
        <v>1</v>
      </c>
      <c r="P42" s="74">
        <v>1</v>
      </c>
    </row>
    <row r="43" spans="1:16" ht="12">
      <c r="A43" s="2" t="s">
        <v>122</v>
      </c>
      <c r="B43" s="60">
        <f t="shared" si="3"/>
        <v>14</v>
      </c>
      <c r="C43" s="74">
        <f t="shared" si="4"/>
        <v>14</v>
      </c>
      <c r="D43" s="74">
        <v>0</v>
      </c>
      <c r="E43" s="80">
        <v>2</v>
      </c>
      <c r="F43" s="74">
        <v>1</v>
      </c>
      <c r="G43" s="74">
        <v>1</v>
      </c>
      <c r="H43" s="74">
        <v>0</v>
      </c>
      <c r="I43" s="74">
        <v>0</v>
      </c>
      <c r="J43" s="74">
        <v>2</v>
      </c>
      <c r="K43" s="74">
        <v>1</v>
      </c>
      <c r="L43" s="74">
        <v>0</v>
      </c>
      <c r="M43" s="74">
        <v>3</v>
      </c>
      <c r="N43" s="74">
        <v>2</v>
      </c>
      <c r="O43" s="74">
        <v>2</v>
      </c>
      <c r="P43" s="74">
        <v>0</v>
      </c>
    </row>
    <row r="44" spans="1:16" ht="12">
      <c r="A44" s="2" t="s">
        <v>123</v>
      </c>
      <c r="B44" s="60">
        <f t="shared" si="3"/>
        <v>4</v>
      </c>
      <c r="C44" s="74">
        <f t="shared" si="4"/>
        <v>4</v>
      </c>
      <c r="D44" s="74">
        <v>0</v>
      </c>
      <c r="E44" s="80">
        <v>0</v>
      </c>
      <c r="F44" s="74">
        <v>1</v>
      </c>
      <c r="G44" s="74">
        <v>0</v>
      </c>
      <c r="H44" s="74">
        <v>0</v>
      </c>
      <c r="I44" s="74">
        <v>0</v>
      </c>
      <c r="J44" s="74">
        <v>1</v>
      </c>
      <c r="K44" s="74">
        <v>0</v>
      </c>
      <c r="L44" s="74">
        <v>0</v>
      </c>
      <c r="M44" s="74">
        <v>0</v>
      </c>
      <c r="N44" s="74">
        <v>0</v>
      </c>
      <c r="O44" s="74">
        <v>0</v>
      </c>
      <c r="P44" s="74">
        <v>2</v>
      </c>
    </row>
    <row r="45" spans="1:16" ht="12.75" thickBot="1">
      <c r="A45" s="15" t="s">
        <v>151</v>
      </c>
      <c r="B45" s="72">
        <f t="shared" si="3"/>
        <v>5</v>
      </c>
      <c r="C45" s="44">
        <f t="shared" si="4"/>
        <v>4</v>
      </c>
      <c r="D45" s="44">
        <v>1</v>
      </c>
      <c r="E45" s="81">
        <v>0</v>
      </c>
      <c r="F45" s="44">
        <v>0</v>
      </c>
      <c r="G45" s="44">
        <v>0</v>
      </c>
      <c r="H45" s="44">
        <v>0</v>
      </c>
      <c r="I45" s="44">
        <v>0</v>
      </c>
      <c r="J45" s="44">
        <v>0</v>
      </c>
      <c r="K45" s="44">
        <v>1</v>
      </c>
      <c r="L45" s="44">
        <v>1</v>
      </c>
      <c r="M45" s="44">
        <v>3</v>
      </c>
      <c r="N45" s="44">
        <v>0</v>
      </c>
      <c r="O45" s="44">
        <v>0</v>
      </c>
      <c r="P45" s="44">
        <v>0</v>
      </c>
    </row>
  </sheetData>
  <mergeCells count="5">
    <mergeCell ref="C6:D6"/>
    <mergeCell ref="E6:P6"/>
    <mergeCell ref="B6:B7"/>
    <mergeCell ref="A3:P3"/>
    <mergeCell ref="A4:P4"/>
  </mergeCells>
  <printOptions horizontalCentered="1"/>
  <pageMargins left="0.6299212598425197" right="0.5118110236220472" top="1.06" bottom="0.2755905511811024" header="0" footer="0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PODER JUDICIAL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apacheco</dc:creator>
  <cp:keywords/>
  <dc:description/>
  <cp:lastModifiedBy>msolanof</cp:lastModifiedBy>
  <cp:lastPrinted>2004-01-07T17:33:51Z</cp:lastPrinted>
  <dcterms:created xsi:type="dcterms:W3CDTF">2003-08-11T19:22:37Z</dcterms:created>
  <dcterms:modified xsi:type="dcterms:W3CDTF">2004-04-16T19:04:45Z</dcterms:modified>
  <cp:category/>
  <cp:version/>
  <cp:contentType/>
  <cp:contentStatus/>
</cp:coreProperties>
</file>