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172" sheetId="1" r:id="rId1"/>
    <sheet name="173" sheetId="2" r:id="rId2"/>
    <sheet name="174" sheetId="3" r:id="rId3"/>
    <sheet name="175" sheetId="4" r:id="rId4"/>
  </sheets>
  <definedNames/>
  <calcPr fullCalcOnLoad="1"/>
</workbook>
</file>

<file path=xl/sharedStrings.xml><?xml version="1.0" encoding="utf-8"?>
<sst xmlns="http://schemas.openxmlformats.org/spreadsheetml/2006/main" count="176" uniqueCount="148">
  <si>
    <t xml:space="preserve">Cantón </t>
  </si>
  <si>
    <t>Osa</t>
  </si>
  <si>
    <t>Total</t>
  </si>
  <si>
    <t>Mes</t>
  </si>
  <si>
    <t>Tipo de Caso</t>
  </si>
  <si>
    <t>Entrados</t>
  </si>
  <si>
    <t>T e r m i  n a d o s</t>
  </si>
  <si>
    <t xml:space="preserve">De años anteriores </t>
  </si>
  <si>
    <t>Agresión</t>
  </si>
  <si>
    <t>Amenazas</t>
  </si>
  <si>
    <t>Apropiación y/o retención indebida</t>
  </si>
  <si>
    <t>Circulación de moneda falsa</t>
  </si>
  <si>
    <t>Cultivo de marihuana</t>
  </si>
  <si>
    <t>Daños</t>
  </si>
  <si>
    <t>Desaparición de persona</t>
  </si>
  <si>
    <t>Desobediencia a la autoridad</t>
  </si>
  <si>
    <t>Estafa</t>
  </si>
  <si>
    <t>Estelionato</t>
  </si>
  <si>
    <t>Falsificación de señas y marcas</t>
  </si>
  <si>
    <t>Hurto</t>
  </si>
  <si>
    <t>Hurto de ganado</t>
  </si>
  <si>
    <t>Infracción Ley de Armas</t>
  </si>
  <si>
    <t>Infracción Ley de Minería</t>
  </si>
  <si>
    <t>Infracción Ley Derechos de Autor</t>
  </si>
  <si>
    <t>Infracción Ley Forestal</t>
  </si>
  <si>
    <t>Infracción Ley Zona Marítimo Terrestre</t>
  </si>
  <si>
    <t>Lesiones</t>
  </si>
  <si>
    <t>Muerte accidental</t>
  </si>
  <si>
    <t>Muerte natural</t>
  </si>
  <si>
    <t>Peculado</t>
  </si>
  <si>
    <t>Profanación cementerios y cadáveres</t>
  </si>
  <si>
    <t>Receptación</t>
  </si>
  <si>
    <t>Resistencia a la autoridad</t>
  </si>
  <si>
    <t>Robo de medio de transporte</t>
  </si>
  <si>
    <t xml:space="preserve">   Automóvil</t>
  </si>
  <si>
    <t>Suicidio</t>
  </si>
  <si>
    <t>Tenencia de droga</t>
  </si>
  <si>
    <t>Tenencia de marihuana</t>
  </si>
  <si>
    <t>Usurpación</t>
  </si>
  <si>
    <t>Venta de marihuana</t>
  </si>
  <si>
    <t>Violación a mayor</t>
  </si>
  <si>
    <t>Violación a menor</t>
  </si>
  <si>
    <t>Violación de domicilio</t>
  </si>
  <si>
    <t>Corrupción de menores</t>
  </si>
  <si>
    <t>Homicidio doloso</t>
  </si>
  <si>
    <t>Tráfico de droga</t>
  </si>
  <si>
    <t>Uso de documento falso</t>
  </si>
  <si>
    <t>Venta de droga</t>
  </si>
  <si>
    <t>Abuso de autoridad</t>
  </si>
  <si>
    <t>Extorsión</t>
  </si>
  <si>
    <t>Malversación de fondos</t>
  </si>
  <si>
    <t>Robo con fuerza sobre las cosas</t>
  </si>
  <si>
    <t>Robo con violencia sobre las personas</t>
  </si>
  <si>
    <t>Tentativa de violación</t>
  </si>
  <si>
    <t>durante el 2003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</si>
  <si>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</si>
  <si>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</si>
  <si>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</si>
  <si>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</si>
  <si>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</si>
  <si>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</si>
  <si>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</si>
  <si>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</si>
  <si>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</si>
  <si>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</si>
  <si>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</si>
  <si>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Setiembre</t>
  </si>
  <si>
    <t xml:space="preserve">   Motocicleta</t>
  </si>
  <si>
    <t>Tipo de Delito</t>
  </si>
  <si>
    <t>Denuncias con Monto</t>
  </si>
  <si>
    <t>Conocido</t>
  </si>
  <si>
    <t>Valor de</t>
  </si>
  <si>
    <t>Promedio</t>
  </si>
  <si>
    <t>Por Acción</t>
  </si>
  <si>
    <t>Estafa (1)</t>
  </si>
  <si>
    <t>Hurto (2)</t>
  </si>
  <si>
    <t xml:space="preserve">  Automóvil</t>
  </si>
  <si>
    <t>Concusión</t>
  </si>
  <si>
    <t>Delito o Causa</t>
  </si>
  <si>
    <t>M e s</t>
  </si>
  <si>
    <t>de Detención</t>
  </si>
  <si>
    <t xml:space="preserve">Mas </t>
  </si>
  <si>
    <t>Fem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</si>
  <si>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</si>
  <si>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</si>
  <si>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</si>
  <si>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</si>
  <si>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</si>
  <si>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</si>
  <si>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</si>
  <si>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</si>
  <si>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</si>
  <si>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</si>
  <si>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</si>
  <si>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Robo</t>
  </si>
  <si>
    <t>Violación</t>
  </si>
  <si>
    <t>Otros</t>
  </si>
  <si>
    <t>Por existir orden de captura</t>
  </si>
  <si>
    <t>Del           2003</t>
  </si>
  <si>
    <t>Abuso sexual</t>
  </si>
  <si>
    <t>Averiguar muerte</t>
  </si>
  <si>
    <t>Abandono dañino de animal</t>
  </si>
  <si>
    <t>Lesiones con arma blanca</t>
  </si>
  <si>
    <t>Secuestro extorsivo</t>
  </si>
  <si>
    <t>Tentativa de homicidio doloso</t>
  </si>
  <si>
    <t>Transporte de droga</t>
  </si>
  <si>
    <t>(1) Incluye estafa mediante cheque.</t>
  </si>
  <si>
    <t>(2) Incluye hurto de ganado.</t>
  </si>
  <si>
    <t>Administración fraudulenta</t>
  </si>
  <si>
    <t>Homicidio culposo</t>
  </si>
  <si>
    <t>Infracción Ley Conservación Vida Silvestre</t>
  </si>
  <si>
    <t>Proxenetismo</t>
  </si>
  <si>
    <t>¢  95,488,914</t>
  </si>
  <si>
    <t>¢  770.072</t>
  </si>
  <si>
    <t>¢ 20,945,069</t>
  </si>
  <si>
    <t>¢ 58,745,360</t>
  </si>
  <si>
    <t>¢  2,564,000</t>
  </si>
  <si>
    <t>¢    380,819</t>
  </si>
  <si>
    <t>¢ 2,036,495</t>
  </si>
  <si>
    <t>¢   427,333</t>
  </si>
  <si>
    <t>¢ 7,125,000</t>
  </si>
  <si>
    <t>¢ 6,675,000</t>
  </si>
  <si>
    <t>¢    150,000</t>
  </si>
  <si>
    <t>¢  3,487,500</t>
  </si>
  <si>
    <t>¢ 1,030,620</t>
  </si>
  <si>
    <t xml:space="preserve">  Lancha</t>
  </si>
  <si>
    <t>¢   6,109,485</t>
  </si>
  <si>
    <t>Lesiones culposas</t>
  </si>
  <si>
    <t xml:space="preserve">   Lancha</t>
  </si>
  <si>
    <t>los delitos de estafa, hurto y robo, durante el 2003</t>
  </si>
  <si>
    <t>lo Sustraído</t>
  </si>
  <si>
    <t>Set</t>
  </si>
  <si>
    <t>Casos entrados en la Oficina Regional de Osa,</t>
  </si>
  <si>
    <t>según mes y cantón de ocurrencia,</t>
  </si>
  <si>
    <t>Fuente: Sección de Estadística, Departamento de Planificación.</t>
  </si>
  <si>
    <t xml:space="preserve">Casos entrados y terminados en la Oficina Regional de Osa, </t>
  </si>
  <si>
    <t>según tipo de caso, durante el 2003</t>
  </si>
  <si>
    <t>Denuncias entradas con monto conocido en la Oficina Regional de Osa, según</t>
  </si>
  <si>
    <t>valor de lo sustraído y promedio por acción delictiva para</t>
  </si>
  <si>
    <t>Fuente: Sección de Estadística. Departamento de Planificación.</t>
  </si>
  <si>
    <t>Personas detenidas por la Oficina Regional de Osa, según delito o</t>
  </si>
  <si>
    <t xml:space="preserve"> causa de detención, sexo y mes, durante el 2003</t>
  </si>
  <si>
    <t>Sexo</t>
  </si>
  <si>
    <t>Cuadro No.172</t>
  </si>
  <si>
    <t>Cuadro No.173</t>
  </si>
  <si>
    <t>Continuación cuadro No.173</t>
  </si>
  <si>
    <t>Cuadro No.174</t>
  </si>
  <si>
    <t>Cuadro No.175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</si>
</sst>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12">
    <font>
      <sz val="10"/>
      <name val="Arial"/>
      <family val="0"/>
    </font>
    <font>
      <sz val="10"/>
      <name val="@Batang"/>
      <family val="1"/>
    </font>
    <font>
      <sz val="11"/>
      <name val="@Batang"/>
      <family val="1"/>
    </font>
    <font>
      <b/>
      <sz val="11"/>
      <name val="@Batang"/>
      <family val="1"/>
    </font>
    <font>
      <b/>
      <u val="single"/>
      <sz val="11"/>
      <name val="@Batang"/>
      <family val="1"/>
    </font>
    <font>
      <b/>
      <sz val="10"/>
      <name val="@Batang"/>
      <family val="1"/>
    </font>
    <font>
      <sz val="8"/>
      <name val="@Batang"/>
      <family val="1"/>
    </font>
    <font>
      <b/>
      <u val="single"/>
      <sz val="10"/>
      <name val="@Batang"/>
      <family val="1"/>
    </font>
    <font>
      <sz val="10"/>
      <color indexed="8"/>
      <name val="@Batang"/>
      <family val="1"/>
    </font>
    <font>
      <sz val="8"/>
      <name val="Batang"/>
      <family val="1"/>
    </font>
    <font>
      <b/>
      <sz val="8"/>
      <name val="@Batang"/>
      <family val="1"/>
    </font>
    <font>
      <b/>
      <u val="double"/>
      <sz val="10"/>
      <name val="@Batang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4" fontId="7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6" fillId="0" borderId="0" xfId="0" applyFont="1" applyBorder="1" applyAlignment="1">
      <alignment/>
    </xf>
    <xf numFmtId="164" fontId="1" fillId="0" borderId="9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9.8515625" style="2" customWidth="1"/>
    <col min="2" max="2" width="31.140625" style="2" customWidth="1"/>
    <col min="3" max="16384" width="11.421875" style="2" customWidth="1"/>
  </cols>
  <sheetData>
    <row r="1" ht="13.5">
      <c r="A1" s="23" t="s">
        <v>143</v>
      </c>
    </row>
    <row r="3" spans="1:5" ht="13.5">
      <c r="A3" s="88" t="s">
        <v>132</v>
      </c>
      <c r="B3" s="88"/>
      <c r="C3" s="4"/>
      <c r="D3" s="4"/>
      <c r="E3" s="4"/>
    </row>
    <row r="4" spans="1:5" ht="13.5">
      <c r="A4" s="88" t="s">
        <v>133</v>
      </c>
      <c r="B4" s="88"/>
      <c r="C4" s="4"/>
      <c r="D4" s="4"/>
      <c r="E4" s="4"/>
    </row>
    <row r="5" spans="1:5" ht="14.25" customHeight="1">
      <c r="A5" s="88" t="s">
        <v>54</v>
      </c>
      <c r="B5" s="88"/>
      <c r="C5" s="4"/>
      <c r="D5" s="4"/>
      <c r="E5" s="4"/>
    </row>
    <row r="7" ht="14.25" thickBot="1"/>
    <row r="8" spans="1:2" ht="22.5" customHeight="1" thickBot="1">
      <c r="A8" s="87" t="s">
        <v>3</v>
      </c>
      <c r="B8" s="72" t="s">
        <v>0</v>
      </c>
    </row>
    <row r="9" spans="1:3" ht="23.25" customHeight="1" thickBot="1">
      <c r="A9" s="87"/>
      <c r="B9" s="72" t="s">
        <v>1</v>
      </c>
      <c r="C9" s="3"/>
    </row>
    <row r="10" spans="1:3" ht="15" customHeight="1">
      <c r="A10" s="73"/>
      <c r="B10" s="33"/>
      <c r="C10" s="3"/>
    </row>
    <row r="11" spans="1:3" ht="21.75" customHeight="1">
      <c r="A11" s="74" t="s">
        <v>2</v>
      </c>
      <c r="B11" s="6">
        <v>423</v>
      </c>
      <c r="C11" s="3"/>
    </row>
    <row r="12" spans="1:3" ht="21.75" customHeight="1">
      <c r="A12" s="74"/>
      <c r="B12" s="6"/>
      <c r="C12" s="3"/>
    </row>
    <row r="13" spans="1:3" ht="21.75" customHeight="1">
      <c r="A13" s="82" t="s">
        <v>55</v>
      </c>
      <c r="B13" s="5">
        <v>36</v>
      </c>
      <c r="C13" s="3"/>
    </row>
    <row r="14" spans="1:3" ht="21.75" customHeight="1">
      <c r="A14" s="82" t="s">
        <v>56</v>
      </c>
      <c r="B14" s="5">
        <v>26</v>
      </c>
      <c r="C14" s="3"/>
    </row>
    <row r="15" spans="1:3" ht="21.75" customHeight="1">
      <c r="A15" s="82" t="s">
        <v>57</v>
      </c>
      <c r="B15" s="5">
        <v>42</v>
      </c>
      <c r="C15" s="3"/>
    </row>
    <row r="16" spans="1:3" ht="21.75" customHeight="1">
      <c r="A16" s="82" t="s">
        <v>58</v>
      </c>
      <c r="B16" s="5">
        <v>42</v>
      </c>
      <c r="C16" s="3"/>
    </row>
    <row r="17" spans="1:3" ht="21.75" customHeight="1">
      <c r="A17" s="82" t="s">
        <v>59</v>
      </c>
      <c r="B17" s="5">
        <v>36</v>
      </c>
      <c r="C17" s="3"/>
    </row>
    <row r="18" spans="1:3" ht="21.75" customHeight="1">
      <c r="A18" s="82" t="s">
        <v>60</v>
      </c>
      <c r="B18" s="5">
        <v>29</v>
      </c>
      <c r="C18" s="3"/>
    </row>
    <row r="19" spans="1:3" ht="21.75" customHeight="1">
      <c r="A19" s="82" t="s">
        <v>61</v>
      </c>
      <c r="B19" s="5">
        <v>37</v>
      </c>
      <c r="C19" s="3"/>
    </row>
    <row r="20" spans="1:3" ht="21.75" customHeight="1">
      <c r="A20" s="82" t="s">
        <v>62</v>
      </c>
      <c r="B20" s="5">
        <v>36</v>
      </c>
      <c r="C20" s="3"/>
    </row>
    <row r="21" spans="1:3" ht="21.75" customHeight="1">
      <c r="A21" s="82" t="s">
        <v>66</v>
      </c>
      <c r="B21" s="5">
        <v>30</v>
      </c>
      <c r="C21" s="3"/>
    </row>
    <row r="22" spans="1:3" ht="21.75" customHeight="1">
      <c r="A22" s="82" t="s">
        <v>63</v>
      </c>
      <c r="B22" s="5">
        <v>32</v>
      </c>
      <c r="C22" s="3"/>
    </row>
    <row r="23" spans="1:3" ht="21.75" customHeight="1">
      <c r="A23" s="82" t="s">
        <v>64</v>
      </c>
      <c r="B23" s="5">
        <v>37</v>
      </c>
      <c r="C23" s="3"/>
    </row>
    <row r="24" spans="1:3" ht="21.75" customHeight="1">
      <c r="A24" s="82" t="s">
        <v>65</v>
      </c>
      <c r="B24" s="5">
        <v>40</v>
      </c>
      <c r="C24" s="3"/>
    </row>
    <row r="25" spans="1:3" ht="21.75" customHeight="1" thickBot="1">
      <c r="A25" s="75"/>
      <c r="B25" s="76"/>
      <c r="C25" s="3"/>
    </row>
    <row r="26" spans="1:3" ht="13.5">
      <c r="A26" s="32" t="s">
        <v>134</v>
      </c>
      <c r="C26" s="3"/>
    </row>
  </sheetData>
  <mergeCells count="4">
    <mergeCell ref="A8:A9"/>
    <mergeCell ref="A3:B3"/>
    <mergeCell ref="A4:B4"/>
    <mergeCell ref="A5:B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46">
      <selection activeCell="A55" sqref="A55"/>
    </sheetView>
  </sheetViews>
  <sheetFormatPr defaultColWidth="11.421875" defaultRowHeight="12.75"/>
  <cols>
    <col min="1" max="1" width="38.57421875" style="0" customWidth="1"/>
  </cols>
  <sheetData>
    <row r="1" spans="1:5" ht="12.75">
      <c r="A1" s="7" t="s">
        <v>144</v>
      </c>
      <c r="B1" s="8"/>
      <c r="C1" s="1"/>
      <c r="D1" s="1"/>
      <c r="E1" s="1"/>
    </row>
    <row r="2" spans="1:5" ht="12.75">
      <c r="A2" s="1"/>
      <c r="B2" s="8"/>
      <c r="C2" s="1"/>
      <c r="D2" s="1"/>
      <c r="E2" s="1"/>
    </row>
    <row r="3" spans="1:5" ht="12.75">
      <c r="A3" s="89" t="s">
        <v>135</v>
      </c>
      <c r="B3" s="89"/>
      <c r="C3" s="89"/>
      <c r="D3" s="89"/>
      <c r="E3" s="89"/>
    </row>
    <row r="4" spans="1:5" ht="12.75">
      <c r="A4" s="89" t="s">
        <v>136</v>
      </c>
      <c r="B4" s="89"/>
      <c r="C4" s="89"/>
      <c r="D4" s="89"/>
      <c r="E4" s="89"/>
    </row>
    <row r="5" spans="1:5" ht="13.5" thickBot="1">
      <c r="A5" s="1"/>
      <c r="B5" s="8"/>
      <c r="C5" s="1"/>
      <c r="D5" s="1"/>
      <c r="E5" s="1"/>
    </row>
    <row r="6" spans="1:5" ht="12.75">
      <c r="A6" s="92" t="s">
        <v>4</v>
      </c>
      <c r="B6" s="90" t="s">
        <v>5</v>
      </c>
      <c r="C6" s="94" t="s">
        <v>6</v>
      </c>
      <c r="D6" s="94"/>
      <c r="E6" s="94"/>
    </row>
    <row r="7" spans="1:5" ht="25.5" customHeight="1" thickBot="1">
      <c r="A7" s="93"/>
      <c r="B7" s="91"/>
      <c r="C7" s="37" t="s">
        <v>2</v>
      </c>
      <c r="D7" s="77" t="s">
        <v>98</v>
      </c>
      <c r="E7" s="38" t="s">
        <v>7</v>
      </c>
    </row>
    <row r="8" spans="1:5" ht="12.75">
      <c r="A8" s="9"/>
      <c r="B8" s="10"/>
      <c r="C8" s="11"/>
      <c r="D8" s="11"/>
      <c r="E8" s="12"/>
    </row>
    <row r="9" spans="1:5" ht="12.75">
      <c r="A9" s="9" t="s">
        <v>2</v>
      </c>
      <c r="B9" s="13">
        <f>SUM(B11:B85)-B65</f>
        <v>423</v>
      </c>
      <c r="C9" s="14">
        <f>SUM(D9:E9)</f>
        <v>172</v>
      </c>
      <c r="D9" s="14">
        <f>SUM(D11:D85)-D65</f>
        <v>138</v>
      </c>
      <c r="E9" s="14">
        <f>SUM(E11:E85)-E65</f>
        <v>34</v>
      </c>
    </row>
    <row r="10" spans="1:5" ht="12.75">
      <c r="A10" s="9"/>
      <c r="B10" s="13"/>
      <c r="C10" s="14"/>
      <c r="D10" s="14"/>
      <c r="E10" s="14"/>
    </row>
    <row r="11" spans="1:5" ht="12.75">
      <c r="A11" s="27" t="s">
        <v>101</v>
      </c>
      <c r="B11" s="25">
        <v>2</v>
      </c>
      <c r="C11" s="8">
        <f aca="true" t="shared" si="0" ref="C11:C85">SUM(D11:E11)</f>
        <v>1</v>
      </c>
      <c r="D11" s="17">
        <v>1</v>
      </c>
      <c r="E11" s="17">
        <v>0</v>
      </c>
    </row>
    <row r="12" spans="1:5" ht="12.75">
      <c r="A12" s="26" t="s">
        <v>48</v>
      </c>
      <c r="B12" s="24">
        <v>2</v>
      </c>
      <c r="C12" s="11">
        <v>0</v>
      </c>
      <c r="D12" s="11">
        <v>0</v>
      </c>
      <c r="E12" s="12">
        <v>0</v>
      </c>
    </row>
    <row r="13" spans="1:5" ht="12.75">
      <c r="A13" s="26" t="s">
        <v>99</v>
      </c>
      <c r="B13" s="24">
        <v>2</v>
      </c>
      <c r="C13" s="11">
        <v>0</v>
      </c>
      <c r="D13" s="11">
        <v>0</v>
      </c>
      <c r="E13" s="12">
        <v>0</v>
      </c>
    </row>
    <row r="14" spans="1:5" ht="12.75">
      <c r="A14" s="26" t="s">
        <v>108</v>
      </c>
      <c r="B14" s="24">
        <v>1</v>
      </c>
      <c r="C14" s="11">
        <v>0</v>
      </c>
      <c r="D14" s="11">
        <v>0</v>
      </c>
      <c r="E14" s="12">
        <v>0</v>
      </c>
    </row>
    <row r="15" spans="1:5" ht="12.75">
      <c r="A15" s="27" t="s">
        <v>8</v>
      </c>
      <c r="B15" s="15">
        <v>7</v>
      </c>
      <c r="C15" s="8">
        <f>SUM(D15:E15)</f>
        <v>4</v>
      </c>
      <c r="D15" s="16">
        <f>1+2</f>
        <v>3</v>
      </c>
      <c r="E15" s="16">
        <v>1</v>
      </c>
    </row>
    <row r="16" spans="1:5" ht="12.75">
      <c r="A16" s="27" t="s">
        <v>9</v>
      </c>
      <c r="B16" s="15">
        <v>4</v>
      </c>
      <c r="C16" s="8">
        <f t="shared" si="0"/>
        <v>0</v>
      </c>
      <c r="D16" s="17">
        <v>0</v>
      </c>
      <c r="E16" s="17">
        <v>0</v>
      </c>
    </row>
    <row r="17" spans="1:5" ht="12.75">
      <c r="A17" s="26" t="s">
        <v>10</v>
      </c>
      <c r="B17" s="25">
        <v>0</v>
      </c>
      <c r="C17" s="8">
        <f t="shared" si="0"/>
        <v>1</v>
      </c>
      <c r="D17" s="17">
        <v>0</v>
      </c>
      <c r="E17" s="17">
        <v>1</v>
      </c>
    </row>
    <row r="18" spans="1:5" ht="12.75">
      <c r="A18" s="26" t="s">
        <v>100</v>
      </c>
      <c r="B18" s="24">
        <v>1</v>
      </c>
      <c r="C18" s="11">
        <v>0</v>
      </c>
      <c r="D18" s="11">
        <v>0</v>
      </c>
      <c r="E18" s="12">
        <v>0</v>
      </c>
    </row>
    <row r="19" spans="1:5" ht="12.75">
      <c r="A19" s="26" t="s">
        <v>11</v>
      </c>
      <c r="B19" s="15">
        <v>2</v>
      </c>
      <c r="C19" s="8">
        <f t="shared" si="0"/>
        <v>1</v>
      </c>
      <c r="D19" s="17">
        <f>0+1</f>
        <v>1</v>
      </c>
      <c r="E19" s="17">
        <v>0</v>
      </c>
    </row>
    <row r="20" spans="1:5" ht="12.75">
      <c r="A20" s="26" t="s">
        <v>77</v>
      </c>
      <c r="B20" s="24">
        <v>1</v>
      </c>
      <c r="C20" s="11">
        <v>0</v>
      </c>
      <c r="D20" s="11">
        <v>0</v>
      </c>
      <c r="E20" s="12">
        <v>0</v>
      </c>
    </row>
    <row r="21" spans="1:5" ht="12.75">
      <c r="A21" s="26" t="s">
        <v>43</v>
      </c>
      <c r="B21" s="15">
        <v>1</v>
      </c>
      <c r="C21" s="8">
        <f t="shared" si="0"/>
        <v>2</v>
      </c>
      <c r="D21" s="17">
        <v>1</v>
      </c>
      <c r="E21" s="17">
        <v>1</v>
      </c>
    </row>
    <row r="22" spans="1:5" ht="12.75">
      <c r="A22" s="26" t="s">
        <v>12</v>
      </c>
      <c r="B22" s="15">
        <v>1</v>
      </c>
      <c r="C22" s="8">
        <f t="shared" si="0"/>
        <v>2</v>
      </c>
      <c r="D22" s="16">
        <f>0+1</f>
        <v>1</v>
      </c>
      <c r="E22" s="16">
        <v>1</v>
      </c>
    </row>
    <row r="23" spans="1:5" ht="12.75">
      <c r="A23" s="26" t="s">
        <v>13</v>
      </c>
      <c r="B23" s="15">
        <v>24</v>
      </c>
      <c r="C23" s="8">
        <f t="shared" si="0"/>
        <v>10</v>
      </c>
      <c r="D23" s="17">
        <f>+4+3</f>
        <v>7</v>
      </c>
      <c r="E23" s="17">
        <v>3</v>
      </c>
    </row>
    <row r="24" spans="1:5" ht="12.75">
      <c r="A24" s="26" t="s">
        <v>14</v>
      </c>
      <c r="B24" s="15">
        <v>11</v>
      </c>
      <c r="C24" s="8">
        <f t="shared" si="0"/>
        <v>10</v>
      </c>
      <c r="D24" s="17">
        <v>10</v>
      </c>
      <c r="E24" s="17">
        <v>0</v>
      </c>
    </row>
    <row r="25" spans="1:5" ht="12.75">
      <c r="A25" s="26" t="s">
        <v>15</v>
      </c>
      <c r="B25" s="15">
        <v>1</v>
      </c>
      <c r="C25" s="8">
        <f t="shared" si="0"/>
        <v>1</v>
      </c>
      <c r="D25" s="17">
        <v>0</v>
      </c>
      <c r="E25" s="17">
        <v>1</v>
      </c>
    </row>
    <row r="26" spans="1:5" ht="12.75">
      <c r="A26" s="26" t="s">
        <v>16</v>
      </c>
      <c r="B26" s="15">
        <v>6</v>
      </c>
      <c r="C26" s="8">
        <f t="shared" si="0"/>
        <v>1</v>
      </c>
      <c r="D26" s="8">
        <f>0+1</f>
        <v>1</v>
      </c>
      <c r="E26" s="8">
        <v>0</v>
      </c>
    </row>
    <row r="27" spans="1:5" ht="12.75">
      <c r="A27" s="26" t="s">
        <v>17</v>
      </c>
      <c r="B27" s="15">
        <v>0</v>
      </c>
      <c r="C27" s="8">
        <f t="shared" si="0"/>
        <v>1</v>
      </c>
      <c r="D27" s="8">
        <v>0</v>
      </c>
      <c r="E27" s="8">
        <v>1</v>
      </c>
    </row>
    <row r="28" spans="1:5" ht="12.75">
      <c r="A28" s="26" t="s">
        <v>49</v>
      </c>
      <c r="B28" s="15">
        <v>1</v>
      </c>
      <c r="C28" s="8">
        <v>0</v>
      </c>
      <c r="D28" s="8">
        <v>0</v>
      </c>
      <c r="E28" s="8">
        <v>0</v>
      </c>
    </row>
    <row r="29" spans="1:5" ht="12.75">
      <c r="A29" s="26" t="s">
        <v>18</v>
      </c>
      <c r="B29" s="15">
        <v>3</v>
      </c>
      <c r="C29" s="8">
        <f t="shared" si="0"/>
        <v>4</v>
      </c>
      <c r="D29" s="8">
        <v>3</v>
      </c>
      <c r="E29" s="8">
        <v>1</v>
      </c>
    </row>
    <row r="30" spans="1:5" ht="12.75">
      <c r="A30" s="26" t="s">
        <v>44</v>
      </c>
      <c r="B30" s="15">
        <v>5</v>
      </c>
      <c r="C30" s="8">
        <v>4</v>
      </c>
      <c r="D30" s="8">
        <v>4</v>
      </c>
      <c r="E30" s="8">
        <v>0</v>
      </c>
    </row>
    <row r="31" spans="1:5" ht="12.75">
      <c r="A31" s="26" t="s">
        <v>109</v>
      </c>
      <c r="B31" s="15">
        <v>3</v>
      </c>
      <c r="C31" s="8">
        <f t="shared" si="0"/>
        <v>5</v>
      </c>
      <c r="D31" s="8">
        <v>2</v>
      </c>
      <c r="E31" s="8">
        <v>3</v>
      </c>
    </row>
    <row r="32" spans="1:5" ht="12.75">
      <c r="A32" s="26" t="s">
        <v>19</v>
      </c>
      <c r="B32" s="15">
        <v>89</v>
      </c>
      <c r="C32" s="8">
        <f t="shared" si="0"/>
        <v>19</v>
      </c>
      <c r="D32" s="8">
        <f>6+11</f>
        <v>17</v>
      </c>
      <c r="E32" s="8">
        <v>2</v>
      </c>
    </row>
    <row r="33" spans="1:5" ht="12.75">
      <c r="A33" s="26" t="s">
        <v>20</v>
      </c>
      <c r="B33" s="15">
        <v>30</v>
      </c>
      <c r="C33" s="8">
        <f t="shared" si="0"/>
        <v>5</v>
      </c>
      <c r="D33" s="8">
        <f>0+3</f>
        <v>3</v>
      </c>
      <c r="E33" s="8">
        <v>2</v>
      </c>
    </row>
    <row r="34" spans="1:5" ht="12.75">
      <c r="A34" s="26" t="s">
        <v>110</v>
      </c>
      <c r="B34" s="15">
        <v>1</v>
      </c>
      <c r="C34" s="8">
        <f t="shared" si="0"/>
        <v>0</v>
      </c>
      <c r="D34" s="8">
        <v>0</v>
      </c>
      <c r="E34" s="8">
        <v>0</v>
      </c>
    </row>
    <row r="35" spans="1:5" ht="12.75">
      <c r="A35" s="26" t="s">
        <v>21</v>
      </c>
      <c r="B35" s="15">
        <v>2</v>
      </c>
      <c r="C35" s="8">
        <f t="shared" si="0"/>
        <v>2</v>
      </c>
      <c r="D35" s="8">
        <v>2</v>
      </c>
      <c r="E35" s="8">
        <v>0</v>
      </c>
    </row>
    <row r="36" spans="1:5" ht="12.75">
      <c r="A36" s="26" t="s">
        <v>22</v>
      </c>
      <c r="B36" s="15">
        <v>2</v>
      </c>
      <c r="C36" s="8">
        <f t="shared" si="0"/>
        <v>1</v>
      </c>
      <c r="D36" s="8">
        <v>1</v>
      </c>
      <c r="E36" s="8">
        <v>0</v>
      </c>
    </row>
    <row r="37" spans="1:5" ht="12.75">
      <c r="A37" s="26" t="s">
        <v>23</v>
      </c>
      <c r="B37" s="15">
        <v>1</v>
      </c>
      <c r="C37" s="8">
        <f t="shared" si="0"/>
        <v>1</v>
      </c>
      <c r="D37" s="8">
        <v>1</v>
      </c>
      <c r="E37" s="8">
        <v>0</v>
      </c>
    </row>
    <row r="38" spans="1:5" ht="12.75">
      <c r="A38" s="26" t="s">
        <v>24</v>
      </c>
      <c r="B38" s="15">
        <v>10</v>
      </c>
      <c r="C38" s="8">
        <f t="shared" si="0"/>
        <v>8</v>
      </c>
      <c r="D38" s="8">
        <f>2+4</f>
        <v>6</v>
      </c>
      <c r="E38" s="8">
        <v>2</v>
      </c>
    </row>
    <row r="39" spans="1:5" ht="12.75">
      <c r="A39" s="26" t="s">
        <v>25</v>
      </c>
      <c r="B39" s="15">
        <v>2</v>
      </c>
      <c r="C39" s="8">
        <f t="shared" si="0"/>
        <v>2</v>
      </c>
      <c r="D39" s="8">
        <f>0+2</f>
        <v>2</v>
      </c>
      <c r="E39" s="8">
        <v>0</v>
      </c>
    </row>
    <row r="40" spans="1:5" ht="12.75">
      <c r="A40" s="26" t="s">
        <v>102</v>
      </c>
      <c r="B40" s="15">
        <v>1</v>
      </c>
      <c r="C40" s="8">
        <v>0</v>
      </c>
      <c r="D40" s="8">
        <v>0</v>
      </c>
      <c r="E40" s="8">
        <v>0</v>
      </c>
    </row>
    <row r="41" spans="1:5" ht="12.75">
      <c r="A41" s="26" t="s">
        <v>26</v>
      </c>
      <c r="B41" s="15">
        <v>0</v>
      </c>
      <c r="C41" s="8">
        <f>SUM(D41:E41)</f>
        <v>1</v>
      </c>
      <c r="D41" s="8">
        <v>0</v>
      </c>
      <c r="E41" s="8">
        <v>1</v>
      </c>
    </row>
    <row r="42" spans="1:5" ht="12.75">
      <c r="A42" s="26" t="s">
        <v>127</v>
      </c>
      <c r="B42" s="15">
        <v>5</v>
      </c>
      <c r="C42" s="8">
        <f t="shared" si="0"/>
        <v>3</v>
      </c>
      <c r="D42" s="8">
        <f>0+2</f>
        <v>2</v>
      </c>
      <c r="E42" s="8">
        <v>1</v>
      </c>
    </row>
    <row r="43" spans="1:5" ht="12.75">
      <c r="A43" s="26" t="s">
        <v>50</v>
      </c>
      <c r="B43" s="15">
        <v>1</v>
      </c>
      <c r="C43" s="8">
        <f t="shared" si="0"/>
        <v>0</v>
      </c>
      <c r="D43" s="17">
        <v>0</v>
      </c>
      <c r="E43" s="17">
        <v>0</v>
      </c>
    </row>
    <row r="44" spans="1:5" ht="12.75">
      <c r="A44" s="27" t="s">
        <v>27</v>
      </c>
      <c r="B44" s="15">
        <v>7</v>
      </c>
      <c r="C44" s="8">
        <f>SUM(D44:E44)</f>
        <v>7</v>
      </c>
      <c r="D44" s="17">
        <v>7</v>
      </c>
      <c r="E44" s="17">
        <v>0</v>
      </c>
    </row>
    <row r="45" spans="1:5" ht="12.75">
      <c r="A45" s="26" t="s">
        <v>28</v>
      </c>
      <c r="B45" s="15">
        <v>7</v>
      </c>
      <c r="C45" s="8">
        <f>SUM(D45:E45)</f>
        <v>7</v>
      </c>
      <c r="D45" s="17">
        <v>7</v>
      </c>
      <c r="E45" s="17">
        <v>0</v>
      </c>
    </row>
    <row r="46" spans="1:5" ht="12.75">
      <c r="A46" s="26" t="s">
        <v>29</v>
      </c>
      <c r="B46" s="15">
        <v>2</v>
      </c>
      <c r="C46" s="8">
        <f t="shared" si="0"/>
        <v>3</v>
      </c>
      <c r="D46" s="8">
        <v>2</v>
      </c>
      <c r="E46" s="8">
        <v>1</v>
      </c>
    </row>
    <row r="47" spans="1:5" ht="12.75">
      <c r="A47" s="26" t="s">
        <v>30</v>
      </c>
      <c r="B47" s="15">
        <v>1</v>
      </c>
      <c r="C47" s="8">
        <f t="shared" si="0"/>
        <v>0</v>
      </c>
      <c r="D47" s="8">
        <v>0</v>
      </c>
      <c r="E47" s="8">
        <v>0</v>
      </c>
    </row>
    <row r="53" spans="1:5" ht="12.75">
      <c r="A53" s="26"/>
      <c r="B53" s="35"/>
      <c r="C53" s="8"/>
      <c r="D53" s="8"/>
      <c r="E53" s="8"/>
    </row>
    <row r="54" spans="1:5" ht="12.75">
      <c r="A54" s="34" t="s">
        <v>145</v>
      </c>
      <c r="B54" s="35"/>
      <c r="C54" s="8"/>
      <c r="D54" s="8"/>
      <c r="E54" s="8"/>
    </row>
    <row r="55" spans="1:5" ht="13.5" thickBot="1">
      <c r="A55" s="34"/>
      <c r="B55" s="36"/>
      <c r="C55" s="8"/>
      <c r="D55" s="8"/>
      <c r="E55" s="8"/>
    </row>
    <row r="56" spans="1:5" ht="12.75">
      <c r="A56" s="92" t="s">
        <v>4</v>
      </c>
      <c r="B56" s="90" t="s">
        <v>5</v>
      </c>
      <c r="C56" s="94" t="s">
        <v>6</v>
      </c>
      <c r="D56" s="94"/>
      <c r="E56" s="94"/>
    </row>
    <row r="57" spans="1:5" ht="25.5" customHeight="1" thickBot="1">
      <c r="A57" s="93"/>
      <c r="B57" s="91"/>
      <c r="C57" s="37" t="s">
        <v>2</v>
      </c>
      <c r="D57" s="77" t="s">
        <v>98</v>
      </c>
      <c r="E57" s="38" t="s">
        <v>7</v>
      </c>
    </row>
    <row r="58" spans="1:5" ht="12.75">
      <c r="A58" s="26"/>
      <c r="B58" s="15"/>
      <c r="C58" s="8"/>
      <c r="D58" s="8"/>
      <c r="E58" s="8"/>
    </row>
    <row r="59" spans="1:5" ht="12.75">
      <c r="A59" s="26" t="s">
        <v>111</v>
      </c>
      <c r="B59" s="15">
        <v>1</v>
      </c>
      <c r="C59" s="8">
        <f>SUM(D59:E59)</f>
        <v>0</v>
      </c>
      <c r="D59" s="8">
        <v>0</v>
      </c>
      <c r="E59" s="8">
        <v>0</v>
      </c>
    </row>
    <row r="60" spans="1:5" ht="12.75">
      <c r="A60" s="26" t="s">
        <v>31</v>
      </c>
      <c r="B60" s="15">
        <v>1</v>
      </c>
      <c r="C60" s="8">
        <f>SUM(D60:E60)</f>
        <v>2</v>
      </c>
      <c r="D60" s="8">
        <v>1</v>
      </c>
      <c r="E60" s="8">
        <v>1</v>
      </c>
    </row>
    <row r="61" spans="1:5" ht="12.75">
      <c r="A61" s="26" t="s">
        <v>32</v>
      </c>
      <c r="B61" s="15">
        <v>1</v>
      </c>
      <c r="C61" s="8">
        <f>SUM(D61:E61)</f>
        <v>1</v>
      </c>
      <c r="D61" s="8">
        <v>1</v>
      </c>
      <c r="E61" s="8">
        <v>0</v>
      </c>
    </row>
    <row r="62" spans="1:5" ht="12.75">
      <c r="A62" s="26" t="s">
        <v>51</v>
      </c>
      <c r="B62" s="15">
        <v>117</v>
      </c>
      <c r="C62" s="8">
        <f>SUM(D62:E62)</f>
        <v>22</v>
      </c>
      <c r="D62" s="8">
        <f>8+13</f>
        <v>21</v>
      </c>
      <c r="E62" s="8">
        <v>1</v>
      </c>
    </row>
    <row r="63" spans="1:5" ht="12.75">
      <c r="A63" s="26" t="s">
        <v>52</v>
      </c>
      <c r="B63" s="15">
        <v>13</v>
      </c>
      <c r="C63" s="8">
        <f>SUM(D63:E63)</f>
        <v>8</v>
      </c>
      <c r="D63" s="8">
        <f>6+1</f>
        <v>7</v>
      </c>
      <c r="E63" s="8">
        <v>1</v>
      </c>
    </row>
    <row r="64" spans="1:5" ht="12.75">
      <c r="A64" s="26"/>
      <c r="B64" s="15"/>
      <c r="C64" s="8"/>
      <c r="D64" s="8"/>
      <c r="E64" s="8"/>
    </row>
    <row r="65" spans="1:5" ht="12.75">
      <c r="A65" s="28" t="s">
        <v>33</v>
      </c>
      <c r="B65" s="18">
        <v>7</v>
      </c>
      <c r="C65" s="19">
        <f>SUM(D65:E65)</f>
        <v>3</v>
      </c>
      <c r="D65" s="19">
        <f>SUM(D67:D69)</f>
        <v>2</v>
      </c>
      <c r="E65" s="19">
        <f>SUM(E67:E69)</f>
        <v>1</v>
      </c>
    </row>
    <row r="66" spans="1:5" ht="12.75">
      <c r="A66" s="28"/>
      <c r="B66" s="18"/>
      <c r="C66" s="19"/>
      <c r="D66" s="19"/>
      <c r="E66" s="19"/>
    </row>
    <row r="67" spans="1:5" ht="12.75">
      <c r="A67" s="26" t="s">
        <v>34</v>
      </c>
      <c r="B67" s="15">
        <v>5</v>
      </c>
      <c r="C67" s="8">
        <f t="shared" si="0"/>
        <v>3</v>
      </c>
      <c r="D67" s="8">
        <f>1+1</f>
        <v>2</v>
      </c>
      <c r="E67" s="8">
        <v>1</v>
      </c>
    </row>
    <row r="68" spans="1:5" ht="12.75">
      <c r="A68" s="26" t="s">
        <v>67</v>
      </c>
      <c r="B68" s="15">
        <v>1</v>
      </c>
      <c r="C68" s="8">
        <v>0</v>
      </c>
      <c r="D68" s="8">
        <v>0</v>
      </c>
      <c r="E68" s="8">
        <v>0</v>
      </c>
    </row>
    <row r="69" spans="1:5" ht="12.75">
      <c r="A69" s="26" t="s">
        <v>128</v>
      </c>
      <c r="B69" s="15">
        <v>1</v>
      </c>
      <c r="C69" s="8">
        <v>0</v>
      </c>
      <c r="D69" s="8">
        <v>0</v>
      </c>
      <c r="E69" s="8">
        <v>0</v>
      </c>
    </row>
    <row r="70" spans="1:5" ht="12.75">
      <c r="A70" s="26"/>
      <c r="B70" s="15"/>
      <c r="C70" s="8"/>
      <c r="D70" s="8"/>
      <c r="E70" s="8"/>
    </row>
    <row r="71" spans="1:5" ht="12.75">
      <c r="A71" s="26" t="s">
        <v>103</v>
      </c>
      <c r="B71" s="15">
        <v>1</v>
      </c>
      <c r="C71" s="8">
        <f t="shared" si="0"/>
        <v>0</v>
      </c>
      <c r="D71" s="8">
        <v>0</v>
      </c>
      <c r="E71" s="8">
        <v>0</v>
      </c>
    </row>
    <row r="72" spans="1:5" ht="12.75">
      <c r="A72" s="26" t="s">
        <v>35</v>
      </c>
      <c r="B72" s="15">
        <v>3</v>
      </c>
      <c r="C72" s="8">
        <f t="shared" si="0"/>
        <v>3</v>
      </c>
      <c r="D72" s="8">
        <v>3</v>
      </c>
      <c r="E72" s="8">
        <v>0</v>
      </c>
    </row>
    <row r="73" spans="1:5" ht="12.75">
      <c r="A73" s="26" t="s">
        <v>105</v>
      </c>
      <c r="B73" s="15">
        <v>1</v>
      </c>
      <c r="C73" s="8">
        <v>0</v>
      </c>
      <c r="D73" s="8">
        <v>0</v>
      </c>
      <c r="E73" s="8">
        <v>0</v>
      </c>
    </row>
    <row r="74" spans="1:5" ht="12.75">
      <c r="A74" s="26" t="s">
        <v>45</v>
      </c>
      <c r="B74" s="15">
        <v>1</v>
      </c>
      <c r="C74" s="8">
        <f t="shared" si="0"/>
        <v>2</v>
      </c>
      <c r="D74" s="8">
        <v>1</v>
      </c>
      <c r="E74" s="8">
        <v>1</v>
      </c>
    </row>
    <row r="75" spans="1:5" ht="12.75">
      <c r="A75" s="26" t="s">
        <v>36</v>
      </c>
      <c r="B75" s="15">
        <v>2</v>
      </c>
      <c r="C75" s="8">
        <f t="shared" si="0"/>
        <v>4</v>
      </c>
      <c r="D75" s="8">
        <v>2</v>
      </c>
      <c r="E75" s="8">
        <v>2</v>
      </c>
    </row>
    <row r="76" spans="1:5" ht="12.75">
      <c r="A76" s="26" t="s">
        <v>37</v>
      </c>
      <c r="B76" s="15">
        <v>4</v>
      </c>
      <c r="C76" s="8">
        <f t="shared" si="0"/>
        <v>3</v>
      </c>
      <c r="D76" s="8">
        <f>0+2</f>
        <v>2</v>
      </c>
      <c r="E76" s="8">
        <v>1</v>
      </c>
    </row>
    <row r="77" spans="1:5" ht="12.75">
      <c r="A77" s="26" t="s">
        <v>104</v>
      </c>
      <c r="B77" s="15">
        <v>1</v>
      </c>
      <c r="C77" s="8">
        <f t="shared" si="0"/>
        <v>1</v>
      </c>
      <c r="D77" s="8">
        <v>1</v>
      </c>
      <c r="E77" s="8">
        <v>0</v>
      </c>
    </row>
    <row r="78" spans="1:5" ht="12.75">
      <c r="A78" s="26" t="s">
        <v>53</v>
      </c>
      <c r="B78" s="15">
        <v>1</v>
      </c>
      <c r="C78" s="8">
        <v>0</v>
      </c>
      <c r="D78" s="8">
        <v>0</v>
      </c>
      <c r="E78" s="8">
        <v>0</v>
      </c>
    </row>
    <row r="79" spans="1:5" ht="12.75">
      <c r="A79" s="26" t="s">
        <v>38</v>
      </c>
      <c r="B79" s="15">
        <v>21</v>
      </c>
      <c r="C79" s="8">
        <f t="shared" si="0"/>
        <v>11</v>
      </c>
      <c r="D79" s="8">
        <f>3+5</f>
        <v>8</v>
      </c>
      <c r="E79" s="8">
        <v>3</v>
      </c>
    </row>
    <row r="80" spans="1:5" ht="12.75">
      <c r="A80" s="26" t="s">
        <v>46</v>
      </c>
      <c r="B80" s="15">
        <v>3</v>
      </c>
      <c r="C80" s="8">
        <f t="shared" si="0"/>
        <v>2</v>
      </c>
      <c r="D80" s="8">
        <v>2</v>
      </c>
      <c r="E80" s="8">
        <v>0</v>
      </c>
    </row>
    <row r="81" spans="1:5" ht="12.75">
      <c r="A81" s="26" t="s">
        <v>39</v>
      </c>
      <c r="B81" s="15">
        <v>0</v>
      </c>
      <c r="C81" s="8">
        <f t="shared" si="0"/>
        <v>1</v>
      </c>
      <c r="D81" s="8">
        <v>0</v>
      </c>
      <c r="E81" s="8">
        <v>1</v>
      </c>
    </row>
    <row r="82" spans="1:5" ht="12.75">
      <c r="A82" s="26" t="s">
        <v>47</v>
      </c>
      <c r="B82" s="15">
        <v>1</v>
      </c>
      <c r="C82" s="8">
        <f t="shared" si="0"/>
        <v>1</v>
      </c>
      <c r="D82" s="8">
        <v>1</v>
      </c>
      <c r="E82" s="8">
        <v>0</v>
      </c>
    </row>
    <row r="83" spans="1:5" ht="12.75">
      <c r="A83" s="26" t="s">
        <v>40</v>
      </c>
      <c r="B83" s="15">
        <v>1</v>
      </c>
      <c r="C83" s="8">
        <f t="shared" si="0"/>
        <v>0</v>
      </c>
      <c r="D83" s="8">
        <v>0</v>
      </c>
      <c r="E83" s="8">
        <v>0</v>
      </c>
    </row>
    <row r="84" spans="1:5" ht="12.75">
      <c r="A84" s="26" t="s">
        <v>41</v>
      </c>
      <c r="B84" s="15">
        <v>2</v>
      </c>
      <c r="C84" s="8">
        <f t="shared" si="0"/>
        <v>2</v>
      </c>
      <c r="D84" s="8">
        <f>1+1</f>
        <v>2</v>
      </c>
      <c r="E84" s="8">
        <v>0</v>
      </c>
    </row>
    <row r="85" spans="1:5" ht="12.75">
      <c r="A85" s="26" t="s">
        <v>42</v>
      </c>
      <c r="B85" s="15">
        <v>2</v>
      </c>
      <c r="C85" s="8">
        <f t="shared" si="0"/>
        <v>0</v>
      </c>
      <c r="D85" s="8">
        <v>0</v>
      </c>
      <c r="E85" s="8">
        <v>0</v>
      </c>
    </row>
    <row r="86" spans="1:5" ht="13.5" thickBot="1">
      <c r="A86" s="29"/>
      <c r="B86" s="21"/>
      <c r="C86" s="20"/>
      <c r="D86" s="22"/>
      <c r="E86" s="22"/>
    </row>
    <row r="87" ht="12.75">
      <c r="A87" s="31" t="s">
        <v>134</v>
      </c>
    </row>
  </sheetData>
  <mergeCells count="8">
    <mergeCell ref="A3:E3"/>
    <mergeCell ref="B6:B7"/>
    <mergeCell ref="A56:A57"/>
    <mergeCell ref="B56:B57"/>
    <mergeCell ref="C56:E56"/>
    <mergeCell ref="A4:E4"/>
    <mergeCell ref="A6:A7"/>
    <mergeCell ref="C6:E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2" sqref="A2"/>
    </sheetView>
  </sheetViews>
  <sheetFormatPr defaultColWidth="11.421875" defaultRowHeight="12.75"/>
  <cols>
    <col min="1" max="1" width="35.7109375" style="1" customWidth="1"/>
    <col min="2" max="2" width="11.421875" style="1" customWidth="1"/>
    <col min="3" max="3" width="12.7109375" style="1" customWidth="1"/>
    <col min="4" max="4" width="14.7109375" style="1" customWidth="1"/>
    <col min="5" max="5" width="14.00390625" style="1" customWidth="1"/>
    <col min="6" max="16384" width="11.421875" style="1" customWidth="1"/>
  </cols>
  <sheetData>
    <row r="1" ht="12">
      <c r="A1" s="7" t="s">
        <v>146</v>
      </c>
    </row>
    <row r="3" spans="1:5" ht="12">
      <c r="A3" s="89" t="s">
        <v>137</v>
      </c>
      <c r="B3" s="89"/>
      <c r="C3" s="89"/>
      <c r="D3" s="89"/>
      <c r="E3" s="89"/>
    </row>
    <row r="4" spans="1:5" ht="12">
      <c r="A4" s="89" t="s">
        <v>138</v>
      </c>
      <c r="B4" s="89"/>
      <c r="C4" s="89"/>
      <c r="D4" s="89"/>
      <c r="E4" s="89"/>
    </row>
    <row r="5" spans="1:5" ht="12">
      <c r="A5" s="89" t="s">
        <v>129</v>
      </c>
      <c r="B5" s="89"/>
      <c r="C5" s="89"/>
      <c r="D5" s="89"/>
      <c r="E5" s="89"/>
    </row>
    <row r="6" ht="12.75" thickBot="1"/>
    <row r="7" spans="1:5" ht="19.5" customHeight="1">
      <c r="A7" s="103" t="s">
        <v>68</v>
      </c>
      <c r="B7" s="101" t="s">
        <v>69</v>
      </c>
      <c r="C7" s="102"/>
      <c r="D7" s="79" t="s">
        <v>71</v>
      </c>
      <c r="E7" s="80" t="s">
        <v>72</v>
      </c>
    </row>
    <row r="8" spans="1:5" ht="19.5" customHeight="1" thickBot="1">
      <c r="A8" s="104"/>
      <c r="B8" s="97" t="s">
        <v>70</v>
      </c>
      <c r="C8" s="98"/>
      <c r="D8" s="78" t="s">
        <v>130</v>
      </c>
      <c r="E8" s="81" t="s">
        <v>73</v>
      </c>
    </row>
    <row r="9" spans="1:5" ht="19.5" customHeight="1">
      <c r="A9" s="40"/>
      <c r="B9" s="42"/>
      <c r="C9" s="43"/>
      <c r="D9" s="50"/>
      <c r="E9" s="42"/>
    </row>
    <row r="10" spans="1:5" ht="19.5" customHeight="1">
      <c r="A10" s="39" t="s">
        <v>2</v>
      </c>
      <c r="B10" s="99">
        <v>124</v>
      </c>
      <c r="C10" s="100"/>
      <c r="D10" s="85" t="s">
        <v>112</v>
      </c>
      <c r="E10" s="86" t="s">
        <v>113</v>
      </c>
    </row>
    <row r="11" spans="1:5" ht="19.5" customHeight="1">
      <c r="A11" s="40"/>
      <c r="B11" s="41"/>
      <c r="C11" s="40"/>
      <c r="D11" s="48"/>
      <c r="E11" s="52"/>
    </row>
    <row r="12" spans="1:5" ht="19.5" customHeight="1">
      <c r="A12" s="40" t="s">
        <v>74</v>
      </c>
      <c r="B12" s="95">
        <v>3</v>
      </c>
      <c r="C12" s="96"/>
      <c r="D12" s="48" t="s">
        <v>126</v>
      </c>
      <c r="E12" s="52" t="s">
        <v>118</v>
      </c>
    </row>
    <row r="13" spans="1:5" ht="19.5" customHeight="1">
      <c r="A13" s="40" t="s">
        <v>75</v>
      </c>
      <c r="B13" s="95">
        <v>55</v>
      </c>
      <c r="C13" s="96"/>
      <c r="D13" s="48" t="s">
        <v>114</v>
      </c>
      <c r="E13" s="52" t="s">
        <v>117</v>
      </c>
    </row>
    <row r="14" spans="1:5" ht="19.5" customHeight="1">
      <c r="A14" s="40" t="s">
        <v>51</v>
      </c>
      <c r="B14" s="95">
        <v>57</v>
      </c>
      <c r="C14" s="96"/>
      <c r="D14" s="48" t="s">
        <v>115</v>
      </c>
      <c r="E14" s="52" t="s">
        <v>124</v>
      </c>
    </row>
    <row r="15" spans="1:5" ht="19.5" customHeight="1">
      <c r="A15" s="40" t="s">
        <v>52</v>
      </c>
      <c r="B15" s="95">
        <v>6</v>
      </c>
      <c r="C15" s="96"/>
      <c r="D15" s="48" t="s">
        <v>116</v>
      </c>
      <c r="E15" s="52" t="s">
        <v>119</v>
      </c>
    </row>
    <row r="16" spans="1:5" ht="19.5" customHeight="1">
      <c r="A16" s="40"/>
      <c r="B16" s="41"/>
      <c r="C16" s="40"/>
      <c r="D16" s="48"/>
      <c r="E16" s="52"/>
    </row>
    <row r="17" spans="1:5" ht="19.5" customHeight="1">
      <c r="A17" s="44" t="s">
        <v>33</v>
      </c>
      <c r="B17" s="105">
        <v>3</v>
      </c>
      <c r="C17" s="106"/>
      <c r="D17" s="47" t="s">
        <v>120</v>
      </c>
      <c r="E17" s="51"/>
    </row>
    <row r="18" spans="1:5" ht="19.5" customHeight="1">
      <c r="A18" s="40"/>
      <c r="B18" s="45"/>
      <c r="C18" s="40"/>
      <c r="D18" s="48"/>
      <c r="E18" s="52"/>
    </row>
    <row r="19" spans="1:5" ht="19.5" customHeight="1">
      <c r="A19" s="40" t="s">
        <v>76</v>
      </c>
      <c r="B19" s="95">
        <v>2</v>
      </c>
      <c r="C19" s="96"/>
      <c r="D19" s="48" t="s">
        <v>121</v>
      </c>
      <c r="E19" s="52" t="s">
        <v>123</v>
      </c>
    </row>
    <row r="20" spans="1:6" ht="19.5" customHeight="1">
      <c r="A20" s="40" t="s">
        <v>125</v>
      </c>
      <c r="B20" s="95">
        <v>1</v>
      </c>
      <c r="C20" s="96"/>
      <c r="D20" s="48" t="s">
        <v>122</v>
      </c>
      <c r="E20" s="52" t="s">
        <v>122</v>
      </c>
      <c r="F20" s="45"/>
    </row>
    <row r="21" spans="1:5" ht="19.5" customHeight="1">
      <c r="A21" s="40"/>
      <c r="B21" s="45"/>
      <c r="C21" s="40"/>
      <c r="D21" s="49"/>
      <c r="E21" s="52"/>
    </row>
    <row r="22" spans="1:6" ht="14.25" customHeight="1" thickBot="1">
      <c r="A22" s="53"/>
      <c r="B22" s="20"/>
      <c r="C22" s="53"/>
      <c r="D22" s="53"/>
      <c r="E22" s="55"/>
      <c r="F22" s="45"/>
    </row>
    <row r="23" spans="1:5" ht="16.5" customHeight="1">
      <c r="A23" s="83" t="s">
        <v>106</v>
      </c>
      <c r="D23" s="46"/>
      <c r="E23" s="46"/>
    </row>
    <row r="24" ht="12" customHeight="1">
      <c r="A24" s="84" t="s">
        <v>107</v>
      </c>
    </row>
    <row r="25" ht="12">
      <c r="A25" s="54" t="s">
        <v>139</v>
      </c>
    </row>
  </sheetData>
  <mergeCells count="14">
    <mergeCell ref="B20:C20"/>
    <mergeCell ref="B17:C17"/>
    <mergeCell ref="B14:C14"/>
    <mergeCell ref="B15:C15"/>
    <mergeCell ref="B19:C19"/>
    <mergeCell ref="A3:E3"/>
    <mergeCell ref="A4:E4"/>
    <mergeCell ref="A5:E5"/>
    <mergeCell ref="B13:C13"/>
    <mergeCell ref="B8:C8"/>
    <mergeCell ref="B10:C10"/>
    <mergeCell ref="B12:C12"/>
    <mergeCell ref="B7:C7"/>
    <mergeCell ref="A7:A8"/>
  </mergeCells>
  <printOptions horizontalCentered="1" verticalCentered="1"/>
  <pageMargins left="0.7874015748031497" right="0.7874015748031497" top="0.7874015748031497" bottom="0.7874015748031497" header="0" footer="0.787401574803149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3" sqref="A3:P3"/>
    </sheetView>
  </sheetViews>
  <sheetFormatPr defaultColWidth="11.421875" defaultRowHeight="21.75" customHeight="1"/>
  <cols>
    <col min="1" max="1" width="32.28125" style="1" customWidth="1"/>
    <col min="2" max="16" width="5.7109375" style="1" customWidth="1"/>
    <col min="17" max="16384" width="11.421875" style="1" customWidth="1"/>
  </cols>
  <sheetData>
    <row r="1" ht="21.75" customHeight="1">
      <c r="A1" s="7" t="s">
        <v>147</v>
      </c>
    </row>
    <row r="2" ht="21.75" customHeight="1">
      <c r="A2" s="7"/>
    </row>
    <row r="3" spans="1:16" ht="21.75" customHeight="1">
      <c r="A3" s="107" t="s">
        <v>140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1.75" customHeight="1">
      <c r="A4" s="107" t="s">
        <v>141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21.7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21.75" customHeight="1" thickBo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21.75" customHeight="1">
      <c r="A7" s="58" t="s">
        <v>78</v>
      </c>
      <c r="B7" s="109" t="s">
        <v>2</v>
      </c>
      <c r="C7" s="111" t="s">
        <v>142</v>
      </c>
      <c r="D7" s="112"/>
      <c r="E7" s="111" t="s">
        <v>79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s="7" customFormat="1" ht="21.75" customHeight="1" thickBot="1">
      <c r="A8" s="59" t="s">
        <v>80</v>
      </c>
      <c r="B8" s="110"/>
      <c r="C8" s="60" t="s">
        <v>81</v>
      </c>
      <c r="D8" s="61" t="s">
        <v>82</v>
      </c>
      <c r="E8" s="60" t="s">
        <v>83</v>
      </c>
      <c r="F8" s="60" t="s">
        <v>84</v>
      </c>
      <c r="G8" s="60" t="s">
        <v>85</v>
      </c>
      <c r="H8" s="60" t="s">
        <v>86</v>
      </c>
      <c r="I8" s="60" t="s">
        <v>87</v>
      </c>
      <c r="J8" s="60" t="s">
        <v>88</v>
      </c>
      <c r="K8" s="60" t="s">
        <v>89</v>
      </c>
      <c r="L8" s="60" t="s">
        <v>90</v>
      </c>
      <c r="M8" s="60" t="s">
        <v>131</v>
      </c>
      <c r="N8" s="60" t="s">
        <v>91</v>
      </c>
      <c r="O8" s="60" t="s">
        <v>92</v>
      </c>
      <c r="P8" s="60" t="s">
        <v>93</v>
      </c>
    </row>
    <row r="9" spans="1:16" s="7" customFormat="1" ht="21.75" customHeight="1">
      <c r="A9" s="62"/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s="7" customFormat="1" ht="21.75" customHeight="1">
      <c r="A10" s="30" t="s">
        <v>2</v>
      </c>
      <c r="B10" s="66">
        <f>SUM(B12:B26)</f>
        <v>62</v>
      </c>
      <c r="C10" s="66">
        <f>SUM(C12:C26)</f>
        <v>61</v>
      </c>
      <c r="D10" s="66">
        <f>SUM(D12:D26)</f>
        <v>1</v>
      </c>
      <c r="E10" s="19">
        <f>SUM(E12:E26)</f>
        <v>4</v>
      </c>
      <c r="F10" s="19">
        <f aca="true" t="shared" si="0" ref="F10:P10">SUM(F12:F26)</f>
        <v>2</v>
      </c>
      <c r="G10" s="19">
        <f t="shared" si="0"/>
        <v>2</v>
      </c>
      <c r="H10" s="19">
        <f t="shared" si="0"/>
        <v>4</v>
      </c>
      <c r="I10" s="19">
        <f t="shared" si="0"/>
        <v>13</v>
      </c>
      <c r="J10" s="19">
        <f t="shared" si="0"/>
        <v>9</v>
      </c>
      <c r="K10" s="19">
        <f t="shared" si="0"/>
        <v>9</v>
      </c>
      <c r="L10" s="19">
        <f t="shared" si="0"/>
        <v>5</v>
      </c>
      <c r="M10" s="19">
        <f t="shared" si="0"/>
        <v>2</v>
      </c>
      <c r="N10" s="19">
        <f t="shared" si="0"/>
        <v>2</v>
      </c>
      <c r="O10" s="19">
        <f t="shared" si="0"/>
        <v>7</v>
      </c>
      <c r="P10" s="19">
        <f t="shared" si="0"/>
        <v>3</v>
      </c>
    </row>
    <row r="11" spans="2:16" s="7" customFormat="1" ht="21.75" customHeight="1">
      <c r="B11" s="67"/>
      <c r="C11" s="67"/>
      <c r="D11" s="6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ht="21.75" customHeight="1">
      <c r="A12" s="1" t="s">
        <v>16</v>
      </c>
      <c r="B12" s="68">
        <f aca="true" t="shared" si="1" ref="B12:B24">C12+D12</f>
        <v>1</v>
      </c>
      <c r="C12" s="68">
        <f>1</f>
        <v>1</v>
      </c>
      <c r="D12" s="67">
        <v>0</v>
      </c>
      <c r="E12" s="69">
        <v>0</v>
      </c>
      <c r="F12" s="69">
        <v>0</v>
      </c>
      <c r="G12" s="69">
        <v>0</v>
      </c>
      <c r="H12" s="69">
        <v>0</v>
      </c>
      <c r="I12" s="69">
        <v>1</v>
      </c>
      <c r="J12" s="69">
        <v>0</v>
      </c>
      <c r="K12" s="69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7"/>
    </row>
    <row r="13" spans="1:17" ht="21.75" customHeight="1">
      <c r="A13" s="1" t="s">
        <v>44</v>
      </c>
      <c r="B13" s="68">
        <f t="shared" si="1"/>
        <v>2</v>
      </c>
      <c r="C13" s="68">
        <f>1+1</f>
        <v>2</v>
      </c>
      <c r="D13" s="67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1</v>
      </c>
      <c r="K13" s="69">
        <v>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7"/>
    </row>
    <row r="14" spans="1:17" ht="21.75" customHeight="1">
      <c r="A14" s="1" t="s">
        <v>19</v>
      </c>
      <c r="B14" s="68">
        <f>C14+D14</f>
        <v>2</v>
      </c>
      <c r="C14" s="68">
        <f>1+1</f>
        <v>2</v>
      </c>
      <c r="D14" s="67">
        <v>0</v>
      </c>
      <c r="E14" s="69">
        <v>0</v>
      </c>
      <c r="F14" s="69">
        <v>0</v>
      </c>
      <c r="G14" s="69">
        <v>1</v>
      </c>
      <c r="H14" s="69">
        <v>0</v>
      </c>
      <c r="I14" s="69">
        <v>0</v>
      </c>
      <c r="J14" s="69">
        <v>0</v>
      </c>
      <c r="K14" s="69">
        <v>0</v>
      </c>
      <c r="L14" s="8">
        <v>0</v>
      </c>
      <c r="M14" s="8">
        <v>1</v>
      </c>
      <c r="N14" s="8">
        <v>0</v>
      </c>
      <c r="O14" s="8">
        <v>0</v>
      </c>
      <c r="P14" s="8">
        <v>0</v>
      </c>
      <c r="Q14" s="7"/>
    </row>
    <row r="15" spans="1:17" ht="21.75" customHeight="1">
      <c r="A15" s="1" t="s">
        <v>23</v>
      </c>
      <c r="B15" s="68">
        <f t="shared" si="1"/>
        <v>1</v>
      </c>
      <c r="C15" s="68">
        <f>1</f>
        <v>1</v>
      </c>
      <c r="D15" s="67">
        <v>0</v>
      </c>
      <c r="E15" s="69">
        <v>0</v>
      </c>
      <c r="F15" s="69">
        <v>0</v>
      </c>
      <c r="G15" s="69">
        <v>0</v>
      </c>
      <c r="H15" s="69">
        <v>0</v>
      </c>
      <c r="I15" s="69">
        <v>1</v>
      </c>
      <c r="J15" s="69">
        <v>0</v>
      </c>
      <c r="K15" s="69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7"/>
    </row>
    <row r="16" spans="1:17" ht="21.75" customHeight="1">
      <c r="A16" s="1" t="s">
        <v>29</v>
      </c>
      <c r="B16" s="68">
        <f t="shared" si="1"/>
        <v>1</v>
      </c>
      <c r="C16" s="68">
        <f>1</f>
        <v>1</v>
      </c>
      <c r="D16" s="67">
        <v>0</v>
      </c>
      <c r="E16" s="69">
        <v>0</v>
      </c>
      <c r="F16" s="69">
        <v>1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7"/>
    </row>
    <row r="17" spans="1:17" ht="21.75" customHeight="1">
      <c r="A17" s="1" t="s">
        <v>32</v>
      </c>
      <c r="B17" s="68">
        <f t="shared" si="1"/>
        <v>1</v>
      </c>
      <c r="C17" s="68">
        <f>1</f>
        <v>1</v>
      </c>
      <c r="D17" s="67">
        <v>0</v>
      </c>
      <c r="E17" s="69">
        <v>1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7"/>
    </row>
    <row r="18" spans="1:17" ht="21.75" customHeight="1">
      <c r="A18" s="1" t="s">
        <v>94</v>
      </c>
      <c r="B18" s="68">
        <f t="shared" si="1"/>
        <v>19</v>
      </c>
      <c r="C18" s="68">
        <f>2+7+2+4+2+1</f>
        <v>18</v>
      </c>
      <c r="D18" s="67">
        <f>1</f>
        <v>1</v>
      </c>
      <c r="E18" s="69">
        <v>0</v>
      </c>
      <c r="F18" s="69">
        <v>0</v>
      </c>
      <c r="G18" s="69">
        <v>0</v>
      </c>
      <c r="H18" s="69">
        <v>2</v>
      </c>
      <c r="I18" s="69">
        <v>8</v>
      </c>
      <c r="J18" s="69">
        <v>2</v>
      </c>
      <c r="K18" s="69">
        <v>2</v>
      </c>
      <c r="L18" s="8">
        <v>4</v>
      </c>
      <c r="M18" s="8">
        <v>0</v>
      </c>
      <c r="N18" s="8">
        <v>0</v>
      </c>
      <c r="O18" s="8">
        <v>1</v>
      </c>
      <c r="P18" s="8">
        <v>0</v>
      </c>
      <c r="Q18" s="7"/>
    </row>
    <row r="19" spans="1:17" ht="21.75" customHeight="1">
      <c r="A19" s="1" t="s">
        <v>36</v>
      </c>
      <c r="B19" s="68">
        <f t="shared" si="1"/>
        <v>3</v>
      </c>
      <c r="C19" s="68">
        <f>3</f>
        <v>3</v>
      </c>
      <c r="D19" s="67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">
        <v>0</v>
      </c>
      <c r="M19" s="8">
        <v>0</v>
      </c>
      <c r="N19" s="8">
        <v>0</v>
      </c>
      <c r="O19" s="8">
        <v>3</v>
      </c>
      <c r="P19" s="8">
        <v>0</v>
      </c>
      <c r="Q19" s="7"/>
    </row>
    <row r="20" spans="1:17" ht="21.75" customHeight="1">
      <c r="A20" s="1" t="s">
        <v>37</v>
      </c>
      <c r="B20" s="68">
        <f t="shared" si="1"/>
        <v>1</v>
      </c>
      <c r="C20" s="68">
        <f>1</f>
        <v>1</v>
      </c>
      <c r="D20" s="67">
        <v>0</v>
      </c>
      <c r="E20" s="69">
        <v>0</v>
      </c>
      <c r="F20" s="69">
        <v>0</v>
      </c>
      <c r="G20" s="69">
        <v>0</v>
      </c>
      <c r="H20" s="69">
        <v>0</v>
      </c>
      <c r="I20" s="69">
        <v>1</v>
      </c>
      <c r="J20" s="69">
        <v>0</v>
      </c>
      <c r="K20" s="69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7"/>
    </row>
    <row r="21" spans="1:17" ht="21.75" customHeight="1">
      <c r="A21" s="1" t="s">
        <v>45</v>
      </c>
      <c r="B21" s="68">
        <f t="shared" si="1"/>
        <v>3</v>
      </c>
      <c r="C21" s="68">
        <f>3</f>
        <v>3</v>
      </c>
      <c r="D21" s="67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8">
        <v>0</v>
      </c>
      <c r="M21" s="8">
        <v>0</v>
      </c>
      <c r="N21" s="8">
        <v>0</v>
      </c>
      <c r="O21" s="8">
        <v>0</v>
      </c>
      <c r="P21" s="8">
        <v>3</v>
      </c>
      <c r="Q21" s="7"/>
    </row>
    <row r="22" spans="1:17" ht="21.75" customHeight="1">
      <c r="A22" s="1" t="s">
        <v>46</v>
      </c>
      <c r="B22" s="68">
        <f t="shared" si="1"/>
        <v>1</v>
      </c>
      <c r="C22" s="68">
        <f>1</f>
        <v>1</v>
      </c>
      <c r="D22" s="67">
        <v>0</v>
      </c>
      <c r="E22" s="69">
        <v>1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7"/>
    </row>
    <row r="23" spans="1:17" ht="21.75" customHeight="1">
      <c r="A23" s="1" t="s">
        <v>38</v>
      </c>
      <c r="B23" s="68">
        <f t="shared" si="1"/>
        <v>1</v>
      </c>
      <c r="C23" s="68">
        <f>1</f>
        <v>1</v>
      </c>
      <c r="D23" s="67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8">
        <v>0</v>
      </c>
      <c r="M23" s="8">
        <v>0</v>
      </c>
      <c r="N23" s="8">
        <v>0</v>
      </c>
      <c r="O23" s="8">
        <v>1</v>
      </c>
      <c r="P23" s="8">
        <v>0</v>
      </c>
      <c r="Q23" s="7"/>
    </row>
    <row r="24" spans="1:17" ht="21.75" customHeight="1">
      <c r="A24" s="1" t="s">
        <v>95</v>
      </c>
      <c r="B24" s="68">
        <f t="shared" si="1"/>
        <v>2</v>
      </c>
      <c r="C24" s="68">
        <f>2</f>
        <v>2</v>
      </c>
      <c r="D24" s="67">
        <v>0</v>
      </c>
      <c r="E24" s="69">
        <v>0</v>
      </c>
      <c r="F24" s="69">
        <v>0</v>
      </c>
      <c r="G24" s="69">
        <v>0</v>
      </c>
      <c r="H24" s="69">
        <v>0</v>
      </c>
      <c r="I24" s="69">
        <v>2</v>
      </c>
      <c r="J24" s="69">
        <v>0</v>
      </c>
      <c r="K24" s="69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7"/>
    </row>
    <row r="25" spans="1:17" ht="21.75" customHeight="1">
      <c r="A25" s="1" t="s">
        <v>96</v>
      </c>
      <c r="B25" s="68">
        <f>C25+D25</f>
        <v>15</v>
      </c>
      <c r="C25" s="68">
        <f>1+6+6+2</f>
        <v>15</v>
      </c>
      <c r="D25" s="67">
        <v>0</v>
      </c>
      <c r="E25" s="69">
        <v>1</v>
      </c>
      <c r="F25" s="69">
        <v>0</v>
      </c>
      <c r="G25" s="69">
        <v>0</v>
      </c>
      <c r="H25" s="69">
        <v>0</v>
      </c>
      <c r="I25" s="69">
        <v>0</v>
      </c>
      <c r="J25" s="69">
        <v>6</v>
      </c>
      <c r="K25" s="69">
        <v>6</v>
      </c>
      <c r="L25" s="8">
        <v>0</v>
      </c>
      <c r="M25" s="8">
        <v>0</v>
      </c>
      <c r="N25" s="8">
        <v>2</v>
      </c>
      <c r="O25" s="8">
        <v>0</v>
      </c>
      <c r="P25" s="8">
        <v>0</v>
      </c>
      <c r="Q25" s="7"/>
    </row>
    <row r="26" spans="1:17" ht="21.75" customHeight="1">
      <c r="A26" s="45" t="s">
        <v>97</v>
      </c>
      <c r="B26" s="68">
        <f>C26+D26</f>
        <v>9</v>
      </c>
      <c r="C26" s="68">
        <f>1+1+1+2+1+1+2</f>
        <v>9</v>
      </c>
      <c r="D26" s="67">
        <v>0</v>
      </c>
      <c r="E26" s="70">
        <v>1</v>
      </c>
      <c r="F26" s="70">
        <v>1</v>
      </c>
      <c r="G26" s="70">
        <v>1</v>
      </c>
      <c r="H26" s="70">
        <v>2</v>
      </c>
      <c r="I26" s="70">
        <v>0</v>
      </c>
      <c r="J26" s="70">
        <v>0</v>
      </c>
      <c r="K26" s="70">
        <v>0</v>
      </c>
      <c r="L26" s="50">
        <v>1</v>
      </c>
      <c r="M26" s="50">
        <v>1</v>
      </c>
      <c r="N26" s="50">
        <v>0</v>
      </c>
      <c r="O26" s="50">
        <v>2</v>
      </c>
      <c r="P26" s="50">
        <v>0</v>
      </c>
      <c r="Q26" s="7"/>
    </row>
    <row r="27" spans="1:16" ht="21.75" customHeight="1" thickBot="1">
      <c r="A27" s="20"/>
      <c r="B27" s="71"/>
      <c r="C27" s="71"/>
      <c r="D27" s="7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45" customFormat="1" ht="21.75" customHeight="1">
      <c r="A28" s="54" t="s">
        <v>134</v>
      </c>
      <c r="P28" s="8"/>
    </row>
    <row r="29" ht="21.75" customHeight="1">
      <c r="P29" s="8"/>
    </row>
    <row r="30" ht="21.75" customHeight="1">
      <c r="P30" s="8"/>
    </row>
    <row r="31" ht="21.75" customHeight="1">
      <c r="P31" s="8"/>
    </row>
  </sheetData>
  <mergeCells count="5">
    <mergeCell ref="A3:P3"/>
    <mergeCell ref="A4:P4"/>
    <mergeCell ref="B7:B8"/>
    <mergeCell ref="C7:D7"/>
    <mergeCell ref="E7:P7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vguadamuz</dc:creator>
  <cp:keywords/>
  <dc:description/>
  <cp:lastModifiedBy>xbarrientos</cp:lastModifiedBy>
  <cp:lastPrinted>2004-08-09T17:33:51Z</cp:lastPrinted>
  <dcterms:created xsi:type="dcterms:W3CDTF">2004-04-28T14:34:57Z</dcterms:created>
  <dcterms:modified xsi:type="dcterms:W3CDTF">2004-08-09T17:36:19Z</dcterms:modified>
  <cp:category/>
  <cp:version/>
  <cp:contentType/>
  <cp:contentStatus/>
</cp:coreProperties>
</file>