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00" activeTab="5"/>
  </bookViews>
  <sheets>
    <sheet name="176" sheetId="1" r:id="rId1"/>
    <sheet name="177" sheetId="2" r:id="rId2"/>
    <sheet name="178" sheetId="3" r:id="rId3"/>
    <sheet name="179" sheetId="4" r:id="rId4"/>
    <sheet name="180" sheetId="5" r:id="rId5"/>
    <sheet name="181" sheetId="6" r:id="rId6"/>
  </sheets>
  <definedNames>
    <definedName name="_xlnm.Print_Titles" localSheetId="1">'177'!$6:$10</definedName>
    <definedName name="_xlnm.Print_Titles" localSheetId="2">'178'!$6:$8</definedName>
  </definedNames>
  <calcPr fullCalcOnLoad="1"/>
</workbook>
</file>

<file path=xl/sharedStrings.xml><?xml version="1.0" encoding="utf-8"?>
<sst xmlns="http://schemas.openxmlformats.org/spreadsheetml/2006/main" count="219" uniqueCount="142">
  <si>
    <t>Ene</t>
  </si>
  <si>
    <t>Feb</t>
  </si>
  <si>
    <t>Mar</t>
  </si>
  <si>
    <t>Abr</t>
  </si>
  <si>
    <t>May</t>
  </si>
  <si>
    <t>Jun</t>
  </si>
  <si>
    <t>Total</t>
  </si>
  <si>
    <t>Abuso de autoridad</t>
  </si>
  <si>
    <t>Agresión</t>
  </si>
  <si>
    <t>Daños</t>
  </si>
  <si>
    <t>Desaparición de persona</t>
  </si>
  <si>
    <t>Estafa</t>
  </si>
  <si>
    <t>Falsificación de documento</t>
  </si>
  <si>
    <t>Falsificación de señas y marcas</t>
  </si>
  <si>
    <t>Homicidio culposo</t>
  </si>
  <si>
    <t>Hurto</t>
  </si>
  <si>
    <t>Hurto de ganado</t>
  </si>
  <si>
    <t>Incendio</t>
  </si>
  <si>
    <t>Infracción Ley Forestal</t>
  </si>
  <si>
    <t>Lesiones</t>
  </si>
  <si>
    <t>Lesiones con arma blanca</t>
  </si>
  <si>
    <t>Lesiones culposas</t>
  </si>
  <si>
    <t>Rapto</t>
  </si>
  <si>
    <t>Receptación</t>
  </si>
  <si>
    <t>Robo con fuerza sobre las cosas</t>
  </si>
  <si>
    <t>Robo con violencia sobre las personas</t>
  </si>
  <si>
    <t>Robo de medio de transporte</t>
  </si>
  <si>
    <t xml:space="preserve">   Motocicleta</t>
  </si>
  <si>
    <t>Sustracción de menor</t>
  </si>
  <si>
    <t>Uso de documento falso</t>
  </si>
  <si>
    <t>Usurpación</t>
  </si>
  <si>
    <t xml:space="preserve">   Automóvil</t>
  </si>
  <si>
    <t>Tipo de Caso</t>
  </si>
  <si>
    <t>M  e  s</t>
  </si>
  <si>
    <t>Cantón</t>
  </si>
  <si>
    <t>Delito</t>
  </si>
  <si>
    <t>Denuncias con</t>
  </si>
  <si>
    <t>Valor Conocido</t>
  </si>
  <si>
    <t>Valor de lo</t>
  </si>
  <si>
    <t>Sustraído</t>
  </si>
  <si>
    <t>Acción</t>
  </si>
  <si>
    <t>Abuso sexual a menor</t>
  </si>
  <si>
    <t>Proxenetismo</t>
  </si>
  <si>
    <t>Violación a mayor</t>
  </si>
  <si>
    <t>Jul</t>
  </si>
  <si>
    <t>Ago</t>
  </si>
  <si>
    <t>Oct</t>
  </si>
  <si>
    <t>Nov</t>
  </si>
  <si>
    <t>Dic</t>
  </si>
  <si>
    <t>Abuso sexual a mayor</t>
  </si>
  <si>
    <t>Estelionato</t>
  </si>
  <si>
    <t>Tentativa de violación a menor</t>
  </si>
  <si>
    <t>Del</t>
  </si>
  <si>
    <t>Muerte accidental</t>
  </si>
  <si>
    <t>Muerte natural</t>
  </si>
  <si>
    <t>Los Chiles</t>
  </si>
  <si>
    <t>San Carlos</t>
  </si>
  <si>
    <t>Infracción Código Fiscal</t>
  </si>
  <si>
    <t>Relación sexual remunerada con menor de edad</t>
  </si>
  <si>
    <t>Tentativa de hurto</t>
  </si>
  <si>
    <t>Cohecho</t>
  </si>
  <si>
    <t>Los</t>
  </si>
  <si>
    <t>Chiles</t>
  </si>
  <si>
    <t>San</t>
  </si>
  <si>
    <t>Carlos</t>
  </si>
  <si>
    <t>Coacción</t>
  </si>
  <si>
    <t>Set</t>
  </si>
  <si>
    <t>Casos Entrados</t>
  </si>
  <si>
    <t xml:space="preserve">     Motocicleta</t>
  </si>
  <si>
    <t xml:space="preserve">     Automóvil</t>
  </si>
  <si>
    <t xml:space="preserve">Valor </t>
  </si>
  <si>
    <t>de lo</t>
  </si>
  <si>
    <t>Promedio</t>
  </si>
  <si>
    <t>por</t>
  </si>
  <si>
    <t>Con Valor</t>
  </si>
  <si>
    <t>Conocido</t>
  </si>
  <si>
    <t>Desconocido</t>
  </si>
  <si>
    <t>por Acción</t>
  </si>
  <si>
    <t>Delito o Causa</t>
  </si>
  <si>
    <t>M e s</t>
  </si>
  <si>
    <t>de Detención</t>
  </si>
  <si>
    <t xml:space="preserve">Mas </t>
  </si>
  <si>
    <t>Fem</t>
  </si>
  <si>
    <t>Abuso sexual</t>
  </si>
  <si>
    <t>Infracción Ley de Armas</t>
  </si>
  <si>
    <t>Libramiento de cheque sin fondos</t>
  </si>
  <si>
    <t>Robo</t>
  </si>
  <si>
    <t>Secuestro extorsivo</t>
  </si>
  <si>
    <t>Otros</t>
  </si>
  <si>
    <r>
      <t xml:space="preserve">   </t>
    </r>
    <r>
      <rPr>
        <b/>
        <u val="single"/>
        <sz val="10"/>
        <rFont val="Batang"/>
        <family val="1"/>
      </rPr>
      <t>Robo de medio de transporte</t>
    </r>
  </si>
  <si>
    <t>Tentativa de violación</t>
  </si>
  <si>
    <t>¢  41,575,649</t>
  </si>
  <si>
    <t>¢   32,605,649</t>
  </si>
  <si>
    <t>¢    8,970,000</t>
  </si>
  <si>
    <t>¢  307,968</t>
  </si>
  <si>
    <t>¢  332,222</t>
  </si>
  <si>
    <t>¢  301,904</t>
  </si>
  <si>
    <t>¢     100,000</t>
  </si>
  <si>
    <t>¢ 25,672,862</t>
  </si>
  <si>
    <t>¢ 12,272,787</t>
  </si>
  <si>
    <t>¢      50,000</t>
  </si>
  <si>
    <t>¢  351,683</t>
  </si>
  <si>
    <t>¢   100,000</t>
  </si>
  <si>
    <t>¢  231,562</t>
  </si>
  <si>
    <t>¢   50,000</t>
  </si>
  <si>
    <t>¢ 3,380,000</t>
  </si>
  <si>
    <t>¢  2,500,000</t>
  </si>
  <si>
    <t>¢    800,000</t>
  </si>
  <si>
    <t>¢      80,000</t>
  </si>
  <si>
    <t>¢   1,250,000</t>
  </si>
  <si>
    <t>¢     400,000</t>
  </si>
  <si>
    <t xml:space="preserve">   Lancha</t>
  </si>
  <si>
    <t>delitos de robo, hurto y estafa, durante el 2003</t>
  </si>
  <si>
    <t xml:space="preserve">     Lancha</t>
  </si>
  <si>
    <t>Abandono dañino de animal</t>
  </si>
  <si>
    <t>Terminados</t>
  </si>
  <si>
    <t>Entrados</t>
  </si>
  <si>
    <t>De años</t>
  </si>
  <si>
    <t>anteriores</t>
  </si>
  <si>
    <t>Relaciones sexuales remuneradas con menor de edad</t>
  </si>
  <si>
    <t>Hurto (1)</t>
  </si>
  <si>
    <t>(1) Incluye el hurto de ganado.</t>
  </si>
  <si>
    <t>Robo con violencias sobre las personas</t>
  </si>
  <si>
    <t>Casos entrados en la Unidad Regional de Los Chiles, según</t>
  </si>
  <si>
    <t>cantón y mes de ocurrencia, durante el 2003</t>
  </si>
  <si>
    <t>Fuente: Sección de Estadística, Departamento de Planificación.</t>
  </si>
  <si>
    <t>Casos entrados y terminados en la Unidad Regional de Los Chiles,</t>
  </si>
  <si>
    <t>según tipo de caso, durante el 2003</t>
  </si>
  <si>
    <t>tipo de caso y cantón de ocurrencia, durante el 2003</t>
  </si>
  <si>
    <t>Casos entrados en la Unidad Regional de Los Chiles, según cantón, valor de</t>
  </si>
  <si>
    <t>lo sustraído, para los delitos de robo, hurto y estafa, durante el 2003</t>
  </si>
  <si>
    <t>Denuncias entradas con monto conocido en la Oficina Regional de Los Chiles,</t>
  </si>
  <si>
    <t>según valor de lo sustraído y promedio por acción delictiva, para los</t>
  </si>
  <si>
    <t>Personas detenidas por la Unidad Regional de Los Chiles, según delito</t>
  </si>
  <si>
    <t>o causa de detención, sexo y mes, durante el 2003</t>
  </si>
  <si>
    <t>Sexo</t>
  </si>
  <si>
    <t>Cuadro No.176</t>
  </si>
  <si>
    <t>Cuadro No.177</t>
  </si>
  <si>
    <t>Cuadro No.178</t>
  </si>
  <si>
    <t>Cuadro No.179</t>
  </si>
  <si>
    <t>Cuadro No.180</t>
  </si>
  <si>
    <t>Cuadro No.181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</si>
</sst>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8">
    <font>
      <sz val="10"/>
      <name val="Arial"/>
      <family val="0"/>
    </font>
    <font>
      <b/>
      <sz val="10"/>
      <name val="Batang"/>
      <family val="0"/>
    </font>
    <font>
      <sz val="10"/>
      <name val="Batang"/>
      <family val="0"/>
    </font>
    <font>
      <b/>
      <u val="double"/>
      <sz val="10"/>
      <name val="Batang"/>
      <family val="0"/>
    </font>
    <font>
      <b/>
      <u val="single"/>
      <sz val="10"/>
      <name val="Batang"/>
      <family val="0"/>
    </font>
    <font>
      <u val="double"/>
      <sz val="10"/>
      <name val="Batang"/>
      <family val="0"/>
    </font>
    <font>
      <sz val="8"/>
      <name val="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F15"/>
  <sheetViews>
    <sheetView workbookViewId="0" topLeftCell="A1">
      <selection activeCell="A2" sqref="A2"/>
    </sheetView>
  </sheetViews>
  <sheetFormatPr defaultColWidth="11.421875" defaultRowHeight="12.75"/>
  <cols>
    <col min="1" max="1" width="23.421875" style="54" customWidth="1"/>
    <col min="2" max="2" width="6.421875" style="54" customWidth="1"/>
    <col min="3" max="4" width="4.8515625" style="54" customWidth="1"/>
    <col min="5" max="5" width="5.28125" style="54" customWidth="1"/>
    <col min="6" max="6" width="4.8515625" style="54" customWidth="1"/>
    <col min="7" max="7" width="5.28125" style="54" customWidth="1"/>
    <col min="8" max="8" width="4.57421875" style="54" customWidth="1"/>
    <col min="9" max="9" width="4.421875" style="54" customWidth="1"/>
    <col min="10" max="10" width="4.7109375" style="54" customWidth="1"/>
    <col min="11" max="11" width="4.57421875" style="54" customWidth="1"/>
    <col min="12" max="12" width="4.7109375" style="54" customWidth="1"/>
    <col min="13" max="13" width="5.28125" style="54" customWidth="1"/>
    <col min="14" max="14" width="5.00390625" style="54" customWidth="1"/>
    <col min="15" max="15" width="8.7109375" style="54" customWidth="1"/>
    <col min="16" max="18" width="5.7109375" style="54" customWidth="1"/>
    <col min="19" max="19" width="12.7109375" style="54" customWidth="1"/>
    <col min="20" max="31" width="4.00390625" style="54" bestFit="1" customWidth="1"/>
    <col min="32" max="32" width="11.57421875" style="54" bestFit="1" customWidth="1"/>
    <col min="33" max="16384" width="11.421875" style="54" customWidth="1"/>
  </cols>
  <sheetData>
    <row r="1" spans="1:2" ht="21.75" customHeight="1">
      <c r="A1" s="53" t="s">
        <v>136</v>
      </c>
      <c r="B1" s="53"/>
    </row>
    <row r="2" spans="1:2" ht="21.75" customHeight="1">
      <c r="A2" s="53"/>
      <c r="B2" s="53"/>
    </row>
    <row r="3" spans="1:18" ht="21.75" customHeight="1">
      <c r="A3" s="142" t="s">
        <v>123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55"/>
      <c r="P3" s="55"/>
      <c r="Q3" s="55"/>
      <c r="R3" s="55"/>
    </row>
    <row r="4" spans="1:18" ht="21.75" customHeight="1">
      <c r="A4" s="142" t="s">
        <v>124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55"/>
      <c r="P4" s="55"/>
      <c r="Q4" s="55"/>
      <c r="R4" s="55"/>
    </row>
    <row r="5" spans="1:18" ht="21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1.75" customHeight="1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21.75" customHeight="1">
      <c r="A7" s="145" t="s">
        <v>34</v>
      </c>
      <c r="B7" s="140" t="s">
        <v>6</v>
      </c>
      <c r="C7" s="143" t="s">
        <v>33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56"/>
      <c r="P7" s="56"/>
      <c r="Q7" s="56"/>
      <c r="R7" s="56"/>
    </row>
    <row r="8" spans="1:20" ht="21.75" customHeight="1" thickBot="1">
      <c r="A8" s="146"/>
      <c r="B8" s="141"/>
      <c r="C8" s="57" t="s">
        <v>0</v>
      </c>
      <c r="D8" s="57" t="s">
        <v>1</v>
      </c>
      <c r="E8" s="57" t="s">
        <v>2</v>
      </c>
      <c r="F8" s="57" t="s">
        <v>3</v>
      </c>
      <c r="G8" s="57" t="s">
        <v>4</v>
      </c>
      <c r="H8" s="57" t="s">
        <v>5</v>
      </c>
      <c r="I8" s="58" t="s">
        <v>44</v>
      </c>
      <c r="J8" s="58" t="s">
        <v>45</v>
      </c>
      <c r="K8" s="58" t="s">
        <v>66</v>
      </c>
      <c r="L8" s="58" t="s">
        <v>46</v>
      </c>
      <c r="M8" s="58" t="s">
        <v>47</v>
      </c>
      <c r="N8" s="58" t="s">
        <v>48</v>
      </c>
      <c r="O8" s="56"/>
      <c r="P8" s="56"/>
      <c r="Q8" s="56"/>
      <c r="R8" s="56"/>
      <c r="T8" s="59"/>
    </row>
    <row r="9" spans="1:20" ht="21.75" customHeight="1">
      <c r="A9" s="59"/>
      <c r="B9" s="60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T9" s="59"/>
    </row>
    <row r="10" spans="1:20" ht="21.75" customHeight="1">
      <c r="A10" s="61" t="s">
        <v>6</v>
      </c>
      <c r="B10" s="67">
        <f aca="true" t="shared" si="0" ref="B10:N10">SUM(B12:B17)</f>
        <v>233</v>
      </c>
      <c r="C10" s="124">
        <f t="shared" si="0"/>
        <v>23</v>
      </c>
      <c r="D10" s="124">
        <f t="shared" si="0"/>
        <v>19</v>
      </c>
      <c r="E10" s="124">
        <f t="shared" si="0"/>
        <v>24</v>
      </c>
      <c r="F10" s="124">
        <f t="shared" si="0"/>
        <v>18</v>
      </c>
      <c r="G10" s="124">
        <f t="shared" si="0"/>
        <v>30</v>
      </c>
      <c r="H10" s="124">
        <f t="shared" si="0"/>
        <v>24</v>
      </c>
      <c r="I10" s="124">
        <f t="shared" si="0"/>
        <v>20</v>
      </c>
      <c r="J10" s="124">
        <f t="shared" si="0"/>
        <v>16</v>
      </c>
      <c r="K10" s="124">
        <f t="shared" si="0"/>
        <v>17</v>
      </c>
      <c r="L10" s="124">
        <f t="shared" si="0"/>
        <v>14</v>
      </c>
      <c r="M10" s="124">
        <f t="shared" si="0"/>
        <v>20</v>
      </c>
      <c r="N10" s="124">
        <f t="shared" si="0"/>
        <v>8</v>
      </c>
      <c r="O10" s="63"/>
      <c r="P10" s="63"/>
      <c r="Q10" s="63"/>
      <c r="R10" s="63"/>
      <c r="T10" s="59"/>
    </row>
    <row r="11" spans="1:20" ht="21.75" customHeight="1">
      <c r="A11" s="59"/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T11" s="59"/>
    </row>
    <row r="12" spans="1:32" ht="21.75" customHeight="1">
      <c r="A12" s="71" t="s">
        <v>55</v>
      </c>
      <c r="B12" s="64">
        <f>SUM(C12:N12)</f>
        <v>175</v>
      </c>
      <c r="C12" s="68">
        <v>13</v>
      </c>
      <c r="D12" s="72">
        <v>16</v>
      </c>
      <c r="E12" s="72">
        <v>19</v>
      </c>
      <c r="F12" s="72">
        <v>12</v>
      </c>
      <c r="G12" s="72">
        <v>25</v>
      </c>
      <c r="H12" s="72">
        <v>21</v>
      </c>
      <c r="I12" s="72">
        <v>16</v>
      </c>
      <c r="J12" s="72">
        <v>13</v>
      </c>
      <c r="K12" s="72">
        <v>13</v>
      </c>
      <c r="L12" s="72">
        <v>12</v>
      </c>
      <c r="M12" s="72">
        <v>12</v>
      </c>
      <c r="N12" s="72">
        <v>3</v>
      </c>
      <c r="P12" s="73"/>
      <c r="Q12" s="73"/>
      <c r="R12" s="73"/>
      <c r="S12" s="59"/>
      <c r="AF12" s="70"/>
    </row>
    <row r="13" spans="1:19" ht="21.75" customHeight="1">
      <c r="A13" s="71" t="s">
        <v>56</v>
      </c>
      <c r="B13" s="64">
        <f>SUM(C13:N13)</f>
        <v>58</v>
      </c>
      <c r="C13" s="68">
        <v>10</v>
      </c>
      <c r="D13" s="73">
        <v>3</v>
      </c>
      <c r="E13" s="73">
        <v>5</v>
      </c>
      <c r="F13" s="73">
        <v>6</v>
      </c>
      <c r="G13" s="73">
        <v>5</v>
      </c>
      <c r="H13" s="73">
        <v>3</v>
      </c>
      <c r="I13" s="73">
        <v>4</v>
      </c>
      <c r="J13" s="73">
        <v>3</v>
      </c>
      <c r="K13" s="73">
        <v>4</v>
      </c>
      <c r="L13" s="73">
        <v>2</v>
      </c>
      <c r="M13" s="73">
        <v>8</v>
      </c>
      <c r="N13" s="73">
        <v>5</v>
      </c>
      <c r="P13" s="73"/>
      <c r="Q13" s="73"/>
      <c r="R13" s="73"/>
      <c r="S13" s="59"/>
    </row>
    <row r="14" spans="1:20" ht="21.75" customHeight="1" thickBot="1">
      <c r="A14" s="74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P14" s="72"/>
      <c r="Q14" s="72"/>
      <c r="R14" s="72"/>
      <c r="T14" s="70"/>
    </row>
    <row r="15" spans="1:20" ht="21.75" customHeight="1">
      <c r="A15" s="94" t="s">
        <v>125</v>
      </c>
      <c r="B15" s="77"/>
      <c r="C15" s="78"/>
      <c r="D15" s="78"/>
      <c r="E15" s="78"/>
      <c r="F15" s="78"/>
      <c r="G15" s="78"/>
      <c r="H15" s="78"/>
      <c r="I15" s="70"/>
      <c r="J15" s="70"/>
      <c r="K15" s="70"/>
      <c r="L15" s="70"/>
      <c r="M15" s="70"/>
      <c r="N15" s="70"/>
      <c r="O15" s="70"/>
      <c r="P15" s="70"/>
      <c r="Q15" s="70"/>
      <c r="R15" s="70"/>
      <c r="T15" s="70"/>
    </row>
  </sheetData>
  <mergeCells count="5">
    <mergeCell ref="B7:B8"/>
    <mergeCell ref="A3:N3"/>
    <mergeCell ref="A4:N4"/>
    <mergeCell ref="C7:N7"/>
    <mergeCell ref="A7:A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E57"/>
  <sheetViews>
    <sheetView workbookViewId="0" topLeftCell="A1">
      <selection activeCell="A2" sqref="A2"/>
    </sheetView>
  </sheetViews>
  <sheetFormatPr defaultColWidth="11.421875" defaultRowHeight="12.75"/>
  <cols>
    <col min="1" max="1" width="45.7109375" style="30" customWidth="1"/>
    <col min="2" max="2" width="12.57421875" style="2" customWidth="1"/>
    <col min="3" max="3" width="8.28125" style="44" customWidth="1"/>
    <col min="4" max="4" width="7.8515625" style="44" customWidth="1"/>
    <col min="5" max="5" width="11.7109375" style="24" bestFit="1" customWidth="1"/>
    <col min="6" max="16384" width="11.421875" style="23" customWidth="1"/>
  </cols>
  <sheetData>
    <row r="1" spans="1:2" ht="12">
      <c r="A1" s="22" t="s">
        <v>137</v>
      </c>
      <c r="B1" s="3"/>
    </row>
    <row r="2" spans="1:2" ht="12">
      <c r="A2" s="22"/>
      <c r="B2" s="3"/>
    </row>
    <row r="3" spans="1:5" ht="12">
      <c r="A3" s="132" t="s">
        <v>126</v>
      </c>
      <c r="B3" s="132"/>
      <c r="C3" s="132"/>
      <c r="D3" s="132"/>
      <c r="E3" s="132"/>
    </row>
    <row r="4" spans="1:5" ht="12">
      <c r="A4" s="132" t="s">
        <v>127</v>
      </c>
      <c r="B4" s="132"/>
      <c r="C4" s="132"/>
      <c r="D4" s="132"/>
      <c r="E4" s="132"/>
    </row>
    <row r="5" spans="1:2" ht="12">
      <c r="A5" s="46"/>
      <c r="B5" s="47"/>
    </row>
    <row r="6" spans="1:2" ht="12.75" thickBot="1">
      <c r="A6" s="46"/>
      <c r="B6" s="47"/>
    </row>
    <row r="7" spans="1:5" ht="19.5" customHeight="1" thickBot="1">
      <c r="A7" s="133" t="s">
        <v>32</v>
      </c>
      <c r="B7" s="136" t="s">
        <v>116</v>
      </c>
      <c r="C7" s="147" t="s">
        <v>115</v>
      </c>
      <c r="D7" s="148"/>
      <c r="E7" s="148"/>
    </row>
    <row r="8" spans="1:5" ht="12">
      <c r="A8" s="134"/>
      <c r="B8" s="137"/>
      <c r="C8" s="149" t="s">
        <v>6</v>
      </c>
      <c r="D8" s="5" t="s">
        <v>52</v>
      </c>
      <c r="E8" s="5" t="s">
        <v>117</v>
      </c>
    </row>
    <row r="9" spans="1:5" ht="12.75" thickBot="1">
      <c r="A9" s="135"/>
      <c r="B9" s="151"/>
      <c r="C9" s="150"/>
      <c r="D9" s="48">
        <v>2003</v>
      </c>
      <c r="E9" s="48" t="s">
        <v>118</v>
      </c>
    </row>
    <row r="10" spans="1:2" ht="12">
      <c r="A10" s="44"/>
      <c r="B10" s="125"/>
    </row>
    <row r="11" spans="1:5" ht="12">
      <c r="A11" s="25" t="s">
        <v>6</v>
      </c>
      <c r="B11" s="126">
        <f>SUM(B13:B55)-B44</f>
        <v>233</v>
      </c>
      <c r="C11" s="49">
        <f>+D11+E11</f>
        <v>100</v>
      </c>
      <c r="D11" s="49">
        <f>SUM(D13:D55)-D44</f>
        <v>80</v>
      </c>
      <c r="E11" s="49">
        <f>SUM(E13:E55)-E44</f>
        <v>20</v>
      </c>
    </row>
    <row r="12" spans="1:5" ht="12">
      <c r="A12" s="25"/>
      <c r="B12" s="127"/>
      <c r="E12" s="44"/>
    </row>
    <row r="13" spans="1:5" ht="12">
      <c r="A13" s="30" t="s">
        <v>114</v>
      </c>
      <c r="B13" s="128">
        <v>2</v>
      </c>
      <c r="C13" s="44">
        <v>0</v>
      </c>
      <c r="D13" s="44">
        <v>0</v>
      </c>
      <c r="E13" s="44">
        <v>0</v>
      </c>
    </row>
    <row r="14" spans="1:5" ht="12">
      <c r="A14" s="30" t="s">
        <v>7</v>
      </c>
      <c r="B14" s="128">
        <v>4</v>
      </c>
      <c r="C14" s="44">
        <f aca="true" t="shared" si="0" ref="C14:C42">D14+E14</f>
        <v>4</v>
      </c>
      <c r="D14" s="44">
        <f>3+1</f>
        <v>4</v>
      </c>
      <c r="E14" s="44">
        <v>0</v>
      </c>
    </row>
    <row r="15" spans="1:5" ht="12">
      <c r="A15" s="30" t="s">
        <v>49</v>
      </c>
      <c r="B15" s="128">
        <v>2</v>
      </c>
      <c r="C15" s="44">
        <f t="shared" si="0"/>
        <v>2</v>
      </c>
      <c r="D15" s="44">
        <v>1</v>
      </c>
      <c r="E15" s="44">
        <v>1</v>
      </c>
    </row>
    <row r="16" spans="1:5" ht="12">
      <c r="A16" s="30" t="s">
        <v>41</v>
      </c>
      <c r="B16" s="128">
        <v>7</v>
      </c>
      <c r="C16" s="44">
        <f t="shared" si="0"/>
        <v>6</v>
      </c>
      <c r="D16" s="44">
        <f>2+3</f>
        <v>5</v>
      </c>
      <c r="E16" s="44">
        <v>1</v>
      </c>
    </row>
    <row r="17" spans="1:5" ht="12">
      <c r="A17" s="30" t="s">
        <v>8</v>
      </c>
      <c r="B17" s="128">
        <v>1</v>
      </c>
      <c r="C17" s="44">
        <f t="shared" si="0"/>
        <v>1</v>
      </c>
      <c r="D17" s="44">
        <v>1</v>
      </c>
      <c r="E17" s="44">
        <v>0</v>
      </c>
    </row>
    <row r="18" spans="1:5" ht="12">
      <c r="A18" s="30" t="s">
        <v>65</v>
      </c>
      <c r="B18" s="128">
        <v>0</v>
      </c>
      <c r="C18" s="44">
        <f t="shared" si="0"/>
        <v>1</v>
      </c>
      <c r="D18" s="44">
        <v>0</v>
      </c>
      <c r="E18" s="44">
        <v>1</v>
      </c>
    </row>
    <row r="19" spans="1:5" ht="12">
      <c r="A19" s="30" t="s">
        <v>60</v>
      </c>
      <c r="B19" s="128">
        <v>1</v>
      </c>
      <c r="C19" s="44">
        <f t="shared" si="0"/>
        <v>0</v>
      </c>
      <c r="D19" s="44">
        <v>0</v>
      </c>
      <c r="E19" s="44">
        <v>0</v>
      </c>
    </row>
    <row r="20" spans="1:5" ht="12">
      <c r="A20" s="30" t="s">
        <v>9</v>
      </c>
      <c r="B20" s="128">
        <v>11</v>
      </c>
      <c r="C20" s="44">
        <f t="shared" si="0"/>
        <v>1</v>
      </c>
      <c r="D20" s="44">
        <v>1</v>
      </c>
      <c r="E20" s="44">
        <v>0</v>
      </c>
    </row>
    <row r="21" spans="1:5" ht="12">
      <c r="A21" s="30" t="s">
        <v>10</v>
      </c>
      <c r="B21" s="128">
        <v>11</v>
      </c>
      <c r="C21" s="44">
        <f t="shared" si="0"/>
        <v>10</v>
      </c>
      <c r="D21" s="44">
        <v>10</v>
      </c>
      <c r="E21" s="44">
        <v>0</v>
      </c>
    </row>
    <row r="22" spans="1:5" ht="12">
      <c r="A22" s="30" t="s">
        <v>11</v>
      </c>
      <c r="B22" s="128">
        <v>2</v>
      </c>
      <c r="C22" s="44">
        <f t="shared" si="0"/>
        <v>2</v>
      </c>
      <c r="D22" s="44">
        <f>1+1</f>
        <v>2</v>
      </c>
      <c r="E22" s="44">
        <v>0</v>
      </c>
    </row>
    <row r="23" spans="1:5" ht="12">
      <c r="A23" s="30" t="s">
        <v>50</v>
      </c>
      <c r="B23" s="128">
        <v>1</v>
      </c>
      <c r="C23" s="44">
        <f t="shared" si="0"/>
        <v>1</v>
      </c>
      <c r="D23" s="44">
        <v>1</v>
      </c>
      <c r="E23" s="44">
        <v>0</v>
      </c>
    </row>
    <row r="24" spans="1:5" ht="12">
      <c r="A24" s="30" t="s">
        <v>12</v>
      </c>
      <c r="B24" s="128">
        <v>0</v>
      </c>
      <c r="C24" s="44">
        <f t="shared" si="0"/>
        <v>1</v>
      </c>
      <c r="D24" s="44">
        <v>0</v>
      </c>
      <c r="E24" s="44">
        <v>1</v>
      </c>
    </row>
    <row r="25" spans="1:5" ht="12">
      <c r="A25" s="30" t="s">
        <v>13</v>
      </c>
      <c r="B25" s="128">
        <v>1</v>
      </c>
      <c r="C25" s="44">
        <f t="shared" si="0"/>
        <v>3</v>
      </c>
      <c r="D25" s="44">
        <v>0</v>
      </c>
      <c r="E25" s="44">
        <v>3</v>
      </c>
    </row>
    <row r="26" spans="1:5" s="4" customFormat="1" ht="12">
      <c r="A26" s="6" t="s">
        <v>14</v>
      </c>
      <c r="B26" s="128">
        <v>0</v>
      </c>
      <c r="C26" s="44">
        <f t="shared" si="0"/>
        <v>1</v>
      </c>
      <c r="D26" s="2">
        <v>0</v>
      </c>
      <c r="E26" s="2">
        <v>1</v>
      </c>
    </row>
    <row r="27" spans="1:5" s="4" customFormat="1" ht="12">
      <c r="A27" s="30" t="s">
        <v>15</v>
      </c>
      <c r="B27" s="128">
        <v>46</v>
      </c>
      <c r="C27" s="44">
        <f>D27+E27</f>
        <v>10</v>
      </c>
      <c r="D27" s="44">
        <f>5+2</f>
        <v>7</v>
      </c>
      <c r="E27" s="44">
        <v>3</v>
      </c>
    </row>
    <row r="28" spans="1:5" ht="12">
      <c r="A28" s="30" t="s">
        <v>16</v>
      </c>
      <c r="B28" s="128">
        <v>33</v>
      </c>
      <c r="C28" s="44">
        <f t="shared" si="0"/>
        <v>11</v>
      </c>
      <c r="D28" s="44">
        <f>3+5</f>
        <v>8</v>
      </c>
      <c r="E28" s="44">
        <v>3</v>
      </c>
    </row>
    <row r="29" spans="1:5" ht="12">
      <c r="A29" s="30" t="s">
        <v>17</v>
      </c>
      <c r="B29" s="128">
        <v>7</v>
      </c>
      <c r="C29" s="44">
        <f t="shared" si="0"/>
        <v>1</v>
      </c>
      <c r="D29" s="44">
        <v>1</v>
      </c>
      <c r="E29" s="24">
        <v>0</v>
      </c>
    </row>
    <row r="30" spans="1:5" ht="12">
      <c r="A30" s="30" t="s">
        <v>57</v>
      </c>
      <c r="B30" s="128">
        <v>1</v>
      </c>
      <c r="C30" s="44">
        <f t="shared" si="0"/>
        <v>3</v>
      </c>
      <c r="D30" s="44">
        <v>1</v>
      </c>
      <c r="E30" s="44">
        <v>2</v>
      </c>
    </row>
    <row r="31" spans="1:5" ht="12">
      <c r="A31" s="30" t="s">
        <v>18</v>
      </c>
      <c r="B31" s="128">
        <v>8</v>
      </c>
      <c r="C31" s="44">
        <f t="shared" si="0"/>
        <v>5</v>
      </c>
      <c r="D31" s="44">
        <f>1+2</f>
        <v>3</v>
      </c>
      <c r="E31" s="44">
        <v>2</v>
      </c>
    </row>
    <row r="32" spans="1:5" ht="12">
      <c r="A32" s="30" t="s">
        <v>19</v>
      </c>
      <c r="B32" s="128">
        <v>1</v>
      </c>
      <c r="C32" s="44">
        <f t="shared" si="0"/>
        <v>0</v>
      </c>
      <c r="D32" s="44">
        <v>0</v>
      </c>
      <c r="E32" s="24">
        <v>0</v>
      </c>
    </row>
    <row r="33" spans="1:5" ht="12">
      <c r="A33" s="30" t="s">
        <v>20</v>
      </c>
      <c r="B33" s="128">
        <v>2</v>
      </c>
      <c r="C33" s="44">
        <f t="shared" si="0"/>
        <v>2</v>
      </c>
      <c r="D33" s="44">
        <f>1+1</f>
        <v>2</v>
      </c>
      <c r="E33" s="24">
        <v>0</v>
      </c>
    </row>
    <row r="34" spans="1:5" ht="12">
      <c r="A34" s="30" t="s">
        <v>21</v>
      </c>
      <c r="B34" s="128">
        <v>2</v>
      </c>
      <c r="C34" s="44">
        <f t="shared" si="0"/>
        <v>2</v>
      </c>
      <c r="D34" s="44">
        <f>1+1</f>
        <v>2</v>
      </c>
      <c r="E34" s="24">
        <v>0</v>
      </c>
    </row>
    <row r="35" spans="1:5" s="4" customFormat="1" ht="12">
      <c r="A35" s="6" t="s">
        <v>53</v>
      </c>
      <c r="B35" s="128">
        <v>1</v>
      </c>
      <c r="C35" s="44">
        <f t="shared" si="0"/>
        <v>1</v>
      </c>
      <c r="D35" s="2">
        <v>1</v>
      </c>
      <c r="E35" s="2">
        <v>0</v>
      </c>
    </row>
    <row r="36" spans="1:5" s="4" customFormat="1" ht="12">
      <c r="A36" s="6" t="s">
        <v>54</v>
      </c>
      <c r="B36" s="128">
        <v>2</v>
      </c>
      <c r="C36" s="44">
        <f t="shared" si="0"/>
        <v>2</v>
      </c>
      <c r="D36" s="2">
        <v>2</v>
      </c>
      <c r="E36" s="2">
        <v>0</v>
      </c>
    </row>
    <row r="37" spans="1:5" ht="12">
      <c r="A37" s="30" t="s">
        <v>42</v>
      </c>
      <c r="B37" s="128">
        <v>1</v>
      </c>
      <c r="C37" s="44">
        <f t="shared" si="0"/>
        <v>0</v>
      </c>
      <c r="D37" s="44">
        <v>0</v>
      </c>
      <c r="E37" s="24">
        <v>0</v>
      </c>
    </row>
    <row r="38" spans="1:5" ht="12">
      <c r="A38" s="30" t="s">
        <v>22</v>
      </c>
      <c r="B38" s="128">
        <v>1</v>
      </c>
      <c r="C38" s="44">
        <f t="shared" si="0"/>
        <v>1</v>
      </c>
      <c r="D38" s="44">
        <v>0</v>
      </c>
      <c r="E38" s="24">
        <v>1</v>
      </c>
    </row>
    <row r="39" spans="1:5" ht="12">
      <c r="A39" s="30" t="s">
        <v>23</v>
      </c>
      <c r="B39" s="128">
        <v>1</v>
      </c>
      <c r="C39" s="44">
        <f t="shared" si="0"/>
        <v>1</v>
      </c>
      <c r="D39" s="44">
        <v>1</v>
      </c>
      <c r="E39" s="24">
        <v>0</v>
      </c>
    </row>
    <row r="40" spans="1:5" ht="12">
      <c r="A40" s="6" t="s">
        <v>58</v>
      </c>
      <c r="B40" s="128">
        <v>1</v>
      </c>
      <c r="C40" s="2">
        <f t="shared" si="0"/>
        <v>1</v>
      </c>
      <c r="D40" s="2">
        <f>1</f>
        <v>1</v>
      </c>
      <c r="E40" s="24">
        <v>0</v>
      </c>
    </row>
    <row r="41" spans="1:5" ht="12">
      <c r="A41" s="30" t="s">
        <v>24</v>
      </c>
      <c r="B41" s="128">
        <v>59</v>
      </c>
      <c r="C41" s="44">
        <f t="shared" si="0"/>
        <v>13</v>
      </c>
      <c r="D41" s="44">
        <f>7+6</f>
        <v>13</v>
      </c>
      <c r="E41" s="24">
        <v>0</v>
      </c>
    </row>
    <row r="42" spans="1:5" ht="12">
      <c r="A42" s="30" t="s">
        <v>25</v>
      </c>
      <c r="B42" s="128">
        <v>5</v>
      </c>
      <c r="C42" s="44">
        <f t="shared" si="0"/>
        <v>1</v>
      </c>
      <c r="D42" s="44">
        <v>1</v>
      </c>
      <c r="E42" s="24">
        <v>0</v>
      </c>
    </row>
    <row r="43" ht="12">
      <c r="B43" s="128"/>
    </row>
    <row r="44" spans="1:5" ht="12">
      <c r="A44" s="61" t="s">
        <v>89</v>
      </c>
      <c r="B44" s="129">
        <f>SUM(B46:B48)</f>
        <v>7</v>
      </c>
      <c r="C44" s="50">
        <f>SUM(C46:C48)</f>
        <v>2</v>
      </c>
      <c r="D44" s="50">
        <f>SUM(D46:D48)</f>
        <v>2</v>
      </c>
      <c r="E44" s="50">
        <f>SUM(E46:E48)</f>
        <v>0</v>
      </c>
    </row>
    <row r="45" ht="12">
      <c r="B45" s="128"/>
    </row>
    <row r="46" spans="1:5" ht="12">
      <c r="A46" s="30" t="s">
        <v>69</v>
      </c>
      <c r="B46" s="128">
        <v>3</v>
      </c>
      <c r="C46" s="44">
        <f>D46+E46</f>
        <v>1</v>
      </c>
      <c r="D46" s="44">
        <v>1</v>
      </c>
      <c r="E46" s="24">
        <v>0</v>
      </c>
    </row>
    <row r="47" spans="1:5" ht="12">
      <c r="A47" s="30" t="s">
        <v>68</v>
      </c>
      <c r="B47" s="128">
        <v>3</v>
      </c>
      <c r="C47" s="44">
        <f>D47+E47</f>
        <v>1</v>
      </c>
      <c r="D47" s="44">
        <v>1</v>
      </c>
      <c r="E47" s="24">
        <v>0</v>
      </c>
    </row>
    <row r="48" spans="1:5" ht="12">
      <c r="A48" s="30" t="s">
        <v>113</v>
      </c>
      <c r="B48" s="128">
        <v>1</v>
      </c>
      <c r="C48" s="44">
        <f>D48+E48</f>
        <v>0</v>
      </c>
      <c r="D48" s="44">
        <v>0</v>
      </c>
      <c r="E48" s="24">
        <v>0</v>
      </c>
    </row>
    <row r="49" ht="12">
      <c r="B49" s="130"/>
    </row>
    <row r="50" spans="1:5" ht="12">
      <c r="A50" s="30" t="s">
        <v>28</v>
      </c>
      <c r="B50" s="128">
        <v>2</v>
      </c>
      <c r="C50" s="44">
        <f aca="true" t="shared" si="1" ref="C50:C55">D50+E50</f>
        <v>0</v>
      </c>
      <c r="D50" s="44">
        <v>0</v>
      </c>
      <c r="E50" s="24">
        <v>0</v>
      </c>
    </row>
    <row r="51" spans="1:5" ht="12">
      <c r="A51" s="30" t="s">
        <v>59</v>
      </c>
      <c r="B51" s="128">
        <v>1</v>
      </c>
      <c r="C51" s="44">
        <f t="shared" si="1"/>
        <v>1</v>
      </c>
      <c r="D51" s="44">
        <v>1</v>
      </c>
      <c r="E51" s="24">
        <v>0</v>
      </c>
    </row>
    <row r="52" spans="1:5" ht="12">
      <c r="A52" s="30" t="s">
        <v>90</v>
      </c>
      <c r="B52" s="128">
        <v>1</v>
      </c>
      <c r="C52" s="44">
        <f t="shared" si="1"/>
        <v>1</v>
      </c>
      <c r="D52" s="44">
        <v>1</v>
      </c>
      <c r="E52" s="44">
        <v>0</v>
      </c>
    </row>
    <row r="53" spans="1:5" ht="12">
      <c r="A53" s="30" t="s">
        <v>29</v>
      </c>
      <c r="B53" s="128">
        <v>4</v>
      </c>
      <c r="C53" s="44">
        <f t="shared" si="1"/>
        <v>5</v>
      </c>
      <c r="D53" s="44">
        <v>4</v>
      </c>
      <c r="E53" s="24">
        <v>1</v>
      </c>
    </row>
    <row r="54" spans="1:5" ht="12">
      <c r="A54" s="30" t="s">
        <v>30</v>
      </c>
      <c r="B54" s="128">
        <v>3</v>
      </c>
      <c r="C54" s="44">
        <f t="shared" si="1"/>
        <v>3</v>
      </c>
      <c r="D54" s="44">
        <v>3</v>
      </c>
      <c r="E54" s="24">
        <v>0</v>
      </c>
    </row>
    <row r="55" spans="1:5" ht="12">
      <c r="A55" s="30" t="s">
        <v>43</v>
      </c>
      <c r="B55" s="128">
        <v>1</v>
      </c>
      <c r="C55" s="44">
        <f t="shared" si="1"/>
        <v>1</v>
      </c>
      <c r="D55" s="44">
        <v>1</v>
      </c>
      <c r="E55" s="24">
        <v>0</v>
      </c>
    </row>
    <row r="56" spans="1:5" ht="12.75" thickBot="1">
      <c r="A56" s="42"/>
      <c r="B56" s="131"/>
      <c r="C56" s="51"/>
      <c r="D56" s="51"/>
      <c r="E56" s="51"/>
    </row>
    <row r="57" ht="12">
      <c r="A57" s="94" t="s">
        <v>125</v>
      </c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</sheetData>
  <mergeCells count="6">
    <mergeCell ref="C7:E7"/>
    <mergeCell ref="C8:C9"/>
    <mergeCell ref="A3:E3"/>
    <mergeCell ref="A4:E4"/>
    <mergeCell ref="A7:A9"/>
    <mergeCell ref="B7:B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F53"/>
  <sheetViews>
    <sheetView workbookViewId="0" topLeftCell="A1">
      <selection activeCell="A2" sqref="A2"/>
    </sheetView>
  </sheetViews>
  <sheetFormatPr defaultColWidth="11.421875" defaultRowHeight="12" customHeight="1"/>
  <cols>
    <col min="1" max="1" width="49.421875" style="6" customWidth="1"/>
    <col min="2" max="2" width="8.421875" style="2" customWidth="1"/>
    <col min="3" max="3" width="16.28125" style="2" customWidth="1"/>
    <col min="4" max="4" width="15.140625" style="2" customWidth="1"/>
    <col min="5" max="5" width="6.00390625" style="4" customWidth="1"/>
    <col min="6" max="16384" width="11.421875" style="6" customWidth="1"/>
  </cols>
  <sheetData>
    <row r="1" spans="1:4" s="4" customFormat="1" ht="12" customHeight="1">
      <c r="A1" s="1" t="s">
        <v>138</v>
      </c>
      <c r="B1" s="2"/>
      <c r="C1" s="3"/>
      <c r="D1" s="3"/>
    </row>
    <row r="2" spans="2:4" s="4" customFormat="1" ht="12" customHeight="1">
      <c r="B2" s="2"/>
      <c r="C2" s="3"/>
      <c r="D2" s="3"/>
    </row>
    <row r="3" spans="1:4" s="1" customFormat="1" ht="12" customHeight="1">
      <c r="A3" s="158" t="s">
        <v>123</v>
      </c>
      <c r="B3" s="158"/>
      <c r="C3" s="158"/>
      <c r="D3" s="158"/>
    </row>
    <row r="4" spans="1:4" s="1" customFormat="1" ht="12" customHeight="1">
      <c r="A4" s="158" t="s">
        <v>128</v>
      </c>
      <c r="B4" s="158"/>
      <c r="C4" s="158"/>
      <c r="D4" s="158"/>
    </row>
    <row r="5" spans="2:4" s="4" customFormat="1" ht="12" customHeight="1" thickBot="1">
      <c r="B5" s="2"/>
      <c r="C5" s="3"/>
      <c r="D5" s="3"/>
    </row>
    <row r="6" spans="1:6" s="4" customFormat="1" ht="21" customHeight="1" thickBot="1">
      <c r="A6" s="152" t="s">
        <v>32</v>
      </c>
      <c r="B6" s="155" t="s">
        <v>6</v>
      </c>
      <c r="C6" s="157" t="s">
        <v>34</v>
      </c>
      <c r="D6" s="148"/>
      <c r="F6" s="6"/>
    </row>
    <row r="7" spans="1:6" s="4" customFormat="1" ht="12" customHeight="1">
      <c r="A7" s="153"/>
      <c r="B7" s="156"/>
      <c r="C7" s="5" t="s">
        <v>61</v>
      </c>
      <c r="D7" s="5" t="s">
        <v>63</v>
      </c>
      <c r="F7" s="6"/>
    </row>
    <row r="8" spans="1:6" s="4" customFormat="1" ht="12" customHeight="1" thickBot="1">
      <c r="A8" s="154"/>
      <c r="B8" s="156"/>
      <c r="C8" s="79" t="s">
        <v>62</v>
      </c>
      <c r="D8" s="52" t="s">
        <v>64</v>
      </c>
      <c r="F8" s="6"/>
    </row>
    <row r="9" spans="1:4" s="4" customFormat="1" ht="12" customHeight="1">
      <c r="A9" s="6"/>
      <c r="B9" s="7"/>
      <c r="C9" s="8"/>
      <c r="D9" s="8"/>
    </row>
    <row r="10" spans="1:4" s="4" customFormat="1" ht="12" customHeight="1">
      <c r="A10" s="5" t="s">
        <v>6</v>
      </c>
      <c r="B10" s="9">
        <f>SUM(C10:D10)</f>
        <v>233</v>
      </c>
      <c r="C10" s="10">
        <f>SUM(C12:C51)-C40</f>
        <v>175</v>
      </c>
      <c r="D10" s="10">
        <f>SUM(D12:D51)-D40</f>
        <v>58</v>
      </c>
    </row>
    <row r="11" ht="12" customHeight="1">
      <c r="B11" s="11"/>
    </row>
    <row r="12" spans="1:4" ht="12" customHeight="1">
      <c r="A12" s="45" t="s">
        <v>114</v>
      </c>
      <c r="B12" s="11">
        <f aca="true" t="shared" si="0" ref="B12:B38">SUM(C12:D12)</f>
        <v>2</v>
      </c>
      <c r="C12" s="12">
        <v>2</v>
      </c>
      <c r="D12" s="13">
        <v>0</v>
      </c>
    </row>
    <row r="13" spans="1:4" ht="12" customHeight="1">
      <c r="A13" s="45" t="s">
        <v>7</v>
      </c>
      <c r="B13" s="11">
        <f t="shared" si="0"/>
        <v>4</v>
      </c>
      <c r="C13" s="12">
        <v>3</v>
      </c>
      <c r="D13" s="14">
        <v>1</v>
      </c>
    </row>
    <row r="14" spans="1:4" ht="12" customHeight="1">
      <c r="A14" s="45" t="s">
        <v>49</v>
      </c>
      <c r="B14" s="11">
        <f t="shared" si="0"/>
        <v>2</v>
      </c>
      <c r="C14" s="12">
        <v>2</v>
      </c>
      <c r="D14" s="14">
        <v>0</v>
      </c>
    </row>
    <row r="15" spans="1:4" ht="12" customHeight="1">
      <c r="A15" s="45" t="s">
        <v>41</v>
      </c>
      <c r="B15" s="11">
        <f t="shared" si="0"/>
        <v>7</v>
      </c>
      <c r="C15" s="12">
        <v>4</v>
      </c>
      <c r="D15" s="14">
        <v>3</v>
      </c>
    </row>
    <row r="16" spans="1:4" ht="12" customHeight="1">
      <c r="A16" s="45" t="s">
        <v>8</v>
      </c>
      <c r="B16" s="11">
        <f t="shared" si="0"/>
        <v>1</v>
      </c>
      <c r="C16" s="12">
        <v>1</v>
      </c>
      <c r="D16" s="14">
        <v>0</v>
      </c>
    </row>
    <row r="17" spans="1:4" ht="12" customHeight="1">
      <c r="A17" s="45" t="s">
        <v>60</v>
      </c>
      <c r="B17" s="11">
        <f t="shared" si="0"/>
        <v>1</v>
      </c>
      <c r="C17" s="12">
        <v>1</v>
      </c>
      <c r="D17" s="14">
        <v>0</v>
      </c>
    </row>
    <row r="18" spans="1:4" ht="12" customHeight="1">
      <c r="A18" s="45" t="s">
        <v>9</v>
      </c>
      <c r="B18" s="11">
        <f t="shared" si="0"/>
        <v>11</v>
      </c>
      <c r="C18" s="12">
        <v>7</v>
      </c>
      <c r="D18" s="14">
        <v>4</v>
      </c>
    </row>
    <row r="19" spans="1:4" ht="12" customHeight="1">
      <c r="A19" s="45" t="s">
        <v>10</v>
      </c>
      <c r="B19" s="11">
        <f t="shared" si="0"/>
        <v>11</v>
      </c>
      <c r="C19" s="12">
        <v>9</v>
      </c>
      <c r="D19" s="14">
        <v>2</v>
      </c>
    </row>
    <row r="20" spans="1:4" ht="12" customHeight="1">
      <c r="A20" s="45" t="s">
        <v>11</v>
      </c>
      <c r="B20" s="11">
        <f t="shared" si="0"/>
        <v>2</v>
      </c>
      <c r="C20" s="12">
        <v>1</v>
      </c>
      <c r="D20" s="14">
        <v>1</v>
      </c>
    </row>
    <row r="21" spans="1:4" ht="12" customHeight="1">
      <c r="A21" s="45" t="s">
        <v>50</v>
      </c>
      <c r="B21" s="11">
        <f t="shared" si="0"/>
        <v>1</v>
      </c>
      <c r="C21" s="12">
        <v>0</v>
      </c>
      <c r="D21" s="14">
        <v>1</v>
      </c>
    </row>
    <row r="22" spans="1:4" ht="12" customHeight="1">
      <c r="A22" s="45" t="s">
        <v>13</v>
      </c>
      <c r="B22" s="11">
        <f t="shared" si="0"/>
        <v>1</v>
      </c>
      <c r="C22" s="12">
        <v>1</v>
      </c>
      <c r="D22" s="14">
        <v>0</v>
      </c>
    </row>
    <row r="23" spans="1:4" ht="12" customHeight="1">
      <c r="A23" s="45" t="s">
        <v>15</v>
      </c>
      <c r="B23" s="11">
        <f t="shared" si="0"/>
        <v>46</v>
      </c>
      <c r="C23" s="12">
        <v>40</v>
      </c>
      <c r="D23" s="14">
        <v>6</v>
      </c>
    </row>
    <row r="24" spans="1:4" ht="12" customHeight="1">
      <c r="A24" s="45" t="s">
        <v>16</v>
      </c>
      <c r="B24" s="11">
        <f t="shared" si="0"/>
        <v>33</v>
      </c>
      <c r="C24" s="12">
        <v>24</v>
      </c>
      <c r="D24" s="14">
        <v>9</v>
      </c>
    </row>
    <row r="25" spans="1:4" ht="12" customHeight="1">
      <c r="A25" s="45" t="s">
        <v>17</v>
      </c>
      <c r="B25" s="11">
        <f t="shared" si="0"/>
        <v>7</v>
      </c>
      <c r="C25" s="12">
        <v>6</v>
      </c>
      <c r="D25" s="14">
        <v>1</v>
      </c>
    </row>
    <row r="26" spans="1:4" ht="12" customHeight="1">
      <c r="A26" s="45" t="s">
        <v>57</v>
      </c>
      <c r="B26" s="11">
        <f t="shared" si="0"/>
        <v>1</v>
      </c>
      <c r="C26" s="12">
        <v>0</v>
      </c>
      <c r="D26" s="14">
        <v>1</v>
      </c>
    </row>
    <row r="27" spans="1:4" ht="12" customHeight="1">
      <c r="A27" s="45" t="s">
        <v>18</v>
      </c>
      <c r="B27" s="11">
        <f t="shared" si="0"/>
        <v>8</v>
      </c>
      <c r="C27" s="12">
        <v>3</v>
      </c>
      <c r="D27" s="14">
        <v>5</v>
      </c>
    </row>
    <row r="28" spans="1:4" ht="12" customHeight="1">
      <c r="A28" s="45" t="s">
        <v>19</v>
      </c>
      <c r="B28" s="11">
        <f t="shared" si="0"/>
        <v>1</v>
      </c>
      <c r="C28" s="12">
        <v>0</v>
      </c>
      <c r="D28" s="14">
        <v>1</v>
      </c>
    </row>
    <row r="29" spans="1:4" ht="12" customHeight="1">
      <c r="A29" s="45" t="s">
        <v>20</v>
      </c>
      <c r="B29" s="11">
        <f t="shared" si="0"/>
        <v>2</v>
      </c>
      <c r="C29" s="12">
        <v>2</v>
      </c>
      <c r="D29" s="14">
        <v>0</v>
      </c>
    </row>
    <row r="30" spans="1:4" ht="12" customHeight="1">
      <c r="A30" s="45" t="s">
        <v>21</v>
      </c>
      <c r="B30" s="11">
        <f t="shared" si="0"/>
        <v>2</v>
      </c>
      <c r="C30" s="12">
        <v>0</v>
      </c>
      <c r="D30" s="14">
        <v>2</v>
      </c>
    </row>
    <row r="31" spans="1:4" ht="12" customHeight="1">
      <c r="A31" s="45" t="s">
        <v>53</v>
      </c>
      <c r="B31" s="11">
        <f t="shared" si="0"/>
        <v>1</v>
      </c>
      <c r="C31" s="12">
        <v>1</v>
      </c>
      <c r="D31" s="14">
        <v>0</v>
      </c>
    </row>
    <row r="32" spans="1:4" ht="12" customHeight="1">
      <c r="A32" s="45" t="s">
        <v>54</v>
      </c>
      <c r="B32" s="11">
        <f t="shared" si="0"/>
        <v>2</v>
      </c>
      <c r="C32" s="12">
        <v>2</v>
      </c>
      <c r="D32" s="14">
        <v>0</v>
      </c>
    </row>
    <row r="33" spans="1:4" ht="12" customHeight="1">
      <c r="A33" s="45" t="s">
        <v>42</v>
      </c>
      <c r="B33" s="11">
        <f t="shared" si="0"/>
        <v>1</v>
      </c>
      <c r="C33" s="12">
        <v>1</v>
      </c>
      <c r="D33" s="14">
        <v>0</v>
      </c>
    </row>
    <row r="34" spans="1:4" ht="12" customHeight="1">
      <c r="A34" s="45" t="s">
        <v>22</v>
      </c>
      <c r="B34" s="11">
        <f t="shared" si="0"/>
        <v>1</v>
      </c>
      <c r="C34" s="12">
        <v>1</v>
      </c>
      <c r="D34" s="14">
        <v>0</v>
      </c>
    </row>
    <row r="35" spans="1:4" ht="12" customHeight="1">
      <c r="A35" s="45" t="s">
        <v>23</v>
      </c>
      <c r="B35" s="11">
        <f t="shared" si="0"/>
        <v>1</v>
      </c>
      <c r="C35" s="12">
        <v>1</v>
      </c>
      <c r="D35" s="14">
        <v>0</v>
      </c>
    </row>
    <row r="36" spans="1:4" ht="12" customHeight="1">
      <c r="A36" s="45" t="s">
        <v>119</v>
      </c>
      <c r="B36" s="11">
        <f t="shared" si="0"/>
        <v>1</v>
      </c>
      <c r="C36" s="12">
        <v>1</v>
      </c>
      <c r="D36" s="14">
        <v>0</v>
      </c>
    </row>
    <row r="37" spans="1:4" ht="12" customHeight="1">
      <c r="A37" s="45" t="s">
        <v>24</v>
      </c>
      <c r="B37" s="11">
        <f t="shared" si="0"/>
        <v>59</v>
      </c>
      <c r="C37" s="12">
        <v>46</v>
      </c>
      <c r="D37" s="14">
        <v>13</v>
      </c>
    </row>
    <row r="38" spans="1:4" ht="12" customHeight="1">
      <c r="A38" s="45" t="s">
        <v>25</v>
      </c>
      <c r="B38" s="11">
        <f t="shared" si="0"/>
        <v>5</v>
      </c>
      <c r="C38" s="12">
        <v>4</v>
      </c>
      <c r="D38" s="14">
        <v>1</v>
      </c>
    </row>
    <row r="39" spans="1:4" ht="12" customHeight="1">
      <c r="A39" s="45"/>
      <c r="B39" s="11"/>
      <c r="C39" s="13"/>
      <c r="D39" s="14"/>
    </row>
    <row r="40" spans="1:4" ht="12" customHeight="1">
      <c r="A40" s="114" t="s">
        <v>89</v>
      </c>
      <c r="B40" s="15">
        <f>SUM(B42:B44)</f>
        <v>7</v>
      </c>
      <c r="C40" s="16">
        <f>SUM(C42:C44)</f>
        <v>3</v>
      </c>
      <c r="D40" s="16">
        <f>SUM(D42:D44)</f>
        <v>4</v>
      </c>
    </row>
    <row r="41" spans="2:4" ht="12" customHeight="1">
      <c r="B41" s="11"/>
      <c r="C41" s="17"/>
      <c r="D41" s="17"/>
    </row>
    <row r="42" spans="1:4" ht="12" customHeight="1">
      <c r="A42" s="45" t="s">
        <v>69</v>
      </c>
      <c r="B42" s="11">
        <f>SUM(C42:D42)</f>
        <v>3</v>
      </c>
      <c r="C42" s="12">
        <v>1</v>
      </c>
      <c r="D42" s="14">
        <v>2</v>
      </c>
    </row>
    <row r="43" spans="1:4" ht="12" customHeight="1">
      <c r="A43" s="45" t="s">
        <v>68</v>
      </c>
      <c r="B43" s="11">
        <f>SUM(C43:D43)</f>
        <v>3</v>
      </c>
      <c r="C43" s="12">
        <v>1</v>
      </c>
      <c r="D43" s="14">
        <v>2</v>
      </c>
    </row>
    <row r="44" spans="1:4" ht="12" customHeight="1">
      <c r="A44" s="45" t="s">
        <v>113</v>
      </c>
      <c r="B44" s="11">
        <f>SUM(C44:D44)</f>
        <v>1</v>
      </c>
      <c r="C44" s="12">
        <v>1</v>
      </c>
      <c r="D44" s="14">
        <v>0</v>
      </c>
    </row>
    <row r="45" spans="2:4" ht="12" customHeight="1">
      <c r="B45" s="18"/>
      <c r="C45" s="6"/>
      <c r="D45" s="6"/>
    </row>
    <row r="46" spans="1:4" ht="12" customHeight="1">
      <c r="A46" s="45" t="s">
        <v>28</v>
      </c>
      <c r="B46" s="11">
        <f aca="true" t="shared" si="1" ref="B46:B51">SUM(C46:D46)</f>
        <v>2</v>
      </c>
      <c r="C46" s="12">
        <v>2</v>
      </c>
      <c r="D46" s="14">
        <v>0</v>
      </c>
    </row>
    <row r="47" spans="1:4" ht="12" customHeight="1">
      <c r="A47" s="45" t="s">
        <v>59</v>
      </c>
      <c r="B47" s="11">
        <f t="shared" si="1"/>
        <v>1</v>
      </c>
      <c r="C47" s="12">
        <v>1</v>
      </c>
      <c r="D47" s="14">
        <v>0</v>
      </c>
    </row>
    <row r="48" spans="1:4" ht="12" customHeight="1">
      <c r="A48" s="45" t="s">
        <v>51</v>
      </c>
      <c r="B48" s="11">
        <f t="shared" si="1"/>
        <v>1</v>
      </c>
      <c r="C48" s="12">
        <v>1</v>
      </c>
      <c r="D48" s="14">
        <v>0</v>
      </c>
    </row>
    <row r="49" spans="1:4" ht="12" customHeight="1">
      <c r="A49" s="45" t="s">
        <v>29</v>
      </c>
      <c r="B49" s="11">
        <f t="shared" si="1"/>
        <v>4</v>
      </c>
      <c r="C49" s="12">
        <v>2</v>
      </c>
      <c r="D49" s="14">
        <v>2</v>
      </c>
    </row>
    <row r="50" spans="1:4" ht="12" customHeight="1">
      <c r="A50" s="45" t="s">
        <v>30</v>
      </c>
      <c r="B50" s="11">
        <f t="shared" si="1"/>
        <v>3</v>
      </c>
      <c r="C50" s="12">
        <v>3</v>
      </c>
      <c r="D50" s="14">
        <v>0</v>
      </c>
    </row>
    <row r="51" spans="1:4" ht="12" customHeight="1">
      <c r="A51" s="45" t="s">
        <v>43</v>
      </c>
      <c r="B51" s="11">
        <f t="shared" si="1"/>
        <v>1</v>
      </c>
      <c r="C51" s="12">
        <v>0</v>
      </c>
      <c r="D51" s="14">
        <v>1</v>
      </c>
    </row>
    <row r="52" spans="1:4" ht="12" customHeight="1" thickBot="1">
      <c r="A52" s="19"/>
      <c r="B52" s="20"/>
      <c r="C52" s="21"/>
      <c r="D52" s="21"/>
    </row>
    <row r="53" ht="12" customHeight="1">
      <c r="A53" s="94" t="s">
        <v>125</v>
      </c>
    </row>
  </sheetData>
  <mergeCells count="5">
    <mergeCell ref="A6:A8"/>
    <mergeCell ref="B6:B8"/>
    <mergeCell ref="C6:D6"/>
    <mergeCell ref="A3:D3"/>
    <mergeCell ref="A4:D4"/>
  </mergeCells>
  <printOptions horizontalCentered="1" verticalCentered="1"/>
  <pageMargins left="0.7874015748031497" right="0.7874015748031497" top="0.7874015748031497" bottom="0.77" header="0" footer="0"/>
  <pageSetup fitToHeight="3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H15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12.8515625" style="54" customWidth="1"/>
    <col min="2" max="2" width="13.00390625" style="54" customWidth="1"/>
    <col min="3" max="3" width="11.140625" style="69" customWidth="1"/>
    <col min="4" max="4" width="14.7109375" style="69" customWidth="1"/>
    <col min="5" max="5" width="16.28125" style="80" customWidth="1"/>
    <col min="6" max="6" width="22.7109375" style="59" bestFit="1" customWidth="1"/>
    <col min="7" max="7" width="11.421875" style="54" customWidth="1"/>
    <col min="8" max="8" width="12.28125" style="54" customWidth="1"/>
    <col min="9" max="9" width="17.28125" style="54" customWidth="1"/>
    <col min="10" max="16384" width="11.421875" style="54" customWidth="1"/>
  </cols>
  <sheetData>
    <row r="1" ht="21.75" customHeight="1">
      <c r="A1" s="53" t="s">
        <v>139</v>
      </c>
    </row>
    <row r="3" spans="1:6" ht="21.75" customHeight="1">
      <c r="A3" s="142" t="s">
        <v>129</v>
      </c>
      <c r="B3" s="142"/>
      <c r="C3" s="142"/>
      <c r="D3" s="142"/>
      <c r="E3" s="142"/>
      <c r="F3" s="142"/>
    </row>
    <row r="4" spans="1:6" ht="21.75" customHeight="1">
      <c r="A4" s="142" t="s">
        <v>130</v>
      </c>
      <c r="B4" s="142"/>
      <c r="C4" s="142"/>
      <c r="D4" s="142"/>
      <c r="E4" s="142"/>
      <c r="F4" s="142"/>
    </row>
    <row r="5" ht="21.75" customHeight="1" thickBot="1"/>
    <row r="6" spans="1:6" ht="21.75" customHeight="1">
      <c r="A6" s="133" t="s">
        <v>34</v>
      </c>
      <c r="B6" s="140" t="s">
        <v>6</v>
      </c>
      <c r="C6" s="143" t="s">
        <v>67</v>
      </c>
      <c r="D6" s="160"/>
      <c r="E6" s="115" t="s">
        <v>70</v>
      </c>
      <c r="F6" s="117" t="s">
        <v>72</v>
      </c>
    </row>
    <row r="7" spans="1:6" ht="21.75" customHeight="1">
      <c r="A7" s="134"/>
      <c r="B7" s="159"/>
      <c r="C7" s="118" t="s">
        <v>74</v>
      </c>
      <c r="D7" s="118" t="s">
        <v>74</v>
      </c>
      <c r="E7" s="118" t="s">
        <v>71</v>
      </c>
      <c r="F7" s="56" t="s">
        <v>73</v>
      </c>
    </row>
    <row r="8" spans="1:6" ht="21.75" customHeight="1" thickBot="1">
      <c r="A8" s="135"/>
      <c r="B8" s="141"/>
      <c r="C8" s="121" t="s">
        <v>75</v>
      </c>
      <c r="D8" s="121" t="s">
        <v>76</v>
      </c>
      <c r="E8" s="116" t="s">
        <v>39</v>
      </c>
      <c r="F8" s="57" t="s">
        <v>40</v>
      </c>
    </row>
    <row r="9" spans="1:5" ht="21.75" customHeight="1">
      <c r="A9" s="59"/>
      <c r="B9" s="81"/>
      <c r="C9" s="81"/>
      <c r="D9" s="81"/>
      <c r="E9" s="82"/>
    </row>
    <row r="10" spans="1:7" ht="21.75" customHeight="1">
      <c r="A10" s="61" t="s">
        <v>6</v>
      </c>
      <c r="B10" s="62">
        <f>+SUM(B12:B13)</f>
        <v>152</v>
      </c>
      <c r="C10" s="62">
        <f>+SUM(C12:C13)</f>
        <v>135</v>
      </c>
      <c r="D10" s="62">
        <f>+SUM(D12:D13)</f>
        <v>17</v>
      </c>
      <c r="E10" s="83" t="s">
        <v>91</v>
      </c>
      <c r="F10" s="123" t="s">
        <v>94</v>
      </c>
      <c r="G10" s="59"/>
    </row>
    <row r="11" spans="2:8" ht="21.75" customHeight="1">
      <c r="B11" s="60"/>
      <c r="C11" s="85"/>
      <c r="D11" s="85"/>
      <c r="E11" s="86"/>
      <c r="F11" s="84"/>
      <c r="H11" s="59"/>
    </row>
    <row r="12" spans="1:6" ht="21.75" customHeight="1">
      <c r="A12" s="87" t="s">
        <v>55</v>
      </c>
      <c r="B12" s="85">
        <v>118</v>
      </c>
      <c r="C12" s="72">
        <v>108</v>
      </c>
      <c r="D12" s="85">
        <f>B12-C12</f>
        <v>10</v>
      </c>
      <c r="E12" s="88" t="s">
        <v>92</v>
      </c>
      <c r="F12" s="89" t="s">
        <v>96</v>
      </c>
    </row>
    <row r="13" spans="1:6" ht="21.75" customHeight="1">
      <c r="A13" s="87" t="s">
        <v>56</v>
      </c>
      <c r="B13" s="85">
        <v>34</v>
      </c>
      <c r="C13" s="72">
        <v>27</v>
      </c>
      <c r="D13" s="85">
        <f>B13-C13</f>
        <v>7</v>
      </c>
      <c r="E13" s="88" t="s">
        <v>93</v>
      </c>
      <c r="F13" s="89" t="s">
        <v>95</v>
      </c>
    </row>
    <row r="14" spans="1:6" ht="21.75" customHeight="1" thickBot="1">
      <c r="A14" s="74"/>
      <c r="B14" s="90"/>
      <c r="C14" s="91"/>
      <c r="D14" s="91"/>
      <c r="E14" s="92"/>
      <c r="F14" s="93"/>
    </row>
    <row r="15" ht="21.75" customHeight="1">
      <c r="A15" s="94" t="s">
        <v>125</v>
      </c>
    </row>
  </sheetData>
  <mergeCells count="5">
    <mergeCell ref="A3:F3"/>
    <mergeCell ref="A4:F4"/>
    <mergeCell ref="B6:B8"/>
    <mergeCell ref="A6:A8"/>
    <mergeCell ref="C6:D6"/>
  </mergeCells>
  <printOptions horizontalCentered="1" verticalCentered="1"/>
  <pageMargins left="0.5905511811023623" right="0.7874015748031497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F25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37.00390625" style="23" customWidth="1"/>
    <col min="2" max="2" width="19.57421875" style="23" customWidth="1"/>
    <col min="3" max="3" width="18.8515625" style="23" customWidth="1"/>
    <col min="4" max="4" width="20.8515625" style="23" customWidth="1"/>
    <col min="5" max="5" width="14.8515625" style="24" customWidth="1"/>
    <col min="6" max="6" width="12.28125" style="23" customWidth="1"/>
    <col min="7" max="7" width="6.57421875" style="23" customWidth="1"/>
    <col min="8" max="8" width="6.140625" style="23" customWidth="1"/>
    <col min="9" max="9" width="7.140625" style="23" customWidth="1"/>
    <col min="10" max="10" width="9.00390625" style="23" customWidth="1"/>
    <col min="11" max="11" width="6.7109375" style="23" customWidth="1"/>
    <col min="12" max="12" width="7.28125" style="23" customWidth="1"/>
    <col min="13" max="13" width="7.421875" style="23" customWidth="1"/>
    <col min="14" max="16384" width="11.421875" style="23" customWidth="1"/>
  </cols>
  <sheetData>
    <row r="1" ht="21.75" customHeight="1">
      <c r="A1" s="22" t="s">
        <v>140</v>
      </c>
    </row>
    <row r="3" spans="1:4" ht="21.75" customHeight="1">
      <c r="A3" s="161" t="s">
        <v>131</v>
      </c>
      <c r="B3" s="161"/>
      <c r="C3" s="161"/>
      <c r="D3" s="161"/>
    </row>
    <row r="4" spans="1:4" ht="21.75" customHeight="1">
      <c r="A4" s="161" t="s">
        <v>132</v>
      </c>
      <c r="B4" s="161"/>
      <c r="C4" s="161"/>
      <c r="D4" s="161"/>
    </row>
    <row r="5" spans="1:4" ht="21.75" customHeight="1">
      <c r="A5" s="161" t="s">
        <v>112</v>
      </c>
      <c r="B5" s="161"/>
      <c r="C5" s="161"/>
      <c r="D5" s="161"/>
    </row>
    <row r="6" spans="1:4" ht="21.75" customHeight="1" thickBot="1">
      <c r="A6" s="25"/>
      <c r="B6" s="25"/>
      <c r="C6" s="25"/>
      <c r="D6" s="25"/>
    </row>
    <row r="7" spans="1:4" ht="21.75" customHeight="1">
      <c r="A7" s="162" t="s">
        <v>35</v>
      </c>
      <c r="B7" s="27" t="s">
        <v>36</v>
      </c>
      <c r="C7" s="27" t="s">
        <v>38</v>
      </c>
      <c r="D7" s="26" t="s">
        <v>72</v>
      </c>
    </row>
    <row r="8" spans="1:4" ht="21.75" customHeight="1" thickBot="1">
      <c r="A8" s="163"/>
      <c r="B8" s="29" t="s">
        <v>37</v>
      </c>
      <c r="C8" s="29" t="s">
        <v>39</v>
      </c>
      <c r="D8" s="28" t="s">
        <v>77</v>
      </c>
    </row>
    <row r="9" spans="1:5" ht="21.75" customHeight="1">
      <c r="A9" s="30"/>
      <c r="B9" s="31"/>
      <c r="C9" s="32"/>
      <c r="D9" s="30"/>
      <c r="E9" s="13"/>
    </row>
    <row r="10" spans="1:6" ht="21.75" customHeight="1">
      <c r="A10" s="33" t="s">
        <v>6</v>
      </c>
      <c r="B10" s="34">
        <f>+SUM(B12:B17)</f>
        <v>135</v>
      </c>
      <c r="C10" s="35" t="s">
        <v>91</v>
      </c>
      <c r="D10" s="36" t="s">
        <v>94</v>
      </c>
      <c r="E10" s="36"/>
      <c r="F10" s="36"/>
    </row>
    <row r="11" spans="1:6" ht="21.75" customHeight="1">
      <c r="A11" s="30"/>
      <c r="B11" s="37"/>
      <c r="C11" s="37"/>
      <c r="D11" s="38"/>
      <c r="E11" s="44"/>
      <c r="F11" s="38"/>
    </row>
    <row r="12" spans="1:6" ht="21.75" customHeight="1">
      <c r="A12" s="30" t="s">
        <v>11</v>
      </c>
      <c r="B12" s="39">
        <v>1</v>
      </c>
      <c r="C12" s="40" t="s">
        <v>97</v>
      </c>
      <c r="D12" s="119" t="s">
        <v>102</v>
      </c>
      <c r="E12" s="38"/>
      <c r="F12" s="38"/>
    </row>
    <row r="13" spans="1:6" ht="21.75" customHeight="1">
      <c r="A13" s="30" t="s">
        <v>120</v>
      </c>
      <c r="B13" s="41">
        <v>73</v>
      </c>
      <c r="C13" s="40" t="s">
        <v>98</v>
      </c>
      <c r="D13" s="38" t="s">
        <v>101</v>
      </c>
      <c r="E13" s="38"/>
      <c r="F13" s="38"/>
    </row>
    <row r="14" spans="1:6" ht="21.75" customHeight="1">
      <c r="A14" s="30" t="s">
        <v>24</v>
      </c>
      <c r="B14" s="39">
        <v>53</v>
      </c>
      <c r="C14" s="40" t="s">
        <v>99</v>
      </c>
      <c r="D14" s="38" t="s">
        <v>103</v>
      </c>
      <c r="E14" s="38"/>
      <c r="F14" s="38"/>
    </row>
    <row r="15" spans="1:6" ht="21.75" customHeight="1">
      <c r="A15" s="30" t="s">
        <v>122</v>
      </c>
      <c r="B15" s="39">
        <v>3</v>
      </c>
      <c r="C15" s="40" t="s">
        <v>100</v>
      </c>
      <c r="D15" s="38" t="s">
        <v>104</v>
      </c>
      <c r="E15" s="38"/>
      <c r="F15" s="38"/>
    </row>
    <row r="16" spans="1:6" ht="21.75" customHeight="1">
      <c r="A16" s="30"/>
      <c r="B16" s="39"/>
      <c r="C16" s="40"/>
      <c r="D16" s="38"/>
      <c r="E16" s="38"/>
      <c r="F16" s="38"/>
    </row>
    <row r="17" spans="1:6" ht="21.75" customHeight="1">
      <c r="A17" s="122" t="s">
        <v>26</v>
      </c>
      <c r="B17" s="34">
        <f>+SUM(B19:B21)</f>
        <v>5</v>
      </c>
      <c r="C17" s="35" t="s">
        <v>105</v>
      </c>
      <c r="D17" s="38"/>
      <c r="E17" s="36"/>
      <c r="F17" s="38"/>
    </row>
    <row r="18" spans="1:6" ht="21.75" customHeight="1">
      <c r="A18" s="30"/>
      <c r="B18" s="41"/>
      <c r="C18" s="41"/>
      <c r="D18" s="38"/>
      <c r="E18" s="120"/>
      <c r="F18" s="38"/>
    </row>
    <row r="19" spans="1:6" ht="21.75" customHeight="1">
      <c r="A19" s="30" t="s">
        <v>31</v>
      </c>
      <c r="B19" s="39">
        <v>2</v>
      </c>
      <c r="C19" s="40" t="s">
        <v>106</v>
      </c>
      <c r="D19" s="38" t="s">
        <v>109</v>
      </c>
      <c r="E19" s="38"/>
      <c r="F19" s="38"/>
    </row>
    <row r="20" spans="1:6" ht="21.75" customHeight="1">
      <c r="A20" s="30" t="s">
        <v>27</v>
      </c>
      <c r="B20" s="39">
        <v>2</v>
      </c>
      <c r="C20" s="40" t="s">
        <v>107</v>
      </c>
      <c r="D20" s="119" t="s">
        <v>110</v>
      </c>
      <c r="E20" s="38"/>
      <c r="F20" s="38"/>
    </row>
    <row r="21" spans="1:6" ht="21.75" customHeight="1">
      <c r="A21" s="30" t="s">
        <v>111</v>
      </c>
      <c r="B21" s="39">
        <v>1</v>
      </c>
      <c r="C21" s="40" t="s">
        <v>108</v>
      </c>
      <c r="D21" s="38" t="s">
        <v>108</v>
      </c>
      <c r="E21" s="38"/>
      <c r="F21" s="38"/>
    </row>
    <row r="22" spans="1:6" ht="21.75" customHeight="1" thickBot="1">
      <c r="A22" s="139"/>
      <c r="B22" s="43"/>
      <c r="C22" s="43"/>
      <c r="D22" s="42"/>
      <c r="E22" s="13"/>
      <c r="F22" s="30"/>
    </row>
    <row r="23" spans="1:5" ht="21.75" customHeight="1">
      <c r="A23" s="138" t="s">
        <v>121</v>
      </c>
      <c r="B23" s="30"/>
      <c r="C23" s="30"/>
      <c r="D23" s="30"/>
      <c r="E23" s="13"/>
    </row>
    <row r="24" spans="1:5" ht="15" customHeight="1">
      <c r="A24" s="138" t="s">
        <v>125</v>
      </c>
      <c r="E24" s="13"/>
    </row>
    <row r="25" ht="21.75" customHeight="1">
      <c r="E25" s="44"/>
    </row>
  </sheetData>
  <mergeCells count="4">
    <mergeCell ref="A3:D3"/>
    <mergeCell ref="A4:D4"/>
    <mergeCell ref="A7:A8"/>
    <mergeCell ref="A5:D5"/>
  </mergeCells>
  <printOptions horizontalCentered="1" verticalCentered="1"/>
  <pageMargins left="0.5905511811023623" right="0.3937007874015748" top="0.7874015748031497" bottom="0.7874015748031497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4" sqref="A14"/>
    </sheetView>
  </sheetViews>
  <sheetFormatPr defaultColWidth="11.421875" defaultRowHeight="21.75" customHeight="1"/>
  <cols>
    <col min="1" max="1" width="31.7109375" style="54" customWidth="1"/>
    <col min="2" max="4" width="5.7109375" style="54" customWidth="1"/>
    <col min="5" max="5" width="5.28125" style="54" customWidth="1"/>
    <col min="6" max="7" width="5.7109375" style="54" customWidth="1"/>
    <col min="8" max="8" width="6.00390625" style="54" customWidth="1"/>
    <col min="9" max="16" width="5.7109375" style="54" customWidth="1"/>
    <col min="17" max="17" width="11.421875" style="54" customWidth="1"/>
    <col min="18" max="18" width="0" style="54" hidden="1" customWidth="1"/>
    <col min="19" max="19" width="11.421875" style="54" customWidth="1"/>
    <col min="20" max="20" width="0" style="54" hidden="1" customWidth="1"/>
    <col min="21" max="16384" width="11.421875" style="54" customWidth="1"/>
  </cols>
  <sheetData>
    <row r="1" ht="21.75" customHeight="1">
      <c r="A1" s="53" t="s">
        <v>141</v>
      </c>
    </row>
    <row r="2" ht="21.75" customHeight="1">
      <c r="A2" s="53"/>
    </row>
    <row r="3" spans="1:16" ht="21.75" customHeight="1">
      <c r="A3" s="164" t="s">
        <v>133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21.75" customHeight="1">
      <c r="A4" s="164" t="s">
        <v>134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21.75" customHeight="1" thickBo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21.75" customHeight="1">
      <c r="A6" s="97" t="s">
        <v>78</v>
      </c>
      <c r="B6" s="166" t="s">
        <v>6</v>
      </c>
      <c r="C6" s="168" t="s">
        <v>135</v>
      </c>
      <c r="D6" s="169"/>
      <c r="E6" s="168" t="s">
        <v>79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1:16" s="53" customFormat="1" ht="21.75" customHeight="1" thickBot="1">
      <c r="A7" s="98" t="s">
        <v>80</v>
      </c>
      <c r="B7" s="167"/>
      <c r="C7" s="99" t="s">
        <v>81</v>
      </c>
      <c r="D7" s="100" t="s">
        <v>82</v>
      </c>
      <c r="E7" s="99" t="s">
        <v>0</v>
      </c>
      <c r="F7" s="99" t="s">
        <v>1</v>
      </c>
      <c r="G7" s="99" t="s">
        <v>2</v>
      </c>
      <c r="H7" s="99" t="s">
        <v>3</v>
      </c>
      <c r="I7" s="99" t="s">
        <v>4</v>
      </c>
      <c r="J7" s="99" t="s">
        <v>5</v>
      </c>
      <c r="K7" s="99" t="s">
        <v>44</v>
      </c>
      <c r="L7" s="99" t="s">
        <v>45</v>
      </c>
      <c r="M7" s="99" t="s">
        <v>66</v>
      </c>
      <c r="N7" s="99" t="s">
        <v>46</v>
      </c>
      <c r="O7" s="99" t="s">
        <v>47</v>
      </c>
      <c r="P7" s="99" t="s">
        <v>48</v>
      </c>
    </row>
    <row r="8" spans="1:16" s="53" customFormat="1" ht="21.75" customHeight="1">
      <c r="A8" s="101"/>
      <c r="B8" s="102"/>
      <c r="C8" s="103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7" s="53" customFormat="1" ht="21.75" customHeight="1">
      <c r="A9" s="55" t="s">
        <v>6</v>
      </c>
      <c r="B9" s="67">
        <f>SUM(B11:B17)</f>
        <v>8</v>
      </c>
      <c r="C9" s="67">
        <f aca="true" t="shared" si="0" ref="C9:P9">SUM(C11:C17)</f>
        <v>8</v>
      </c>
      <c r="D9" s="67">
        <f t="shared" si="0"/>
        <v>0</v>
      </c>
      <c r="E9" s="112">
        <f t="shared" si="0"/>
        <v>0</v>
      </c>
      <c r="F9" s="66">
        <f t="shared" si="0"/>
        <v>0</v>
      </c>
      <c r="G9" s="66">
        <f t="shared" si="0"/>
        <v>1</v>
      </c>
      <c r="H9" s="66">
        <f t="shared" si="0"/>
        <v>1</v>
      </c>
      <c r="I9" s="66">
        <f t="shared" si="0"/>
        <v>0</v>
      </c>
      <c r="J9" s="66">
        <f t="shared" si="0"/>
        <v>0</v>
      </c>
      <c r="K9" s="66">
        <f t="shared" si="0"/>
        <v>1</v>
      </c>
      <c r="L9" s="66">
        <f t="shared" si="0"/>
        <v>4</v>
      </c>
      <c r="M9" s="66">
        <f t="shared" si="0"/>
        <v>0</v>
      </c>
      <c r="N9" s="66">
        <f t="shared" si="0"/>
        <v>0</v>
      </c>
      <c r="O9" s="66">
        <f t="shared" si="0"/>
        <v>1</v>
      </c>
      <c r="P9" s="66">
        <f t="shared" si="0"/>
        <v>0</v>
      </c>
      <c r="Q9" s="113"/>
    </row>
    <row r="10" spans="2:17" s="53" customFormat="1" ht="21.75" customHeight="1">
      <c r="B10" s="85"/>
      <c r="C10" s="85"/>
      <c r="D10" s="85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13"/>
    </row>
    <row r="11" spans="1:17" ht="21.75" customHeight="1">
      <c r="A11" s="54" t="s">
        <v>83</v>
      </c>
      <c r="B11" s="105">
        <f aca="true" t="shared" si="1" ref="B11:B17">C11+D11</f>
        <v>1</v>
      </c>
      <c r="C11" s="105">
        <f>1</f>
        <v>1</v>
      </c>
      <c r="D11" s="85">
        <v>0</v>
      </c>
      <c r="E11" s="106">
        <v>0</v>
      </c>
      <c r="F11" s="106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1</v>
      </c>
      <c r="M11" s="69">
        <v>0</v>
      </c>
      <c r="N11" s="69">
        <v>0</v>
      </c>
      <c r="O11" s="69">
        <v>0</v>
      </c>
      <c r="P11" s="69">
        <v>0</v>
      </c>
      <c r="Q11" s="113"/>
    </row>
    <row r="12" spans="1:17" ht="21.75" customHeight="1">
      <c r="A12" s="54" t="s">
        <v>84</v>
      </c>
      <c r="B12" s="105">
        <f t="shared" si="1"/>
        <v>1</v>
      </c>
      <c r="C12" s="105">
        <f>1</f>
        <v>1</v>
      </c>
      <c r="D12" s="85">
        <v>0</v>
      </c>
      <c r="E12" s="106">
        <v>0</v>
      </c>
      <c r="F12" s="106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1</v>
      </c>
      <c r="M12" s="69">
        <v>0</v>
      </c>
      <c r="N12" s="69">
        <v>0</v>
      </c>
      <c r="O12" s="69">
        <v>0</v>
      </c>
      <c r="P12" s="69">
        <v>0</v>
      </c>
      <c r="Q12" s="113"/>
    </row>
    <row r="13" spans="1:17" ht="21.75" customHeight="1">
      <c r="A13" s="54" t="s">
        <v>85</v>
      </c>
      <c r="B13" s="105">
        <f t="shared" si="1"/>
        <v>1</v>
      </c>
      <c r="C13" s="105">
        <f>1</f>
        <v>1</v>
      </c>
      <c r="D13" s="85">
        <v>0</v>
      </c>
      <c r="E13" s="106">
        <v>0</v>
      </c>
      <c r="F13" s="106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1</v>
      </c>
      <c r="M13" s="69">
        <v>0</v>
      </c>
      <c r="N13" s="69">
        <v>0</v>
      </c>
      <c r="O13" s="69">
        <v>0</v>
      </c>
      <c r="P13" s="69">
        <v>0</v>
      </c>
      <c r="Q13" s="113"/>
    </row>
    <row r="14" spans="1:17" ht="21.75" customHeight="1">
      <c r="A14" s="54" t="s">
        <v>86</v>
      </c>
      <c r="B14" s="105">
        <f t="shared" si="1"/>
        <v>2</v>
      </c>
      <c r="C14" s="105">
        <f>1+1</f>
        <v>2</v>
      </c>
      <c r="D14" s="85">
        <v>0</v>
      </c>
      <c r="E14" s="106">
        <v>0</v>
      </c>
      <c r="F14" s="106">
        <v>0</v>
      </c>
      <c r="G14" s="69">
        <v>1</v>
      </c>
      <c r="H14" s="106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1</v>
      </c>
      <c r="P14" s="69">
        <v>0</v>
      </c>
      <c r="Q14" s="113"/>
    </row>
    <row r="15" spans="1:17" ht="21.75" customHeight="1">
      <c r="A15" s="54" t="s">
        <v>87</v>
      </c>
      <c r="B15" s="105">
        <f t="shared" si="1"/>
        <v>1</v>
      </c>
      <c r="C15" s="105">
        <f>1</f>
        <v>1</v>
      </c>
      <c r="D15" s="85">
        <v>0</v>
      </c>
      <c r="E15" s="106">
        <v>0</v>
      </c>
      <c r="F15" s="106">
        <v>0</v>
      </c>
      <c r="G15" s="106">
        <v>0</v>
      </c>
      <c r="H15" s="106">
        <v>0</v>
      </c>
      <c r="I15" s="69">
        <v>0</v>
      </c>
      <c r="J15" s="69">
        <v>0</v>
      </c>
      <c r="K15" s="69">
        <v>1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113"/>
    </row>
    <row r="16" spans="1:17" ht="21.75" customHeight="1">
      <c r="A16" s="54" t="s">
        <v>30</v>
      </c>
      <c r="B16" s="105">
        <f t="shared" si="1"/>
        <v>1</v>
      </c>
      <c r="C16" s="105">
        <f>1</f>
        <v>1</v>
      </c>
      <c r="D16" s="85">
        <v>0</v>
      </c>
      <c r="E16" s="106">
        <v>0</v>
      </c>
      <c r="F16" s="106">
        <v>0</v>
      </c>
      <c r="G16" s="69">
        <v>0</v>
      </c>
      <c r="H16" s="106">
        <v>1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113"/>
    </row>
    <row r="17" spans="1:17" ht="21.75" customHeight="1">
      <c r="A17" s="59" t="s">
        <v>88</v>
      </c>
      <c r="B17" s="105">
        <f t="shared" si="1"/>
        <v>1</v>
      </c>
      <c r="C17" s="105">
        <f>1</f>
        <v>1</v>
      </c>
      <c r="D17" s="85">
        <v>0</v>
      </c>
      <c r="E17" s="111">
        <v>0</v>
      </c>
      <c r="F17" s="111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1</v>
      </c>
      <c r="M17" s="65">
        <v>0</v>
      </c>
      <c r="N17" s="65">
        <v>0</v>
      </c>
      <c r="O17" s="65">
        <v>0</v>
      </c>
      <c r="P17" s="65">
        <v>0</v>
      </c>
      <c r="Q17" s="113"/>
    </row>
    <row r="18" spans="1:16" ht="21.75" customHeight="1" thickBot="1">
      <c r="A18" s="74"/>
      <c r="B18" s="107"/>
      <c r="C18" s="107"/>
      <c r="D18" s="91"/>
      <c r="E18" s="108"/>
      <c r="F18" s="108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21.75" customHeight="1">
      <c r="A19" s="110" t="s">
        <v>125</v>
      </c>
      <c r="B19" s="111"/>
      <c r="C19" s="111"/>
      <c r="D19" s="65"/>
      <c r="E19" s="111"/>
      <c r="F19" s="111"/>
      <c r="G19" s="111"/>
      <c r="H19" s="111"/>
      <c r="I19" s="69"/>
      <c r="J19" s="69"/>
      <c r="K19" s="111"/>
      <c r="L19" s="65"/>
      <c r="M19" s="65"/>
      <c r="N19" s="65"/>
      <c r="O19" s="65"/>
      <c r="P19" s="65"/>
    </row>
    <row r="20" spans="9:10" s="59" customFormat="1" ht="21.75" customHeight="1">
      <c r="I20" s="69"/>
      <c r="J20" s="69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2004-08-04T17:54:18Z</cp:lastPrinted>
  <dcterms:created xsi:type="dcterms:W3CDTF">2003-08-11T19:22:37Z</dcterms:created>
  <dcterms:modified xsi:type="dcterms:W3CDTF">2004-08-04T17:55:31Z</dcterms:modified>
  <cp:category/>
  <cp:version/>
  <cp:contentType/>
  <cp:contentStatus/>
</cp:coreProperties>
</file>