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72" firstSheet="1" activeTab="5"/>
  </bookViews>
  <sheets>
    <sheet name="Cuadro 19" sheetId="1" r:id="rId1"/>
    <sheet name="Cuadro 20" sheetId="2" r:id="rId2"/>
    <sheet name="Cuadro 21" sheetId="3" r:id="rId3"/>
    <sheet name="Cuadro 22" sheetId="4" r:id="rId4"/>
    <sheet name="Cuadro 23" sheetId="5" r:id="rId5"/>
    <sheet name="Cuadro 24" sheetId="6" r:id="rId6"/>
    <sheet name="Cuadro 25" sheetId="7" r:id="rId7"/>
  </sheets>
  <definedNames/>
  <calcPr fullCalcOnLoad="1"/>
</workbook>
</file>

<file path=xl/sharedStrings.xml><?xml version="1.0" encoding="utf-8"?>
<sst xmlns="http://schemas.openxmlformats.org/spreadsheetml/2006/main" count="359" uniqueCount="171">
  <si>
    <t>Robo</t>
  </si>
  <si>
    <t>Hurto</t>
  </si>
  <si>
    <t>Tacha de Vehículo</t>
  </si>
  <si>
    <t>Otros</t>
  </si>
  <si>
    <t>Total</t>
  </si>
  <si>
    <t>Mora</t>
  </si>
  <si>
    <t>Escazú</t>
  </si>
  <si>
    <t>Desamparados</t>
  </si>
  <si>
    <t>Aserrí</t>
  </si>
  <si>
    <t>Goicoechea</t>
  </si>
  <si>
    <t>Santa Ana</t>
  </si>
  <si>
    <t>Alajuelita</t>
  </si>
  <si>
    <t>Coronado</t>
  </si>
  <si>
    <t>Acosta</t>
  </si>
  <si>
    <t>Tibás</t>
  </si>
  <si>
    <t>Moravia</t>
  </si>
  <si>
    <t>Montes de Oca</t>
  </si>
  <si>
    <t>Curridabat</t>
  </si>
  <si>
    <t>Liberia</t>
  </si>
  <si>
    <t>La Unión</t>
  </si>
  <si>
    <t>Siquirres</t>
  </si>
  <si>
    <t>Cantón Central</t>
  </si>
  <si>
    <t>Robo con</t>
  </si>
  <si>
    <t>fuerza s/cosas</t>
  </si>
  <si>
    <t>Hurto de</t>
  </si>
  <si>
    <t>ganado</t>
  </si>
  <si>
    <t>Infracc.</t>
  </si>
  <si>
    <t>Robo violencia</t>
  </si>
  <si>
    <t>sobre persona</t>
  </si>
  <si>
    <t>Robo 1/2</t>
  </si>
  <si>
    <t>Transporte</t>
  </si>
  <si>
    <t>y marcas</t>
  </si>
  <si>
    <t>Fals. Señas</t>
  </si>
  <si>
    <t>Falsif.</t>
  </si>
  <si>
    <t>documento</t>
  </si>
  <si>
    <t>Canton y Distrito</t>
  </si>
  <si>
    <t>Denuncias</t>
  </si>
  <si>
    <t>Sumarias</t>
  </si>
  <si>
    <t xml:space="preserve">      Con Indicios</t>
  </si>
  <si>
    <t>Sin Indicios</t>
  </si>
  <si>
    <t>Enero</t>
  </si>
  <si>
    <t>Febrero</t>
  </si>
  <si>
    <t>Marzo</t>
  </si>
  <si>
    <t>Abril</t>
  </si>
  <si>
    <t>Mayo</t>
  </si>
  <si>
    <t>Junio</t>
  </si>
  <si>
    <t>Ampliaciones</t>
  </si>
  <si>
    <t>Notas de aparición de vehículo</t>
  </si>
  <si>
    <t>Cantón y Distrito</t>
  </si>
  <si>
    <t>M  e  s</t>
  </si>
  <si>
    <t>Automóvil</t>
  </si>
  <si>
    <t>Motocicleta</t>
  </si>
  <si>
    <t>Bicicleta</t>
  </si>
  <si>
    <t>Trailer</t>
  </si>
  <si>
    <t>Mes</t>
  </si>
  <si>
    <t>Casos Entrados</t>
  </si>
  <si>
    <t>Casos Terminados</t>
  </si>
  <si>
    <t>Tipo de Caso</t>
  </si>
  <si>
    <t>M e s</t>
  </si>
  <si>
    <t>Falsificación de documento</t>
  </si>
  <si>
    <t>Falsificación  de señas y marcas</t>
  </si>
  <si>
    <t>T i p o   d  e   C a s o</t>
  </si>
  <si>
    <t>Pococí</t>
  </si>
  <si>
    <t>División de Asaltos</t>
  </si>
  <si>
    <t>División de Robos</t>
  </si>
  <si>
    <t>Tipo de Medio de Transporte</t>
  </si>
  <si>
    <t>Dota</t>
  </si>
  <si>
    <t>Aguirre</t>
  </si>
  <si>
    <t>Back Hoe</t>
  </si>
  <si>
    <t>Cantón Central de San José</t>
  </si>
  <si>
    <t xml:space="preserve"> Desamparados</t>
  </si>
  <si>
    <t xml:space="preserve"> Aserrí</t>
  </si>
  <si>
    <t xml:space="preserve"> Mora</t>
  </si>
  <si>
    <t xml:space="preserve"> Goicoechea</t>
  </si>
  <si>
    <t xml:space="preserve"> Acosta</t>
  </si>
  <si>
    <t xml:space="preserve"> Alajuelita</t>
  </si>
  <si>
    <t xml:space="preserve"> Tibás</t>
  </si>
  <si>
    <t xml:space="preserve"> Moravia</t>
  </si>
  <si>
    <t xml:space="preserve"> Montes Oca</t>
  </si>
  <si>
    <t xml:space="preserve"> Dota</t>
  </si>
  <si>
    <t xml:space="preserve"> Santa Ana</t>
  </si>
  <si>
    <t xml:space="preserve"> Escazú</t>
  </si>
  <si>
    <t>Julio</t>
  </si>
  <si>
    <t>Agosto</t>
  </si>
  <si>
    <t>Setiembre</t>
  </si>
  <si>
    <t>San Carlos</t>
  </si>
  <si>
    <t>Pérez Zeledón</t>
  </si>
  <si>
    <t>Puriscal</t>
  </si>
  <si>
    <t>Cañas</t>
  </si>
  <si>
    <t>Grecia</t>
  </si>
  <si>
    <t>de vehículo</t>
  </si>
  <si>
    <t xml:space="preserve"> Curridabat</t>
  </si>
  <si>
    <t>Cuadraciclo</t>
  </si>
  <si>
    <t>Tent. Robo</t>
  </si>
  <si>
    <t>Otros Cantones de San José</t>
  </si>
  <si>
    <t xml:space="preserve"> Puriscal</t>
  </si>
  <si>
    <t xml:space="preserve"> Vásquez de Coronado</t>
  </si>
  <si>
    <t>Vásquez de Coronado</t>
  </si>
  <si>
    <t>Montes Oca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</si>
  <si>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</si>
  <si>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</si>
  <si>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</si>
  <si>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</si>
  <si>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</si>
  <si>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</si>
  <si>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</si>
  <si>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</si>
  <si>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</si>
  <si>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</si>
  <si>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</si>
  <si>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</si>
  <si>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</si>
  <si>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</si>
  <si>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</si>
  <si>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San Ramón</t>
  </si>
  <si>
    <t>Garabito</t>
  </si>
  <si>
    <t>Turrialba</t>
  </si>
  <si>
    <t>Otros Cantones (1)</t>
  </si>
  <si>
    <t>Otros Cantones del país (1)</t>
  </si>
  <si>
    <t>Ley Armas</t>
  </si>
  <si>
    <t>Robo de medio de transporte</t>
  </si>
  <si>
    <t>Casos entrados, terminados, ampliaciones y notas de apariciones de vehículos tramitados por la Sección</t>
  </si>
  <si>
    <t>Alajuela Central</t>
  </si>
  <si>
    <t>Heredia Central</t>
  </si>
  <si>
    <t>Cartago Central</t>
  </si>
  <si>
    <t>Puntarenas Central</t>
  </si>
  <si>
    <t>Limón Central</t>
  </si>
  <si>
    <t>Distrito Merced</t>
  </si>
  <si>
    <t>Distrito Catedral</t>
  </si>
  <si>
    <t>Distrito Hospital</t>
  </si>
  <si>
    <t>Distrito Zapote</t>
  </si>
  <si>
    <t>Distrito Sn Francisco 2 Ríos</t>
  </si>
  <si>
    <t>Distrito Uruca</t>
  </si>
  <si>
    <t>Distrito Mata Redonda</t>
  </si>
  <si>
    <t>Distrito Pavas</t>
  </si>
  <si>
    <t>Distrito Hatillo</t>
  </si>
  <si>
    <t>Distrito San Sebastián</t>
  </si>
  <si>
    <t>Distrito Carmen</t>
  </si>
  <si>
    <t xml:space="preserve">Casos entrados en la Sección de Delitos Contra la Propiedad por robo o hurto de medio </t>
  </si>
  <si>
    <t>Casos entrados por robo de medio de transporte en la Sección de Delitos Contra</t>
  </si>
  <si>
    <t>la Propiedad, según cantón, distrito y tipo de medio, durante el 2004</t>
  </si>
  <si>
    <t xml:space="preserve">Casos entrados por robo de medio de transporte en la Sección de Delitos Contra </t>
  </si>
  <si>
    <t>la Propiedad, según mes y tipo de medio de transporte, durante el 2004</t>
  </si>
  <si>
    <t>de transporte, según cantón, distrito y mes de ocurrencia, durante el 2004</t>
  </si>
  <si>
    <t>Delitos Contra la Propiedad, según mes de ocurrencia y clasificación del caso, durante el 2004</t>
  </si>
  <si>
    <t>tipo de caso y mes de ocurrencia, durante el 2004</t>
  </si>
  <si>
    <t>cantón, distrito y tipo de caso, durante el 2004</t>
  </si>
  <si>
    <t>Infracción Ley de Armas</t>
  </si>
  <si>
    <t>Hurto de ganado</t>
  </si>
  <si>
    <t>Robo con violencia sobre las personas</t>
  </si>
  <si>
    <t>División  Robo de Vehículos</t>
  </si>
  <si>
    <t>Tentativa de robo medio de transporte</t>
  </si>
  <si>
    <t>Casos entrados en la Sección de Delitos Contra la Propiedad, según división,</t>
  </si>
  <si>
    <t>y</t>
  </si>
  <si>
    <t>Casos entrados mensualmente en la Sección de Delitos Contra la Propiedad, según</t>
  </si>
  <si>
    <t xml:space="preserve"> cantón, distrito y mes de ocurrencia,  durante el 2004</t>
  </si>
  <si>
    <t>(1) Estos asuntos, en su mayoría corresponden a vehículos aparecidos denunciados en otras dependencias del país.</t>
  </si>
  <si>
    <t>Casos entrados en la Sección de Delitos Contra la Propiedad, según</t>
  </si>
  <si>
    <r>
      <t xml:space="preserve">División </t>
    </r>
    <r>
      <rPr>
        <b/>
        <sz val="9"/>
        <rFont val="Times New Roman"/>
        <family val="1"/>
      </rPr>
      <t>(1)</t>
    </r>
  </si>
  <si>
    <t>Robos con fuerza sobre las cosas (2)</t>
  </si>
  <si>
    <t>(1) Las divisiones anotadas en el cuadro obedecen a la organización propiamente interna de la Sección.</t>
  </si>
  <si>
    <t>(1) Estos asuntos, en su mayoría corresponden a vehículos aparecidos denunciados en otras dependencias de país.</t>
  </si>
  <si>
    <t>Fuente: Sección de Estadística, Departamento de Planificación.</t>
  </si>
  <si>
    <t>Cuadro N°19</t>
  </si>
  <si>
    <t>Cuadro N°20</t>
  </si>
  <si>
    <t>Cuadro N°21</t>
  </si>
  <si>
    <t>Cuadro N°22</t>
  </si>
  <si>
    <t>Cuadro N°23</t>
  </si>
  <si>
    <t>Cuadro N°24</t>
  </si>
  <si>
    <t>Cuadro N°25</t>
  </si>
  <si>
    <t>(2) Incluye tachas de vehículo.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</si>
</sst>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double"/>
      <sz val="10"/>
      <name val="Times New Roman"/>
      <family val="1"/>
    </font>
    <font>
      <b/>
      <u val="doub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12" fillId="0" borderId="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7" fillId="0" borderId="7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7" sqref="F7:H7"/>
    </sheetView>
  </sheetViews>
  <sheetFormatPr defaultColWidth="11.421875" defaultRowHeight="12.75"/>
  <cols>
    <col min="1" max="11" width="11.421875" style="8" customWidth="1"/>
    <col min="12" max="12" width="7.28125" style="8" customWidth="1"/>
    <col min="13" max="16384" width="11.421875" style="8" customWidth="1"/>
  </cols>
  <sheetData>
    <row r="1" spans="1:11" s="129" customFormat="1" ht="18" customHeight="1">
      <c r="A1" s="7" t="s">
        <v>163</v>
      </c>
      <c r="B1" s="8"/>
      <c r="J1" s="130"/>
      <c r="K1" s="130"/>
    </row>
    <row r="2" spans="10:11" s="129" customFormat="1" ht="18" customHeight="1">
      <c r="J2" s="130"/>
      <c r="K2" s="130"/>
    </row>
    <row r="3" spans="1:13" s="129" customFormat="1" ht="18.75" customHeight="1">
      <c r="A3" s="151" t="s">
        <v>121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129" customFormat="1" ht="18" customHeight="1">
      <c r="A4" s="151" t="s">
        <v>144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0:11" ht="15.75" thickBot="1">
      <c r="J5" s="9"/>
      <c r="K5" s="9"/>
    </row>
    <row r="6" spans="1:13" ht="20.25" customHeight="1" thickBot="1">
      <c r="A6" s="145" t="s">
        <v>54</v>
      </c>
      <c r="B6" s="153" t="s">
        <v>55</v>
      </c>
      <c r="C6" s="154"/>
      <c r="D6" s="155"/>
      <c r="E6" s="153" t="s">
        <v>56</v>
      </c>
      <c r="F6" s="154"/>
      <c r="G6" s="154"/>
      <c r="H6" s="154"/>
      <c r="I6" s="154"/>
      <c r="J6" s="154"/>
      <c r="K6" s="158"/>
      <c r="L6" s="159" t="s">
        <v>46</v>
      </c>
      <c r="M6" s="138" t="s">
        <v>47</v>
      </c>
    </row>
    <row r="7" spans="1:13" ht="17.25" customHeight="1">
      <c r="A7" s="152"/>
      <c r="B7" s="141" t="s">
        <v>4</v>
      </c>
      <c r="C7" s="143" t="s">
        <v>36</v>
      </c>
      <c r="D7" s="145" t="s">
        <v>37</v>
      </c>
      <c r="E7" s="156" t="s">
        <v>4</v>
      </c>
      <c r="F7" s="149" t="s">
        <v>38</v>
      </c>
      <c r="G7" s="149"/>
      <c r="H7" s="150"/>
      <c r="I7" s="147" t="s">
        <v>39</v>
      </c>
      <c r="J7" s="148"/>
      <c r="K7" s="148"/>
      <c r="L7" s="160"/>
      <c r="M7" s="139"/>
    </row>
    <row r="8" spans="1:13" ht="18.75" customHeight="1" thickBot="1">
      <c r="A8" s="146"/>
      <c r="B8" s="142"/>
      <c r="C8" s="144"/>
      <c r="D8" s="146"/>
      <c r="E8" s="157"/>
      <c r="F8" s="12" t="s">
        <v>4</v>
      </c>
      <c r="G8" s="12" t="s">
        <v>36</v>
      </c>
      <c r="H8" s="12" t="s">
        <v>37</v>
      </c>
      <c r="I8" s="13" t="s">
        <v>4</v>
      </c>
      <c r="J8" s="12" t="s">
        <v>36</v>
      </c>
      <c r="K8" s="12" t="s">
        <v>37</v>
      </c>
      <c r="L8" s="161"/>
      <c r="M8" s="140"/>
    </row>
    <row r="9" spans="2:13" ht="18" customHeight="1">
      <c r="B9" s="14"/>
      <c r="D9" s="15"/>
      <c r="E9" s="16"/>
      <c r="F9" s="15"/>
      <c r="I9" s="17"/>
      <c r="J9" s="9"/>
      <c r="K9" s="9"/>
      <c r="L9" s="18"/>
      <c r="M9" s="17"/>
    </row>
    <row r="10" spans="1:13" ht="18" customHeight="1">
      <c r="A10" s="19" t="s">
        <v>4</v>
      </c>
      <c r="B10" s="85">
        <f>SUM(B12:B23)</f>
        <v>11651</v>
      </c>
      <c r="C10" s="86">
        <f>SUM(C12:C23)</f>
        <v>11513</v>
      </c>
      <c r="D10" s="86">
        <f>SUM(D12:D23)</f>
        <v>138</v>
      </c>
      <c r="E10" s="87">
        <f>+F10+I10</f>
        <v>10953</v>
      </c>
      <c r="F10" s="88">
        <f aca="true" t="shared" si="0" ref="F10:K10">SUM(F12:F23)</f>
        <v>1992</v>
      </c>
      <c r="G10" s="86">
        <f t="shared" si="0"/>
        <v>1923</v>
      </c>
      <c r="H10" s="86">
        <f t="shared" si="0"/>
        <v>69</v>
      </c>
      <c r="I10" s="89">
        <f t="shared" si="0"/>
        <v>8961</v>
      </c>
      <c r="J10" s="86">
        <f t="shared" si="0"/>
        <v>8936</v>
      </c>
      <c r="K10" s="20">
        <f t="shared" si="0"/>
        <v>25</v>
      </c>
      <c r="L10" s="23">
        <f>+SUM(L12:L23)</f>
        <v>343</v>
      </c>
      <c r="M10" s="22">
        <f>+SUM(M12:M23)</f>
        <v>630</v>
      </c>
    </row>
    <row r="11" spans="2:13" ht="18" customHeight="1">
      <c r="B11" s="90"/>
      <c r="C11" s="91"/>
      <c r="D11" s="91"/>
      <c r="E11" s="92"/>
      <c r="F11" s="93"/>
      <c r="G11" s="94"/>
      <c r="H11" s="94"/>
      <c r="I11" s="95"/>
      <c r="J11" s="94"/>
      <c r="K11" s="26"/>
      <c r="L11" s="28"/>
      <c r="M11" s="29"/>
    </row>
    <row r="12" spans="1:13" ht="19.5" customHeight="1">
      <c r="A12" s="9" t="s">
        <v>40</v>
      </c>
      <c r="B12" s="90">
        <f aca="true" t="shared" si="1" ref="B12:B23">SUM(C12:D12)</f>
        <v>969</v>
      </c>
      <c r="C12" s="94">
        <v>959</v>
      </c>
      <c r="D12" s="94">
        <v>10</v>
      </c>
      <c r="E12" s="92">
        <f aca="true" t="shared" si="2" ref="E12:E23">+F12+I12</f>
        <v>964</v>
      </c>
      <c r="F12" s="93">
        <f aca="true" t="shared" si="3" ref="F12:F23">+G12+H12</f>
        <v>146</v>
      </c>
      <c r="G12" s="94">
        <v>140</v>
      </c>
      <c r="H12" s="94">
        <v>6</v>
      </c>
      <c r="I12" s="95">
        <f aca="true" t="shared" si="4" ref="I12:I23">+J12+K12</f>
        <v>818</v>
      </c>
      <c r="J12" s="94">
        <f>12+805</f>
        <v>817</v>
      </c>
      <c r="K12" s="26">
        <v>1</v>
      </c>
      <c r="L12" s="30">
        <v>12</v>
      </c>
      <c r="M12" s="27">
        <v>32</v>
      </c>
    </row>
    <row r="13" spans="1:13" ht="19.5" customHeight="1">
      <c r="A13" s="9" t="s">
        <v>41</v>
      </c>
      <c r="B13" s="90">
        <f t="shared" si="1"/>
        <v>804</v>
      </c>
      <c r="C13" s="94">
        <v>800</v>
      </c>
      <c r="D13" s="94">
        <v>4</v>
      </c>
      <c r="E13" s="92">
        <f t="shared" si="2"/>
        <v>550</v>
      </c>
      <c r="F13" s="93">
        <f t="shared" si="3"/>
        <v>131</v>
      </c>
      <c r="G13" s="94">
        <v>126</v>
      </c>
      <c r="H13" s="94">
        <v>5</v>
      </c>
      <c r="I13" s="95">
        <f t="shared" si="4"/>
        <v>419</v>
      </c>
      <c r="J13" s="94">
        <f>11+406</f>
        <v>417</v>
      </c>
      <c r="K13" s="26">
        <v>2</v>
      </c>
      <c r="L13" s="30">
        <v>18</v>
      </c>
      <c r="M13" s="27">
        <v>71</v>
      </c>
    </row>
    <row r="14" spans="1:13" ht="19.5" customHeight="1">
      <c r="A14" s="9" t="s">
        <v>42</v>
      </c>
      <c r="B14" s="90">
        <f t="shared" si="1"/>
        <v>1032</v>
      </c>
      <c r="C14" s="94">
        <v>1024</v>
      </c>
      <c r="D14" s="94">
        <v>8</v>
      </c>
      <c r="E14" s="92">
        <f t="shared" si="2"/>
        <v>1038</v>
      </c>
      <c r="F14" s="93">
        <f t="shared" si="3"/>
        <v>279</v>
      </c>
      <c r="G14" s="94">
        <v>272</v>
      </c>
      <c r="H14" s="94">
        <v>7</v>
      </c>
      <c r="I14" s="95">
        <f t="shared" si="4"/>
        <v>759</v>
      </c>
      <c r="J14" s="94">
        <f>15+743</f>
        <v>758</v>
      </c>
      <c r="K14" s="26">
        <v>1</v>
      </c>
      <c r="L14" s="30">
        <v>23</v>
      </c>
      <c r="M14" s="27">
        <v>66</v>
      </c>
    </row>
    <row r="15" spans="1:13" ht="19.5" customHeight="1">
      <c r="A15" s="9" t="s">
        <v>43</v>
      </c>
      <c r="B15" s="90">
        <f t="shared" si="1"/>
        <v>846</v>
      </c>
      <c r="C15" s="94">
        <v>835</v>
      </c>
      <c r="D15" s="94">
        <v>11</v>
      </c>
      <c r="E15" s="92">
        <f t="shared" si="2"/>
        <v>924</v>
      </c>
      <c r="F15" s="93">
        <f t="shared" si="3"/>
        <v>137</v>
      </c>
      <c r="G15" s="94">
        <v>130</v>
      </c>
      <c r="H15" s="94">
        <v>7</v>
      </c>
      <c r="I15" s="95">
        <f t="shared" si="4"/>
        <v>787</v>
      </c>
      <c r="J15" s="94">
        <f>14+771</f>
        <v>785</v>
      </c>
      <c r="K15" s="26">
        <v>2</v>
      </c>
      <c r="L15" s="30">
        <v>25</v>
      </c>
      <c r="M15" s="27">
        <v>48</v>
      </c>
    </row>
    <row r="16" spans="1:13" ht="19.5" customHeight="1">
      <c r="A16" s="9" t="s">
        <v>44</v>
      </c>
      <c r="B16" s="90">
        <f t="shared" si="1"/>
        <v>980</v>
      </c>
      <c r="C16" s="94">
        <v>970</v>
      </c>
      <c r="D16" s="94">
        <v>10</v>
      </c>
      <c r="E16" s="92">
        <f t="shared" si="2"/>
        <v>1006</v>
      </c>
      <c r="F16" s="93">
        <f t="shared" si="3"/>
        <v>166</v>
      </c>
      <c r="G16" s="94">
        <v>162</v>
      </c>
      <c r="H16" s="94">
        <v>4</v>
      </c>
      <c r="I16" s="95">
        <f t="shared" si="4"/>
        <v>840</v>
      </c>
      <c r="J16" s="93">
        <f>24+814</f>
        <v>838</v>
      </c>
      <c r="K16" s="31">
        <v>2</v>
      </c>
      <c r="L16" s="31">
        <v>23</v>
      </c>
      <c r="M16" s="27">
        <v>51</v>
      </c>
    </row>
    <row r="17" spans="1:13" ht="19.5" customHeight="1">
      <c r="A17" s="49" t="s">
        <v>45</v>
      </c>
      <c r="B17" s="90">
        <f t="shared" si="1"/>
        <v>916</v>
      </c>
      <c r="C17" s="93">
        <v>901</v>
      </c>
      <c r="D17" s="96">
        <v>15</v>
      </c>
      <c r="E17" s="92">
        <f t="shared" si="2"/>
        <v>856</v>
      </c>
      <c r="F17" s="93">
        <f t="shared" si="3"/>
        <v>203</v>
      </c>
      <c r="G17" s="93">
        <v>197</v>
      </c>
      <c r="H17" s="93">
        <v>6</v>
      </c>
      <c r="I17" s="95">
        <f t="shared" si="4"/>
        <v>653</v>
      </c>
      <c r="J17" s="93">
        <f>23+630</f>
        <v>653</v>
      </c>
      <c r="K17" s="31">
        <v>0</v>
      </c>
      <c r="L17" s="25">
        <v>26</v>
      </c>
      <c r="M17" s="27">
        <v>64</v>
      </c>
    </row>
    <row r="18" spans="1:13" ht="19.5" customHeight="1">
      <c r="A18" s="49" t="s">
        <v>82</v>
      </c>
      <c r="B18" s="90">
        <f t="shared" si="1"/>
        <v>972</v>
      </c>
      <c r="C18" s="93">
        <v>960</v>
      </c>
      <c r="D18" s="96">
        <v>12</v>
      </c>
      <c r="E18" s="92">
        <f t="shared" si="2"/>
        <v>1046</v>
      </c>
      <c r="F18" s="90">
        <f t="shared" si="3"/>
        <v>148</v>
      </c>
      <c r="G18" s="93">
        <v>144</v>
      </c>
      <c r="H18" s="93">
        <v>4</v>
      </c>
      <c r="I18" s="95">
        <f t="shared" si="4"/>
        <v>898</v>
      </c>
      <c r="J18" s="93">
        <v>895</v>
      </c>
      <c r="K18" s="31">
        <v>3</v>
      </c>
      <c r="L18" s="25">
        <v>47</v>
      </c>
      <c r="M18" s="27">
        <v>43</v>
      </c>
    </row>
    <row r="19" spans="1:13" ht="19.5" customHeight="1">
      <c r="A19" s="49" t="s">
        <v>83</v>
      </c>
      <c r="B19" s="90">
        <f t="shared" si="1"/>
        <v>1096</v>
      </c>
      <c r="C19" s="93">
        <v>1083</v>
      </c>
      <c r="D19" s="96">
        <v>13</v>
      </c>
      <c r="E19" s="92">
        <f t="shared" si="2"/>
        <v>1122</v>
      </c>
      <c r="F19" s="90">
        <f t="shared" si="3"/>
        <v>175</v>
      </c>
      <c r="G19" s="93">
        <v>166</v>
      </c>
      <c r="H19" s="93">
        <v>9</v>
      </c>
      <c r="I19" s="95">
        <f t="shared" si="4"/>
        <v>947</v>
      </c>
      <c r="J19" s="93">
        <v>942</v>
      </c>
      <c r="K19" s="31">
        <v>5</v>
      </c>
      <c r="L19" s="25">
        <v>40</v>
      </c>
      <c r="M19" s="27">
        <v>46</v>
      </c>
    </row>
    <row r="20" spans="1:13" ht="19.5" customHeight="1">
      <c r="A20" s="49" t="s">
        <v>84</v>
      </c>
      <c r="B20" s="90">
        <f t="shared" si="1"/>
        <v>1008</v>
      </c>
      <c r="C20" s="93">
        <v>992</v>
      </c>
      <c r="D20" s="96">
        <v>16</v>
      </c>
      <c r="E20" s="92">
        <f t="shared" si="2"/>
        <v>1002</v>
      </c>
      <c r="F20" s="90">
        <f>+G20+H20</f>
        <v>155</v>
      </c>
      <c r="G20" s="93">
        <v>147</v>
      </c>
      <c r="H20" s="93">
        <v>8</v>
      </c>
      <c r="I20" s="95">
        <f t="shared" si="4"/>
        <v>847</v>
      </c>
      <c r="J20" s="93">
        <v>847</v>
      </c>
      <c r="K20" s="31">
        <v>0</v>
      </c>
      <c r="L20" s="25">
        <v>39</v>
      </c>
      <c r="M20" s="27">
        <v>55</v>
      </c>
    </row>
    <row r="21" spans="1:13" ht="19.5" customHeight="1">
      <c r="A21" s="49" t="s">
        <v>99</v>
      </c>
      <c r="B21" s="90">
        <f t="shared" si="1"/>
        <v>987</v>
      </c>
      <c r="C21" s="93">
        <v>973</v>
      </c>
      <c r="D21" s="96">
        <v>14</v>
      </c>
      <c r="E21" s="92">
        <f t="shared" si="2"/>
        <v>794</v>
      </c>
      <c r="F21" s="90">
        <f>+G21+H21</f>
        <v>150</v>
      </c>
      <c r="G21" s="93">
        <v>147</v>
      </c>
      <c r="H21" s="93">
        <v>3</v>
      </c>
      <c r="I21" s="95">
        <f t="shared" si="4"/>
        <v>644</v>
      </c>
      <c r="J21" s="93">
        <v>638</v>
      </c>
      <c r="K21" s="31">
        <v>6</v>
      </c>
      <c r="L21" s="25">
        <v>31</v>
      </c>
      <c r="M21" s="27">
        <v>73</v>
      </c>
    </row>
    <row r="22" spans="1:13" ht="19.5" customHeight="1">
      <c r="A22" s="49" t="s">
        <v>100</v>
      </c>
      <c r="B22" s="90">
        <f t="shared" si="1"/>
        <v>1056</v>
      </c>
      <c r="C22" s="93">
        <v>1042</v>
      </c>
      <c r="D22" s="96">
        <v>14</v>
      </c>
      <c r="E22" s="92">
        <f t="shared" si="2"/>
        <v>978</v>
      </c>
      <c r="F22" s="90">
        <f>+G22+H22</f>
        <v>168</v>
      </c>
      <c r="G22" s="93">
        <v>162</v>
      </c>
      <c r="H22" s="93">
        <v>6</v>
      </c>
      <c r="I22" s="95">
        <f t="shared" si="4"/>
        <v>810</v>
      </c>
      <c r="J22" s="93">
        <v>809</v>
      </c>
      <c r="K22" s="31">
        <v>1</v>
      </c>
      <c r="L22" s="25">
        <v>28</v>
      </c>
      <c r="M22" s="27">
        <v>51</v>
      </c>
    </row>
    <row r="23" spans="1:13" ht="19.5" customHeight="1" thickBot="1">
      <c r="A23" s="53" t="s">
        <v>101</v>
      </c>
      <c r="B23" s="97">
        <f t="shared" si="1"/>
        <v>985</v>
      </c>
      <c r="C23" s="98">
        <v>974</v>
      </c>
      <c r="D23" s="99">
        <v>11</v>
      </c>
      <c r="E23" s="100">
        <f t="shared" si="2"/>
        <v>673</v>
      </c>
      <c r="F23" s="97">
        <f t="shared" si="3"/>
        <v>134</v>
      </c>
      <c r="G23" s="98">
        <v>130</v>
      </c>
      <c r="H23" s="98">
        <v>4</v>
      </c>
      <c r="I23" s="101">
        <f t="shared" si="4"/>
        <v>539</v>
      </c>
      <c r="J23" s="98">
        <f>9+528</f>
        <v>537</v>
      </c>
      <c r="K23" s="35">
        <v>2</v>
      </c>
      <c r="L23" s="33">
        <v>31</v>
      </c>
      <c r="M23" s="34">
        <v>30</v>
      </c>
    </row>
    <row r="24" ht="15">
      <c r="A24" s="6" t="s">
        <v>162</v>
      </c>
    </row>
  </sheetData>
  <mergeCells count="13">
    <mergeCell ref="A3:M3"/>
    <mergeCell ref="A4:M4"/>
    <mergeCell ref="A6:A8"/>
    <mergeCell ref="B6:D6"/>
    <mergeCell ref="E7:E8"/>
    <mergeCell ref="E6:K6"/>
    <mergeCell ref="L6:L8"/>
    <mergeCell ref="M6:M8"/>
    <mergeCell ref="B7:B8"/>
    <mergeCell ref="C7:C8"/>
    <mergeCell ref="D7:D8"/>
    <mergeCell ref="I7:K7"/>
    <mergeCell ref="F7:H7"/>
  </mergeCells>
  <printOptions horizontalCentered="1" verticalCentered="1"/>
  <pageMargins left="0.1968503937007874" right="0.1968503937007874" top="1" bottom="1" header="0" footer="0"/>
  <pageSetup horizontalDpi="600" verticalDpi="600" orientation="landscape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85" zoomScaleNormal="85" workbookViewId="0" topLeftCell="A1">
      <selection activeCell="F7" sqref="F7:H8"/>
    </sheetView>
  </sheetViews>
  <sheetFormatPr defaultColWidth="11.421875" defaultRowHeight="15" customHeight="1"/>
  <cols>
    <col min="1" max="1" width="34.00390625" style="8" customWidth="1"/>
    <col min="2" max="2" width="11.421875" style="8" customWidth="1"/>
    <col min="3" max="14" width="6.57421875" style="8" customWidth="1"/>
    <col min="15" max="16384" width="11.421875" style="8" customWidth="1"/>
  </cols>
  <sheetData>
    <row r="1" spans="1:14" ht="15" customHeight="1">
      <c r="A1" s="7" t="s">
        <v>164</v>
      </c>
      <c r="B1" s="128"/>
      <c r="C1" s="128"/>
      <c r="D1" s="128"/>
      <c r="E1" s="128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" customHeight="1">
      <c r="A2" s="135"/>
      <c r="B2" s="131"/>
      <c r="C2" s="131"/>
      <c r="D2" s="131"/>
      <c r="E2" s="131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9.5" customHeight="1">
      <c r="A3" s="166" t="s">
        <v>152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9.5" customHeight="1">
      <c r="A4" s="166" t="s">
        <v>145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ht="1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22.5" customHeight="1" thickBot="1">
      <c r="A6" s="36" t="s">
        <v>158</v>
      </c>
      <c r="B6" s="162" t="s">
        <v>4</v>
      </c>
      <c r="C6" s="165" t="s">
        <v>58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15.75" customHeight="1">
      <c r="A7" s="10" t="s">
        <v>153</v>
      </c>
      <c r="B7" s="163"/>
      <c r="C7" s="147" t="s">
        <v>102</v>
      </c>
      <c r="D7" s="148" t="s">
        <v>103</v>
      </c>
      <c r="E7" s="148" t="s">
        <v>104</v>
      </c>
      <c r="F7" s="148" t="s">
        <v>105</v>
      </c>
      <c r="G7" s="148" t="s">
        <v>106</v>
      </c>
      <c r="H7" s="148" t="s">
        <v>107</v>
      </c>
      <c r="I7" s="148" t="s">
        <v>108</v>
      </c>
      <c r="J7" s="148" t="s">
        <v>109</v>
      </c>
      <c r="K7" s="148" t="s">
        <v>110</v>
      </c>
      <c r="L7" s="148" t="s">
        <v>111</v>
      </c>
      <c r="M7" s="148" t="s">
        <v>112</v>
      </c>
      <c r="N7" s="148" t="s">
        <v>113</v>
      </c>
    </row>
    <row r="8" spans="1:14" ht="20.25" customHeight="1" thickBot="1">
      <c r="A8" s="11" t="s">
        <v>57</v>
      </c>
      <c r="B8" s="164"/>
      <c r="C8" s="167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ht="15" customHeight="1">
      <c r="B9" s="18"/>
    </row>
    <row r="10" spans="1:15" ht="15" customHeight="1">
      <c r="A10" s="37" t="s">
        <v>4</v>
      </c>
      <c r="B10" s="103">
        <f aca="true" t="shared" si="0" ref="B10:N10">+B12+B20+B24</f>
        <v>11651</v>
      </c>
      <c r="C10" s="102">
        <f t="shared" si="0"/>
        <v>969</v>
      </c>
      <c r="D10" s="102">
        <f t="shared" si="0"/>
        <v>804</v>
      </c>
      <c r="E10" s="102">
        <f t="shared" si="0"/>
        <v>1032</v>
      </c>
      <c r="F10" s="102">
        <f t="shared" si="0"/>
        <v>846</v>
      </c>
      <c r="G10" s="102">
        <f t="shared" si="0"/>
        <v>980</v>
      </c>
      <c r="H10" s="102">
        <f t="shared" si="0"/>
        <v>916</v>
      </c>
      <c r="I10" s="102">
        <f t="shared" si="0"/>
        <v>972</v>
      </c>
      <c r="J10" s="102">
        <f t="shared" si="0"/>
        <v>1096</v>
      </c>
      <c r="K10" s="102">
        <f t="shared" si="0"/>
        <v>1008</v>
      </c>
      <c r="L10" s="102">
        <f t="shared" si="0"/>
        <v>987</v>
      </c>
      <c r="M10" s="102">
        <f t="shared" si="0"/>
        <v>1056</v>
      </c>
      <c r="N10" s="102">
        <f t="shared" si="0"/>
        <v>985</v>
      </c>
      <c r="O10" s="24"/>
    </row>
    <row r="11" spans="2:14" ht="15" customHeight="1">
      <c r="B11" s="10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5" customHeight="1">
      <c r="A12" s="38" t="s">
        <v>64</v>
      </c>
      <c r="B12" s="107">
        <f>+SUM(B14:B18)</f>
        <v>5082</v>
      </c>
      <c r="C12" s="88">
        <f aca="true" t="shared" si="1" ref="C12:N12">+SUM(C14:C18)</f>
        <v>430</v>
      </c>
      <c r="D12" s="88">
        <f t="shared" si="1"/>
        <v>345</v>
      </c>
      <c r="E12" s="88">
        <f t="shared" si="1"/>
        <v>469</v>
      </c>
      <c r="F12" s="88">
        <f t="shared" si="1"/>
        <v>412</v>
      </c>
      <c r="G12" s="88">
        <f t="shared" si="1"/>
        <v>439</v>
      </c>
      <c r="H12" s="88">
        <f t="shared" si="1"/>
        <v>416</v>
      </c>
      <c r="I12" s="88">
        <f t="shared" si="1"/>
        <v>423</v>
      </c>
      <c r="J12" s="88">
        <f t="shared" si="1"/>
        <v>462</v>
      </c>
      <c r="K12" s="88">
        <f t="shared" si="1"/>
        <v>420</v>
      </c>
      <c r="L12" s="88">
        <f t="shared" si="1"/>
        <v>417</v>
      </c>
      <c r="M12" s="88">
        <f t="shared" si="1"/>
        <v>427</v>
      </c>
      <c r="N12" s="88">
        <f t="shared" si="1"/>
        <v>422</v>
      </c>
    </row>
    <row r="13" spans="1:14" ht="15" customHeight="1">
      <c r="A13" s="7"/>
      <c r="B13" s="106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15" customHeight="1">
      <c r="A14" s="8" t="s">
        <v>159</v>
      </c>
      <c r="B14" s="106">
        <v>3175</v>
      </c>
      <c r="C14" s="94">
        <v>269</v>
      </c>
      <c r="D14" s="94">
        <v>210</v>
      </c>
      <c r="E14" s="94">
        <v>276</v>
      </c>
      <c r="F14" s="94">
        <v>260</v>
      </c>
      <c r="G14" s="94">
        <v>254</v>
      </c>
      <c r="H14" s="94">
        <v>281</v>
      </c>
      <c r="I14" s="94">
        <v>263</v>
      </c>
      <c r="J14" s="94">
        <v>306</v>
      </c>
      <c r="K14" s="94">
        <v>285</v>
      </c>
      <c r="L14" s="94">
        <v>263</v>
      </c>
      <c r="M14" s="94">
        <v>260</v>
      </c>
      <c r="N14" s="94">
        <v>248</v>
      </c>
    </row>
    <row r="15" spans="1:14" ht="15" customHeight="1">
      <c r="A15" s="8" t="s">
        <v>1</v>
      </c>
      <c r="B15" s="106">
        <f>+SUM(C15:N15)</f>
        <v>1863</v>
      </c>
      <c r="C15" s="94">
        <v>156</v>
      </c>
      <c r="D15" s="94">
        <v>133</v>
      </c>
      <c r="E15" s="94">
        <v>191</v>
      </c>
      <c r="F15" s="94">
        <v>149</v>
      </c>
      <c r="G15" s="94">
        <v>178</v>
      </c>
      <c r="H15" s="94">
        <v>131</v>
      </c>
      <c r="I15" s="94">
        <v>157</v>
      </c>
      <c r="J15" s="94">
        <v>154</v>
      </c>
      <c r="K15" s="94">
        <v>132</v>
      </c>
      <c r="L15" s="94">
        <v>151</v>
      </c>
      <c r="M15" s="94">
        <v>159</v>
      </c>
      <c r="N15" s="94">
        <v>172</v>
      </c>
    </row>
    <row r="16" spans="1:14" ht="15" customHeight="1">
      <c r="A16" s="8" t="s">
        <v>148</v>
      </c>
      <c r="B16" s="106">
        <f>+SUM(C16:N16)</f>
        <v>31</v>
      </c>
      <c r="C16" s="94">
        <v>5</v>
      </c>
      <c r="D16" s="94">
        <v>2</v>
      </c>
      <c r="E16" s="94">
        <v>2</v>
      </c>
      <c r="F16" s="94">
        <v>2</v>
      </c>
      <c r="G16" s="94">
        <v>5</v>
      </c>
      <c r="H16" s="94">
        <v>3</v>
      </c>
      <c r="I16" s="94">
        <v>3</v>
      </c>
      <c r="J16" s="94">
        <v>2</v>
      </c>
      <c r="K16" s="94">
        <v>0</v>
      </c>
      <c r="L16" s="94">
        <v>1</v>
      </c>
      <c r="M16" s="94">
        <v>5</v>
      </c>
      <c r="N16" s="94">
        <v>1</v>
      </c>
    </row>
    <row r="17" spans="1:14" ht="15" customHeight="1">
      <c r="A17" s="8" t="s">
        <v>147</v>
      </c>
      <c r="B17" s="106">
        <f>+SUM(C17:N17)</f>
        <v>5</v>
      </c>
      <c r="C17" s="94">
        <v>0</v>
      </c>
      <c r="D17" s="94">
        <v>0</v>
      </c>
      <c r="E17" s="94">
        <v>0</v>
      </c>
      <c r="F17" s="94">
        <v>1</v>
      </c>
      <c r="G17" s="94">
        <v>1</v>
      </c>
      <c r="H17" s="94">
        <v>0</v>
      </c>
      <c r="I17" s="94">
        <v>0</v>
      </c>
      <c r="J17" s="94">
        <v>0</v>
      </c>
      <c r="K17" s="94">
        <v>1</v>
      </c>
      <c r="L17" s="94">
        <v>0</v>
      </c>
      <c r="M17" s="94">
        <v>1</v>
      </c>
      <c r="N17" s="94">
        <v>1</v>
      </c>
    </row>
    <row r="18" spans="1:14" ht="15" customHeight="1">
      <c r="A18" s="8" t="s">
        <v>3</v>
      </c>
      <c r="B18" s="106">
        <f>+SUM(C18:N18)</f>
        <v>8</v>
      </c>
      <c r="C18" s="94">
        <v>0</v>
      </c>
      <c r="D18" s="94">
        <v>0</v>
      </c>
      <c r="E18" s="94">
        <v>0</v>
      </c>
      <c r="F18" s="94">
        <v>0</v>
      </c>
      <c r="G18" s="94">
        <v>1</v>
      </c>
      <c r="H18" s="94">
        <v>1</v>
      </c>
      <c r="I18" s="94">
        <v>0</v>
      </c>
      <c r="J18" s="94">
        <v>0</v>
      </c>
      <c r="K18" s="94">
        <v>2</v>
      </c>
      <c r="L18" s="94">
        <v>2</v>
      </c>
      <c r="M18" s="94">
        <v>2</v>
      </c>
      <c r="N18" s="94">
        <v>0</v>
      </c>
    </row>
    <row r="19" spans="2:14" ht="15" customHeight="1">
      <c r="B19" s="106"/>
      <c r="C19" s="94"/>
      <c r="D19" s="94"/>
      <c r="E19" s="94"/>
      <c r="F19" s="94"/>
      <c r="G19" s="94"/>
      <c r="H19" s="94"/>
      <c r="I19" s="91"/>
      <c r="J19" s="91"/>
      <c r="K19" s="91"/>
      <c r="L19" s="91"/>
      <c r="M19" s="91"/>
      <c r="N19" s="91"/>
    </row>
    <row r="20" spans="1:14" ht="15" customHeight="1">
      <c r="A20" s="38" t="s">
        <v>63</v>
      </c>
      <c r="B20" s="107">
        <f>+B22</f>
        <v>3692</v>
      </c>
      <c r="C20" s="86">
        <f aca="true" t="shared" si="2" ref="C20:K20">+C22</f>
        <v>295</v>
      </c>
      <c r="D20" s="86">
        <f t="shared" si="2"/>
        <v>231</v>
      </c>
      <c r="E20" s="86">
        <f t="shared" si="2"/>
        <v>288</v>
      </c>
      <c r="F20" s="86">
        <f t="shared" si="2"/>
        <v>196</v>
      </c>
      <c r="G20" s="86">
        <f t="shared" si="2"/>
        <v>280</v>
      </c>
      <c r="H20" s="86">
        <f t="shared" si="2"/>
        <v>287</v>
      </c>
      <c r="I20" s="86">
        <f t="shared" si="2"/>
        <v>319</v>
      </c>
      <c r="J20" s="86">
        <f t="shared" si="2"/>
        <v>374</v>
      </c>
      <c r="K20" s="86">
        <f t="shared" si="2"/>
        <v>363</v>
      </c>
      <c r="L20" s="86">
        <f>+L22</f>
        <v>339</v>
      </c>
      <c r="M20" s="86">
        <f>+M22</f>
        <v>380</v>
      </c>
      <c r="N20" s="86">
        <f>+N22</f>
        <v>340</v>
      </c>
    </row>
    <row r="21" spans="2:14" ht="15" customHeight="1">
      <c r="B21" s="106"/>
      <c r="C21" s="94"/>
      <c r="D21" s="94"/>
      <c r="E21" s="94"/>
      <c r="F21" s="94"/>
      <c r="G21" s="94"/>
      <c r="H21" s="94"/>
      <c r="I21" s="91"/>
      <c r="J21" s="91"/>
      <c r="K21" s="91"/>
      <c r="L21" s="91"/>
      <c r="M21" s="91"/>
      <c r="N21" s="91"/>
    </row>
    <row r="22" spans="1:14" ht="15" customHeight="1">
      <c r="A22" s="8" t="s">
        <v>149</v>
      </c>
      <c r="B22" s="106">
        <f>+SUM(C22:N22)</f>
        <v>3692</v>
      </c>
      <c r="C22" s="94">
        <v>295</v>
      </c>
      <c r="D22" s="94">
        <v>231</v>
      </c>
      <c r="E22" s="94">
        <v>288</v>
      </c>
      <c r="F22" s="94">
        <v>196</v>
      </c>
      <c r="G22" s="94">
        <v>280</v>
      </c>
      <c r="H22" s="94">
        <v>287</v>
      </c>
      <c r="I22" s="94">
        <v>319</v>
      </c>
      <c r="J22" s="94">
        <v>374</v>
      </c>
      <c r="K22" s="94">
        <v>363</v>
      </c>
      <c r="L22" s="94">
        <v>339</v>
      </c>
      <c r="M22" s="94">
        <v>380</v>
      </c>
      <c r="N22" s="94">
        <v>340</v>
      </c>
    </row>
    <row r="23" spans="2:14" ht="15" customHeight="1">
      <c r="B23" s="106"/>
      <c r="C23" s="94"/>
      <c r="D23" s="94"/>
      <c r="E23" s="94"/>
      <c r="F23" s="94"/>
      <c r="G23" s="94"/>
      <c r="H23" s="94"/>
      <c r="I23" s="91"/>
      <c r="J23" s="91"/>
      <c r="K23" s="91"/>
      <c r="L23" s="91"/>
      <c r="M23" s="91"/>
      <c r="N23" s="91"/>
    </row>
    <row r="24" spans="1:14" ht="15" customHeight="1">
      <c r="A24" s="38" t="s">
        <v>150</v>
      </c>
      <c r="B24" s="107">
        <f aca="true" t="shared" si="3" ref="B24:K24">+SUM(B26:B29)</f>
        <v>2877</v>
      </c>
      <c r="C24" s="86">
        <f t="shared" si="3"/>
        <v>244</v>
      </c>
      <c r="D24" s="86">
        <f t="shared" si="3"/>
        <v>228</v>
      </c>
      <c r="E24" s="86">
        <f t="shared" si="3"/>
        <v>275</v>
      </c>
      <c r="F24" s="86">
        <f t="shared" si="3"/>
        <v>238</v>
      </c>
      <c r="G24" s="86">
        <f t="shared" si="3"/>
        <v>261</v>
      </c>
      <c r="H24" s="86">
        <f t="shared" si="3"/>
        <v>213</v>
      </c>
      <c r="I24" s="86">
        <f t="shared" si="3"/>
        <v>230</v>
      </c>
      <c r="J24" s="86">
        <f t="shared" si="3"/>
        <v>260</v>
      </c>
      <c r="K24" s="86">
        <f t="shared" si="3"/>
        <v>225</v>
      </c>
      <c r="L24" s="86">
        <f>+SUM(L26:L29)</f>
        <v>231</v>
      </c>
      <c r="M24" s="86">
        <f>+SUM(M26:M29)</f>
        <v>249</v>
      </c>
      <c r="N24" s="86">
        <f>+SUM(N26:N29)</f>
        <v>223</v>
      </c>
    </row>
    <row r="25" spans="2:14" ht="15" customHeight="1">
      <c r="B25" s="106"/>
      <c r="C25" s="94"/>
      <c r="D25" s="94"/>
      <c r="E25" s="94"/>
      <c r="F25" s="94"/>
      <c r="G25" s="94"/>
      <c r="H25" s="94"/>
      <c r="I25" s="91"/>
      <c r="J25" s="91"/>
      <c r="K25" s="91"/>
      <c r="L25" s="91"/>
      <c r="M25" s="91"/>
      <c r="N25" s="91"/>
    </row>
    <row r="26" spans="1:14" ht="15" customHeight="1">
      <c r="A26" s="8" t="s">
        <v>120</v>
      </c>
      <c r="B26" s="106">
        <f>+SUM(C26:N26)</f>
        <v>2602</v>
      </c>
      <c r="C26" s="94">
        <v>239</v>
      </c>
      <c r="D26" s="94">
        <v>213</v>
      </c>
      <c r="E26" s="94">
        <v>228</v>
      </c>
      <c r="F26" s="94">
        <v>218</v>
      </c>
      <c r="G26" s="94">
        <v>236</v>
      </c>
      <c r="H26" s="94">
        <v>197</v>
      </c>
      <c r="I26" s="94">
        <v>207</v>
      </c>
      <c r="J26" s="94">
        <v>217</v>
      </c>
      <c r="K26" s="94">
        <v>202</v>
      </c>
      <c r="L26" s="94">
        <v>215</v>
      </c>
      <c r="M26" s="94">
        <v>227</v>
      </c>
      <c r="N26" s="94">
        <v>203</v>
      </c>
    </row>
    <row r="27" spans="1:14" ht="15" customHeight="1">
      <c r="A27" s="8" t="s">
        <v>151</v>
      </c>
      <c r="B27" s="30">
        <f>+SUM(C27:N27)</f>
        <v>4</v>
      </c>
      <c r="C27" s="9">
        <v>1</v>
      </c>
      <c r="D27" s="9">
        <v>0</v>
      </c>
      <c r="E27" s="9">
        <v>1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</row>
    <row r="28" spans="1:14" ht="15" customHeight="1">
      <c r="A28" s="8" t="s">
        <v>59</v>
      </c>
      <c r="B28" s="30">
        <f>+SUM(C28:N28)</f>
        <v>57</v>
      </c>
      <c r="C28" s="9">
        <v>4</v>
      </c>
      <c r="D28" s="9">
        <v>6</v>
      </c>
      <c r="E28" s="9">
        <v>7</v>
      </c>
      <c r="F28" s="9">
        <v>4</v>
      </c>
      <c r="G28" s="9">
        <v>4</v>
      </c>
      <c r="H28" s="9">
        <v>4</v>
      </c>
      <c r="I28" s="9">
        <v>1</v>
      </c>
      <c r="J28" s="9">
        <v>6</v>
      </c>
      <c r="K28" s="9">
        <v>7</v>
      </c>
      <c r="L28" s="9">
        <v>4</v>
      </c>
      <c r="M28" s="9">
        <v>6</v>
      </c>
      <c r="N28" s="9">
        <v>4</v>
      </c>
    </row>
    <row r="29" spans="1:14" ht="15" customHeight="1">
      <c r="A29" s="8" t="s">
        <v>60</v>
      </c>
      <c r="B29" s="30">
        <f>+SUM(C29:N29)</f>
        <v>214</v>
      </c>
      <c r="C29" s="9">
        <v>0</v>
      </c>
      <c r="D29" s="9">
        <v>9</v>
      </c>
      <c r="E29" s="9">
        <v>39</v>
      </c>
      <c r="F29" s="9">
        <v>16</v>
      </c>
      <c r="G29" s="9">
        <v>21</v>
      </c>
      <c r="H29" s="9">
        <v>11</v>
      </c>
      <c r="I29" s="9">
        <v>22</v>
      </c>
      <c r="J29" s="9">
        <v>37</v>
      </c>
      <c r="K29" s="9">
        <v>15</v>
      </c>
      <c r="L29" s="9">
        <v>12</v>
      </c>
      <c r="M29" s="9">
        <v>16</v>
      </c>
      <c r="N29" s="9">
        <v>16</v>
      </c>
    </row>
    <row r="30" spans="1:14" ht="15" customHeight="1" thickBot="1">
      <c r="A30" s="32"/>
      <c r="B30" s="10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 customHeight="1">
      <c r="A31" s="126" t="s">
        <v>160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 customHeight="1">
      <c r="A32" s="126" t="s">
        <v>170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 customHeight="1">
      <c r="A33" s="127" t="s">
        <v>162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16">
    <mergeCell ref="M7:M8"/>
    <mergeCell ref="N7:N8"/>
    <mergeCell ref="H7:H8"/>
    <mergeCell ref="I7:I8"/>
    <mergeCell ref="J7:J8"/>
    <mergeCell ref="K7:K8"/>
    <mergeCell ref="B6:B8"/>
    <mergeCell ref="C6:N6"/>
    <mergeCell ref="A3:N3"/>
    <mergeCell ref="A4:N4"/>
    <mergeCell ref="C7:C8"/>
    <mergeCell ref="D7:D8"/>
    <mergeCell ref="E7:E8"/>
    <mergeCell ref="F7:F8"/>
    <mergeCell ref="G7:G8"/>
    <mergeCell ref="L7:L8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126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80" zoomScaleNormal="80" workbookViewId="0" topLeftCell="A1">
      <selection activeCell="F7" sqref="F7:H7"/>
    </sheetView>
  </sheetViews>
  <sheetFormatPr defaultColWidth="11.421875" defaultRowHeight="12.75"/>
  <cols>
    <col min="1" max="1" width="29.421875" style="8" customWidth="1"/>
    <col min="2" max="2" width="11.421875" style="8" customWidth="1"/>
    <col min="3" max="14" width="7.421875" style="8" customWidth="1"/>
    <col min="15" max="16384" width="11.421875" style="8" customWidth="1"/>
  </cols>
  <sheetData>
    <row r="1" spans="1:14" ht="18.75">
      <c r="A1" s="7" t="s">
        <v>165</v>
      </c>
      <c r="B1" s="132"/>
      <c r="C1" s="132"/>
      <c r="D1" s="132"/>
      <c r="E1" s="132"/>
      <c r="F1" s="132"/>
      <c r="G1" s="132"/>
      <c r="H1" s="132"/>
      <c r="I1" s="129"/>
      <c r="J1" s="129"/>
      <c r="K1" s="129"/>
      <c r="L1" s="129"/>
      <c r="M1" s="129"/>
      <c r="N1" s="129"/>
    </row>
    <row r="2" spans="1:14" ht="18.75">
      <c r="A2" s="132"/>
      <c r="B2" s="132"/>
      <c r="C2" s="132"/>
      <c r="D2" s="132"/>
      <c r="E2" s="132"/>
      <c r="F2" s="132"/>
      <c r="G2" s="132"/>
      <c r="H2" s="132"/>
      <c r="I2" s="129"/>
      <c r="J2" s="129"/>
      <c r="K2" s="129"/>
      <c r="L2" s="129"/>
      <c r="M2" s="129"/>
      <c r="N2" s="129"/>
    </row>
    <row r="3" spans="1:14" ht="15.75">
      <c r="A3" s="166" t="s">
        <v>154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5.75">
      <c r="A4" s="166" t="s">
        <v>155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ht="15.75" thickBot="1"/>
    <row r="6" spans="1:14" ht="19.5" customHeight="1" thickBot="1">
      <c r="A6" s="143" t="s">
        <v>48</v>
      </c>
      <c r="B6" s="162" t="s">
        <v>4</v>
      </c>
      <c r="C6" s="168" t="s">
        <v>49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9.5" customHeight="1" thickBot="1">
      <c r="A7" s="144"/>
      <c r="B7" s="164"/>
      <c r="C7" s="11" t="s">
        <v>102</v>
      </c>
      <c r="D7" s="11" t="s">
        <v>103</v>
      </c>
      <c r="E7" s="11" t="s">
        <v>104</v>
      </c>
      <c r="F7" s="11" t="s">
        <v>105</v>
      </c>
      <c r="G7" s="11" t="s">
        <v>106</v>
      </c>
      <c r="H7" s="11" t="s">
        <v>107</v>
      </c>
      <c r="I7" s="11" t="s">
        <v>108</v>
      </c>
      <c r="J7" s="11" t="s">
        <v>109</v>
      </c>
      <c r="K7" s="11" t="s">
        <v>110</v>
      </c>
      <c r="L7" s="11" t="s">
        <v>111</v>
      </c>
      <c r="M7" s="11" t="s">
        <v>112</v>
      </c>
      <c r="N7" s="11" t="s">
        <v>113</v>
      </c>
    </row>
    <row r="8" ht="15">
      <c r="B8" s="18"/>
    </row>
    <row r="9" spans="1:14" ht="15">
      <c r="A9" s="19" t="s">
        <v>4</v>
      </c>
      <c r="B9" s="103">
        <f>+B11+B23+B41</f>
        <v>11651</v>
      </c>
      <c r="C9" s="104">
        <f aca="true" t="shared" si="0" ref="C9:K9">+C11+C23+C41</f>
        <v>969</v>
      </c>
      <c r="D9" s="105">
        <f t="shared" si="0"/>
        <v>804</v>
      </c>
      <c r="E9" s="105">
        <f t="shared" si="0"/>
        <v>1032</v>
      </c>
      <c r="F9" s="105">
        <f t="shared" si="0"/>
        <v>846</v>
      </c>
      <c r="G9" s="105">
        <f t="shared" si="0"/>
        <v>980</v>
      </c>
      <c r="H9" s="105">
        <f t="shared" si="0"/>
        <v>916</v>
      </c>
      <c r="I9" s="105">
        <f t="shared" si="0"/>
        <v>972</v>
      </c>
      <c r="J9" s="105">
        <f t="shared" si="0"/>
        <v>1096</v>
      </c>
      <c r="K9" s="105">
        <f t="shared" si="0"/>
        <v>1008</v>
      </c>
      <c r="L9" s="105">
        <f>+L11+L23+L41</f>
        <v>987</v>
      </c>
      <c r="M9" s="105">
        <f>+M11+M23+M41</f>
        <v>1056</v>
      </c>
      <c r="N9" s="105">
        <f>+N11+N23+N41</f>
        <v>985</v>
      </c>
    </row>
    <row r="10" spans="2:14" ht="15">
      <c r="B10" s="106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5">
      <c r="A11" s="46" t="s">
        <v>21</v>
      </c>
      <c r="B11" s="107">
        <f>SUM(C11:N11)</f>
        <v>5159</v>
      </c>
      <c r="C11" s="86">
        <f aca="true" t="shared" si="1" ref="C11:K11">+SUM(C12:C22)</f>
        <v>429</v>
      </c>
      <c r="D11" s="86">
        <f t="shared" si="1"/>
        <v>380</v>
      </c>
      <c r="E11" s="86">
        <f t="shared" si="1"/>
        <v>479</v>
      </c>
      <c r="F11" s="86">
        <f t="shared" si="1"/>
        <v>363</v>
      </c>
      <c r="G11" s="86">
        <f t="shared" si="1"/>
        <v>443</v>
      </c>
      <c r="H11" s="86">
        <f t="shared" si="1"/>
        <v>383</v>
      </c>
      <c r="I11" s="86">
        <f t="shared" si="1"/>
        <v>421</v>
      </c>
      <c r="J11" s="86">
        <f t="shared" si="1"/>
        <v>513</v>
      </c>
      <c r="K11" s="86">
        <f t="shared" si="1"/>
        <v>438</v>
      </c>
      <c r="L11" s="86">
        <f>+SUM(L12:L22)</f>
        <v>427</v>
      </c>
      <c r="M11" s="86">
        <f>+SUM(M12:M22)</f>
        <v>448</v>
      </c>
      <c r="N11" s="86">
        <f>+SUM(N12:N22)</f>
        <v>435</v>
      </c>
    </row>
    <row r="12" spans="1:14" ht="22.5" customHeight="1">
      <c r="A12" s="47" t="s">
        <v>137</v>
      </c>
      <c r="B12" s="106">
        <f>+SUM(C12:N12)</f>
        <v>420</v>
      </c>
      <c r="C12" s="94">
        <v>31</v>
      </c>
      <c r="D12" s="94">
        <v>34</v>
      </c>
      <c r="E12" s="94">
        <v>30</v>
      </c>
      <c r="F12" s="94">
        <v>34</v>
      </c>
      <c r="G12" s="94">
        <v>37</v>
      </c>
      <c r="H12" s="94">
        <v>28</v>
      </c>
      <c r="I12" s="94">
        <v>36</v>
      </c>
      <c r="J12" s="94">
        <v>38</v>
      </c>
      <c r="K12" s="94">
        <v>36</v>
      </c>
      <c r="L12" s="94">
        <v>47</v>
      </c>
      <c r="M12" s="94">
        <v>38</v>
      </c>
      <c r="N12" s="94">
        <v>31</v>
      </c>
    </row>
    <row r="13" spans="1:14" ht="15">
      <c r="A13" s="47" t="s">
        <v>127</v>
      </c>
      <c r="B13" s="106">
        <f aca="true" t="shared" si="2" ref="B13:B22">+SUM(C13:N13)</f>
        <v>531</v>
      </c>
      <c r="C13" s="94">
        <v>63</v>
      </c>
      <c r="D13" s="94">
        <v>59</v>
      </c>
      <c r="E13" s="94">
        <v>62</v>
      </c>
      <c r="F13" s="94">
        <v>41</v>
      </c>
      <c r="G13" s="94">
        <v>25</v>
      </c>
      <c r="H13" s="94">
        <v>34</v>
      </c>
      <c r="I13" s="94">
        <v>41</v>
      </c>
      <c r="J13" s="94">
        <v>46</v>
      </c>
      <c r="K13" s="94">
        <v>33</v>
      </c>
      <c r="L13" s="94">
        <v>37</v>
      </c>
      <c r="M13" s="94">
        <v>44</v>
      </c>
      <c r="N13" s="94">
        <v>46</v>
      </c>
    </row>
    <row r="14" spans="1:14" ht="15">
      <c r="A14" s="47" t="s">
        <v>128</v>
      </c>
      <c r="B14" s="106">
        <f t="shared" si="2"/>
        <v>958</v>
      </c>
      <c r="C14" s="94">
        <v>44</v>
      </c>
      <c r="D14" s="94">
        <v>41</v>
      </c>
      <c r="E14" s="94">
        <v>87</v>
      </c>
      <c r="F14" s="94">
        <v>64</v>
      </c>
      <c r="G14" s="94">
        <v>104</v>
      </c>
      <c r="H14" s="94">
        <v>71</v>
      </c>
      <c r="I14" s="94">
        <v>90</v>
      </c>
      <c r="J14" s="94">
        <v>103</v>
      </c>
      <c r="K14" s="94">
        <v>97</v>
      </c>
      <c r="L14" s="94">
        <v>83</v>
      </c>
      <c r="M14" s="94">
        <v>93</v>
      </c>
      <c r="N14" s="94">
        <v>81</v>
      </c>
    </row>
    <row r="15" spans="1:14" ht="15">
      <c r="A15" s="47" t="s">
        <v>129</v>
      </c>
      <c r="B15" s="106">
        <f t="shared" si="2"/>
        <v>463</v>
      </c>
      <c r="C15" s="94">
        <v>45</v>
      </c>
      <c r="D15" s="94">
        <v>41</v>
      </c>
      <c r="E15" s="94">
        <v>37</v>
      </c>
      <c r="F15" s="94">
        <v>28</v>
      </c>
      <c r="G15" s="94">
        <v>33</v>
      </c>
      <c r="H15" s="94">
        <v>34</v>
      </c>
      <c r="I15" s="94">
        <v>49</v>
      </c>
      <c r="J15" s="94">
        <v>37</v>
      </c>
      <c r="K15" s="94">
        <v>39</v>
      </c>
      <c r="L15" s="94">
        <v>32</v>
      </c>
      <c r="M15" s="94">
        <v>43</v>
      </c>
      <c r="N15" s="94">
        <v>45</v>
      </c>
    </row>
    <row r="16" spans="1:14" ht="15">
      <c r="A16" s="47" t="s">
        <v>130</v>
      </c>
      <c r="B16" s="106">
        <f t="shared" si="2"/>
        <v>339</v>
      </c>
      <c r="C16" s="94">
        <v>35</v>
      </c>
      <c r="D16" s="94">
        <v>16</v>
      </c>
      <c r="E16" s="94">
        <v>30</v>
      </c>
      <c r="F16" s="94">
        <v>30</v>
      </c>
      <c r="G16" s="94">
        <v>30</v>
      </c>
      <c r="H16" s="94">
        <v>25</v>
      </c>
      <c r="I16" s="94">
        <v>29</v>
      </c>
      <c r="J16" s="94">
        <v>35</v>
      </c>
      <c r="K16" s="94">
        <v>36</v>
      </c>
      <c r="L16" s="94">
        <v>24</v>
      </c>
      <c r="M16" s="94">
        <v>19</v>
      </c>
      <c r="N16" s="94">
        <v>30</v>
      </c>
    </row>
    <row r="17" spans="1:14" ht="15">
      <c r="A17" s="47" t="s">
        <v>131</v>
      </c>
      <c r="B17" s="106">
        <f t="shared" si="2"/>
        <v>369</v>
      </c>
      <c r="C17" s="94">
        <v>29</v>
      </c>
      <c r="D17" s="94">
        <v>29</v>
      </c>
      <c r="E17" s="94">
        <v>42</v>
      </c>
      <c r="F17" s="94">
        <v>29</v>
      </c>
      <c r="G17" s="94">
        <v>32</v>
      </c>
      <c r="H17" s="94">
        <v>30</v>
      </c>
      <c r="I17" s="94">
        <v>35</v>
      </c>
      <c r="J17" s="94">
        <v>35</v>
      </c>
      <c r="K17" s="94">
        <v>31</v>
      </c>
      <c r="L17" s="94">
        <v>23</v>
      </c>
      <c r="M17" s="94">
        <v>26</v>
      </c>
      <c r="N17" s="94">
        <v>28</v>
      </c>
    </row>
    <row r="18" spans="1:14" ht="15">
      <c r="A18" s="47" t="s">
        <v>132</v>
      </c>
      <c r="B18" s="106">
        <f t="shared" si="2"/>
        <v>441</v>
      </c>
      <c r="C18" s="94">
        <v>36</v>
      </c>
      <c r="D18" s="94">
        <v>28</v>
      </c>
      <c r="E18" s="94">
        <v>43</v>
      </c>
      <c r="F18" s="94">
        <v>37</v>
      </c>
      <c r="G18" s="94">
        <v>41</v>
      </c>
      <c r="H18" s="94">
        <v>34</v>
      </c>
      <c r="I18" s="94">
        <v>26</v>
      </c>
      <c r="J18" s="94">
        <v>42</v>
      </c>
      <c r="K18" s="94">
        <v>38</v>
      </c>
      <c r="L18" s="94">
        <v>37</v>
      </c>
      <c r="M18" s="94">
        <v>42</v>
      </c>
      <c r="N18" s="94">
        <v>37</v>
      </c>
    </row>
    <row r="19" spans="1:14" ht="15">
      <c r="A19" s="47" t="s">
        <v>133</v>
      </c>
      <c r="B19" s="106">
        <f t="shared" si="2"/>
        <v>306</v>
      </c>
      <c r="C19" s="94">
        <v>37</v>
      </c>
      <c r="D19" s="94">
        <v>24</v>
      </c>
      <c r="E19" s="94">
        <v>24</v>
      </c>
      <c r="F19" s="94">
        <v>16</v>
      </c>
      <c r="G19" s="94">
        <v>36</v>
      </c>
      <c r="H19" s="94">
        <v>20</v>
      </c>
      <c r="I19" s="94">
        <v>27</v>
      </c>
      <c r="J19" s="94">
        <v>24</v>
      </c>
      <c r="K19" s="94">
        <v>22</v>
      </c>
      <c r="L19" s="94">
        <v>29</v>
      </c>
      <c r="M19" s="94">
        <v>23</v>
      </c>
      <c r="N19" s="94">
        <v>24</v>
      </c>
    </row>
    <row r="20" spans="1:14" ht="15">
      <c r="A20" s="47" t="s">
        <v>134</v>
      </c>
      <c r="B20" s="106">
        <f t="shared" si="2"/>
        <v>631</v>
      </c>
      <c r="C20" s="94">
        <v>56</v>
      </c>
      <c r="D20" s="94">
        <v>54</v>
      </c>
      <c r="E20" s="94">
        <v>57</v>
      </c>
      <c r="F20" s="94">
        <v>41</v>
      </c>
      <c r="G20" s="94">
        <v>49</v>
      </c>
      <c r="H20" s="94">
        <v>51</v>
      </c>
      <c r="I20" s="94">
        <v>38</v>
      </c>
      <c r="J20" s="94">
        <v>76</v>
      </c>
      <c r="K20" s="94">
        <v>57</v>
      </c>
      <c r="L20" s="94">
        <v>48</v>
      </c>
      <c r="M20" s="94">
        <v>54</v>
      </c>
      <c r="N20" s="94">
        <v>50</v>
      </c>
    </row>
    <row r="21" spans="1:14" ht="15">
      <c r="A21" s="47" t="s">
        <v>135</v>
      </c>
      <c r="B21" s="106">
        <f t="shared" si="2"/>
        <v>302</v>
      </c>
      <c r="C21" s="94">
        <v>23</v>
      </c>
      <c r="D21" s="94">
        <v>26</v>
      </c>
      <c r="E21" s="94">
        <v>28</v>
      </c>
      <c r="F21" s="94">
        <v>20</v>
      </c>
      <c r="G21" s="94">
        <v>28</v>
      </c>
      <c r="H21" s="94">
        <v>23</v>
      </c>
      <c r="I21" s="94">
        <v>20</v>
      </c>
      <c r="J21" s="94">
        <v>30</v>
      </c>
      <c r="K21" s="94">
        <v>19</v>
      </c>
      <c r="L21" s="94">
        <v>30</v>
      </c>
      <c r="M21" s="94">
        <v>29</v>
      </c>
      <c r="N21" s="94">
        <v>26</v>
      </c>
    </row>
    <row r="22" spans="1:14" ht="15">
      <c r="A22" s="47" t="s">
        <v>136</v>
      </c>
      <c r="B22" s="106">
        <f t="shared" si="2"/>
        <v>399</v>
      </c>
      <c r="C22" s="94">
        <v>30</v>
      </c>
      <c r="D22" s="94">
        <v>28</v>
      </c>
      <c r="E22" s="94">
        <v>39</v>
      </c>
      <c r="F22" s="94">
        <v>23</v>
      </c>
      <c r="G22" s="94">
        <v>28</v>
      </c>
      <c r="H22" s="94">
        <v>33</v>
      </c>
      <c r="I22" s="94">
        <v>30</v>
      </c>
      <c r="J22" s="94">
        <v>47</v>
      </c>
      <c r="K22" s="94">
        <v>30</v>
      </c>
      <c r="L22" s="94">
        <v>37</v>
      </c>
      <c r="M22" s="94">
        <v>37</v>
      </c>
      <c r="N22" s="94">
        <v>37</v>
      </c>
    </row>
    <row r="23" spans="1:14" ht="25.5" customHeight="1">
      <c r="A23" s="46" t="s">
        <v>94</v>
      </c>
      <c r="B23" s="107">
        <f>SUM(C23:N23)</f>
        <v>6371</v>
      </c>
      <c r="C23" s="89">
        <f aca="true" t="shared" si="3" ref="C23:K23">+SUM(C24:C39)</f>
        <v>540</v>
      </c>
      <c r="D23" s="88">
        <f t="shared" si="3"/>
        <v>421</v>
      </c>
      <c r="E23" s="88">
        <f t="shared" si="3"/>
        <v>548</v>
      </c>
      <c r="F23" s="88">
        <f t="shared" si="3"/>
        <v>467</v>
      </c>
      <c r="G23" s="88">
        <f t="shared" si="3"/>
        <v>535</v>
      </c>
      <c r="H23" s="88">
        <f t="shared" si="3"/>
        <v>528</v>
      </c>
      <c r="I23" s="88">
        <f t="shared" si="3"/>
        <v>538</v>
      </c>
      <c r="J23" s="88">
        <f t="shared" si="3"/>
        <v>568</v>
      </c>
      <c r="K23" s="88">
        <f t="shared" si="3"/>
        <v>560</v>
      </c>
      <c r="L23" s="88">
        <f>+SUM(L24:L39)</f>
        <v>537</v>
      </c>
      <c r="M23" s="88">
        <f>+SUM(M24:M39)</f>
        <v>588</v>
      </c>
      <c r="N23" s="88">
        <f>+SUM(N24:N39)</f>
        <v>541</v>
      </c>
    </row>
    <row r="24" spans="1:14" ht="21" customHeight="1">
      <c r="A24" s="47" t="s">
        <v>6</v>
      </c>
      <c r="B24" s="106">
        <f>+SUM(C24:N24)</f>
        <v>571</v>
      </c>
      <c r="C24" s="94">
        <v>53</v>
      </c>
      <c r="D24" s="94">
        <v>37</v>
      </c>
      <c r="E24" s="94">
        <v>54</v>
      </c>
      <c r="F24" s="94">
        <v>35</v>
      </c>
      <c r="G24" s="94">
        <v>50</v>
      </c>
      <c r="H24" s="94">
        <v>48</v>
      </c>
      <c r="I24" s="94">
        <v>53</v>
      </c>
      <c r="J24" s="94">
        <v>56</v>
      </c>
      <c r="K24" s="94">
        <v>45</v>
      </c>
      <c r="L24" s="94">
        <v>35</v>
      </c>
      <c r="M24" s="94">
        <v>46</v>
      </c>
      <c r="N24" s="94">
        <v>59</v>
      </c>
    </row>
    <row r="25" spans="1:14" ht="15">
      <c r="A25" s="47" t="s">
        <v>7</v>
      </c>
      <c r="B25" s="106">
        <f aca="true" t="shared" si="4" ref="B25:B39">+SUM(C25:N25)</f>
        <v>1281</v>
      </c>
      <c r="C25" s="94">
        <v>93</v>
      </c>
      <c r="D25" s="94">
        <v>70</v>
      </c>
      <c r="E25" s="94">
        <v>111</v>
      </c>
      <c r="F25" s="94">
        <v>109</v>
      </c>
      <c r="G25" s="94">
        <v>113</v>
      </c>
      <c r="H25" s="94">
        <v>119</v>
      </c>
      <c r="I25" s="94">
        <v>84</v>
      </c>
      <c r="J25" s="94">
        <v>112</v>
      </c>
      <c r="K25" s="94">
        <v>117</v>
      </c>
      <c r="L25" s="94">
        <v>119</v>
      </c>
      <c r="M25" s="94">
        <v>115</v>
      </c>
      <c r="N25" s="94">
        <v>119</v>
      </c>
    </row>
    <row r="26" spans="1:14" ht="15">
      <c r="A26" s="47" t="s">
        <v>87</v>
      </c>
      <c r="B26" s="106">
        <f t="shared" si="4"/>
        <v>1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3">
        <v>1</v>
      </c>
      <c r="J26" s="93">
        <v>0</v>
      </c>
      <c r="K26" s="93">
        <v>0</v>
      </c>
      <c r="L26" s="94">
        <v>0</v>
      </c>
      <c r="M26" s="94">
        <v>0</v>
      </c>
      <c r="N26" s="94">
        <v>0</v>
      </c>
    </row>
    <row r="27" spans="1:14" ht="15">
      <c r="A27" s="47" t="s">
        <v>8</v>
      </c>
      <c r="B27" s="106">
        <f t="shared" si="4"/>
        <v>169</v>
      </c>
      <c r="C27" s="94">
        <v>16</v>
      </c>
      <c r="D27" s="94">
        <v>19</v>
      </c>
      <c r="E27" s="94">
        <v>18</v>
      </c>
      <c r="F27" s="94">
        <v>9</v>
      </c>
      <c r="G27" s="94">
        <v>16</v>
      </c>
      <c r="H27" s="94">
        <v>6</v>
      </c>
      <c r="I27" s="94">
        <v>16</v>
      </c>
      <c r="J27" s="94">
        <v>14</v>
      </c>
      <c r="K27" s="94">
        <v>14</v>
      </c>
      <c r="L27" s="94">
        <v>19</v>
      </c>
      <c r="M27" s="94">
        <v>9</v>
      </c>
      <c r="N27" s="94">
        <v>13</v>
      </c>
    </row>
    <row r="28" spans="1:14" ht="15">
      <c r="A28" s="47" t="s">
        <v>5</v>
      </c>
      <c r="B28" s="106">
        <f t="shared" si="4"/>
        <v>61</v>
      </c>
      <c r="C28" s="94">
        <v>7</v>
      </c>
      <c r="D28" s="94">
        <v>2</v>
      </c>
      <c r="E28" s="94">
        <v>2</v>
      </c>
      <c r="F28" s="94">
        <v>5</v>
      </c>
      <c r="G28" s="94">
        <v>6</v>
      </c>
      <c r="H28" s="94">
        <v>6</v>
      </c>
      <c r="I28" s="94">
        <v>4</v>
      </c>
      <c r="J28" s="94">
        <v>4</v>
      </c>
      <c r="K28" s="94">
        <v>8</v>
      </c>
      <c r="L28" s="94">
        <v>7</v>
      </c>
      <c r="M28" s="94">
        <v>5</v>
      </c>
      <c r="N28" s="94">
        <v>5</v>
      </c>
    </row>
    <row r="29" spans="1:14" ht="15">
      <c r="A29" s="47" t="s">
        <v>9</v>
      </c>
      <c r="B29" s="106">
        <f t="shared" si="4"/>
        <v>919</v>
      </c>
      <c r="C29" s="94">
        <v>91</v>
      </c>
      <c r="D29" s="94">
        <v>51</v>
      </c>
      <c r="E29" s="94">
        <v>65</v>
      </c>
      <c r="F29" s="94">
        <v>67</v>
      </c>
      <c r="G29" s="94">
        <v>79</v>
      </c>
      <c r="H29" s="94">
        <v>86</v>
      </c>
      <c r="I29" s="94">
        <v>92</v>
      </c>
      <c r="J29" s="94">
        <v>86</v>
      </c>
      <c r="K29" s="94">
        <v>80</v>
      </c>
      <c r="L29" s="94">
        <v>77</v>
      </c>
      <c r="M29" s="94">
        <v>70</v>
      </c>
      <c r="N29" s="94">
        <v>75</v>
      </c>
    </row>
    <row r="30" spans="1:14" ht="15">
      <c r="A30" s="47" t="s">
        <v>10</v>
      </c>
      <c r="B30" s="106">
        <f t="shared" si="4"/>
        <v>243</v>
      </c>
      <c r="C30" s="94">
        <v>22</v>
      </c>
      <c r="D30" s="94">
        <v>14</v>
      </c>
      <c r="E30" s="94">
        <v>25</v>
      </c>
      <c r="F30" s="94">
        <v>17</v>
      </c>
      <c r="G30" s="94">
        <v>20</v>
      </c>
      <c r="H30" s="94">
        <v>25</v>
      </c>
      <c r="I30" s="94">
        <v>17</v>
      </c>
      <c r="J30" s="94">
        <v>26</v>
      </c>
      <c r="K30" s="94">
        <v>19</v>
      </c>
      <c r="L30" s="94">
        <v>19</v>
      </c>
      <c r="M30" s="94">
        <v>26</v>
      </c>
      <c r="N30" s="94">
        <v>13</v>
      </c>
    </row>
    <row r="31" spans="1:14" ht="15">
      <c r="A31" s="47" t="s">
        <v>11</v>
      </c>
      <c r="B31" s="106">
        <f t="shared" si="4"/>
        <v>331</v>
      </c>
      <c r="C31" s="94">
        <v>30</v>
      </c>
      <c r="D31" s="94">
        <v>25</v>
      </c>
      <c r="E31" s="94">
        <v>32</v>
      </c>
      <c r="F31" s="94">
        <v>23</v>
      </c>
      <c r="G31" s="94">
        <v>25</v>
      </c>
      <c r="H31" s="94">
        <v>19</v>
      </c>
      <c r="I31" s="94">
        <v>25</v>
      </c>
      <c r="J31" s="94">
        <v>32</v>
      </c>
      <c r="K31" s="94">
        <v>33</v>
      </c>
      <c r="L31" s="94">
        <v>27</v>
      </c>
      <c r="M31" s="94">
        <v>31</v>
      </c>
      <c r="N31" s="94">
        <v>29</v>
      </c>
    </row>
    <row r="32" spans="1:14" ht="15">
      <c r="A32" s="47" t="s">
        <v>12</v>
      </c>
      <c r="B32" s="106">
        <f t="shared" si="4"/>
        <v>248</v>
      </c>
      <c r="C32" s="94">
        <v>21</v>
      </c>
      <c r="D32" s="94">
        <v>19</v>
      </c>
      <c r="E32" s="94">
        <v>15</v>
      </c>
      <c r="F32" s="94">
        <v>13</v>
      </c>
      <c r="G32" s="94">
        <v>23</v>
      </c>
      <c r="H32" s="94">
        <v>20</v>
      </c>
      <c r="I32" s="94">
        <v>20</v>
      </c>
      <c r="J32" s="94">
        <v>20</v>
      </c>
      <c r="K32" s="94">
        <v>26</v>
      </c>
      <c r="L32" s="94">
        <v>26</v>
      </c>
      <c r="M32" s="94">
        <v>30</v>
      </c>
      <c r="N32" s="94">
        <v>15</v>
      </c>
    </row>
    <row r="33" spans="1:14" ht="15">
      <c r="A33" s="47" t="s">
        <v>13</v>
      </c>
      <c r="B33" s="106">
        <f t="shared" si="4"/>
        <v>30</v>
      </c>
      <c r="C33" s="94">
        <v>3</v>
      </c>
      <c r="D33" s="94">
        <v>1</v>
      </c>
      <c r="E33" s="94">
        <v>2</v>
      </c>
      <c r="F33" s="94">
        <v>1</v>
      </c>
      <c r="G33" s="94">
        <v>1</v>
      </c>
      <c r="H33" s="94">
        <v>5</v>
      </c>
      <c r="I33" s="94">
        <v>4</v>
      </c>
      <c r="J33" s="94">
        <v>1</v>
      </c>
      <c r="K33" s="94">
        <v>1</v>
      </c>
      <c r="L33" s="94">
        <v>4</v>
      </c>
      <c r="M33" s="94">
        <v>1</v>
      </c>
      <c r="N33" s="94">
        <v>6</v>
      </c>
    </row>
    <row r="34" spans="1:14" ht="15">
      <c r="A34" s="47" t="s">
        <v>14</v>
      </c>
      <c r="B34" s="106">
        <f t="shared" si="4"/>
        <v>612</v>
      </c>
      <c r="C34" s="94">
        <v>52</v>
      </c>
      <c r="D34" s="94">
        <v>42</v>
      </c>
      <c r="E34" s="94">
        <v>59</v>
      </c>
      <c r="F34" s="94">
        <v>45</v>
      </c>
      <c r="G34" s="94">
        <v>48</v>
      </c>
      <c r="H34" s="94">
        <v>53</v>
      </c>
      <c r="I34" s="94">
        <v>49</v>
      </c>
      <c r="J34" s="94">
        <v>48</v>
      </c>
      <c r="K34" s="94">
        <v>49</v>
      </c>
      <c r="L34" s="94">
        <v>48</v>
      </c>
      <c r="M34" s="94">
        <v>62</v>
      </c>
      <c r="N34" s="94">
        <v>57</v>
      </c>
    </row>
    <row r="35" spans="1:14" ht="15">
      <c r="A35" s="47" t="s">
        <v>15</v>
      </c>
      <c r="B35" s="106">
        <f t="shared" si="4"/>
        <v>410</v>
      </c>
      <c r="C35" s="94">
        <v>40</v>
      </c>
      <c r="D35" s="94">
        <v>32</v>
      </c>
      <c r="E35" s="94">
        <v>37</v>
      </c>
      <c r="F35" s="94">
        <v>40</v>
      </c>
      <c r="G35" s="94">
        <v>37</v>
      </c>
      <c r="H35" s="94">
        <v>33</v>
      </c>
      <c r="I35" s="94">
        <v>42</v>
      </c>
      <c r="J35" s="94">
        <v>37</v>
      </c>
      <c r="K35" s="94">
        <v>32</v>
      </c>
      <c r="L35" s="94">
        <v>28</v>
      </c>
      <c r="M35" s="94">
        <v>23</v>
      </c>
      <c r="N35" s="94">
        <v>29</v>
      </c>
    </row>
    <row r="36" spans="1:14" ht="15">
      <c r="A36" s="47" t="s">
        <v>16</v>
      </c>
      <c r="B36" s="106">
        <f t="shared" si="4"/>
        <v>968</v>
      </c>
      <c r="C36" s="94">
        <v>66</v>
      </c>
      <c r="D36" s="94">
        <v>74</v>
      </c>
      <c r="E36" s="94">
        <v>80</v>
      </c>
      <c r="F36" s="94">
        <v>65</v>
      </c>
      <c r="G36" s="94">
        <v>77</v>
      </c>
      <c r="H36" s="94">
        <v>80</v>
      </c>
      <c r="I36" s="94">
        <v>81</v>
      </c>
      <c r="J36" s="94">
        <v>87</v>
      </c>
      <c r="K36" s="94">
        <v>85</v>
      </c>
      <c r="L36" s="94">
        <v>95</v>
      </c>
      <c r="M36" s="94">
        <v>110</v>
      </c>
      <c r="N36" s="94">
        <v>68</v>
      </c>
    </row>
    <row r="37" spans="1:14" ht="15">
      <c r="A37" s="47" t="s">
        <v>66</v>
      </c>
      <c r="B37" s="106">
        <f t="shared" si="4"/>
        <v>1</v>
      </c>
      <c r="C37" s="94">
        <v>0</v>
      </c>
      <c r="D37" s="94">
        <v>0</v>
      </c>
      <c r="E37" s="94">
        <v>0</v>
      </c>
      <c r="F37" s="94">
        <v>1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</row>
    <row r="38" spans="1:14" ht="15">
      <c r="A38" s="47" t="s">
        <v>17</v>
      </c>
      <c r="B38" s="106">
        <f t="shared" si="4"/>
        <v>525</v>
      </c>
      <c r="C38" s="94">
        <v>46</v>
      </c>
      <c r="D38" s="94">
        <v>35</v>
      </c>
      <c r="E38" s="94">
        <v>48</v>
      </c>
      <c r="F38" s="94">
        <v>37</v>
      </c>
      <c r="G38" s="94">
        <v>40</v>
      </c>
      <c r="H38" s="94">
        <v>28</v>
      </c>
      <c r="I38" s="94">
        <v>49</v>
      </c>
      <c r="J38" s="94">
        <v>45</v>
      </c>
      <c r="K38" s="94">
        <v>51</v>
      </c>
      <c r="L38" s="94">
        <v>33</v>
      </c>
      <c r="M38" s="94">
        <v>60</v>
      </c>
      <c r="N38" s="94">
        <v>53</v>
      </c>
    </row>
    <row r="39" spans="1:14" ht="15">
      <c r="A39" s="47" t="s">
        <v>86</v>
      </c>
      <c r="B39" s="106">
        <f t="shared" si="4"/>
        <v>1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3">
        <v>1</v>
      </c>
      <c r="J39" s="93">
        <v>0</v>
      </c>
      <c r="K39" s="93">
        <v>0</v>
      </c>
      <c r="L39" s="94">
        <v>0</v>
      </c>
      <c r="M39" s="94">
        <v>0</v>
      </c>
      <c r="N39" s="94">
        <v>0</v>
      </c>
    </row>
    <row r="40" spans="1:14" ht="15">
      <c r="A40" s="47"/>
      <c r="B40" s="106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 ht="15">
      <c r="A41" s="46" t="s">
        <v>117</v>
      </c>
      <c r="B41" s="107">
        <f>+SUM(C41:N41)</f>
        <v>121</v>
      </c>
      <c r="C41" s="86">
        <f aca="true" t="shared" si="5" ref="C41:K41">+SUM(C43:C59)</f>
        <v>0</v>
      </c>
      <c r="D41" s="86">
        <f t="shared" si="5"/>
        <v>3</v>
      </c>
      <c r="E41" s="86">
        <f t="shared" si="5"/>
        <v>5</v>
      </c>
      <c r="F41" s="86">
        <f t="shared" si="5"/>
        <v>16</v>
      </c>
      <c r="G41" s="86">
        <f t="shared" si="5"/>
        <v>2</v>
      </c>
      <c r="H41" s="86">
        <f t="shared" si="5"/>
        <v>5</v>
      </c>
      <c r="I41" s="86">
        <f t="shared" si="5"/>
        <v>13</v>
      </c>
      <c r="J41" s="86">
        <f t="shared" si="5"/>
        <v>15</v>
      </c>
      <c r="K41" s="86">
        <f t="shared" si="5"/>
        <v>10</v>
      </c>
      <c r="L41" s="86">
        <f>+SUM(L43:L59)</f>
        <v>23</v>
      </c>
      <c r="M41" s="86">
        <f>+SUM(M43:M59)</f>
        <v>20</v>
      </c>
      <c r="N41" s="86">
        <f>+SUM(N43:N59)</f>
        <v>9</v>
      </c>
    </row>
    <row r="42" spans="1:14" ht="15">
      <c r="A42" s="47"/>
      <c r="B42" s="10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">
      <c r="A43" s="47" t="s">
        <v>122</v>
      </c>
      <c r="B43" s="106">
        <f aca="true" t="shared" si="6" ref="B43:B58">+SUM(C43:N43)</f>
        <v>27</v>
      </c>
      <c r="C43" s="94">
        <v>0</v>
      </c>
      <c r="D43" s="94">
        <v>2</v>
      </c>
      <c r="E43" s="94">
        <v>1</v>
      </c>
      <c r="F43" s="94">
        <v>8</v>
      </c>
      <c r="G43" s="94">
        <v>0</v>
      </c>
      <c r="H43" s="94">
        <v>3</v>
      </c>
      <c r="I43" s="93">
        <v>3</v>
      </c>
      <c r="J43" s="93">
        <v>0</v>
      </c>
      <c r="K43" s="93">
        <v>1</v>
      </c>
      <c r="L43" s="94">
        <v>4</v>
      </c>
      <c r="M43" s="94">
        <v>4</v>
      </c>
      <c r="N43" s="94">
        <v>1</v>
      </c>
    </row>
    <row r="44" spans="1:14" ht="15">
      <c r="A44" s="47" t="s">
        <v>114</v>
      </c>
      <c r="B44" s="106">
        <f t="shared" si="6"/>
        <v>1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3">
        <v>0</v>
      </c>
      <c r="J44" s="93">
        <v>0</v>
      </c>
      <c r="K44" s="93">
        <v>0</v>
      </c>
      <c r="L44" s="94">
        <v>1</v>
      </c>
      <c r="M44" s="94">
        <v>0</v>
      </c>
      <c r="N44" s="94">
        <v>0</v>
      </c>
    </row>
    <row r="45" spans="1:14" ht="15">
      <c r="A45" s="47" t="s">
        <v>85</v>
      </c>
      <c r="B45" s="106">
        <f t="shared" si="6"/>
        <v>1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3">
        <v>0</v>
      </c>
      <c r="J45" s="93">
        <v>1</v>
      </c>
      <c r="K45" s="93">
        <v>0</v>
      </c>
      <c r="L45" s="94">
        <v>0</v>
      </c>
      <c r="M45" s="94">
        <v>0</v>
      </c>
      <c r="N45" s="94">
        <v>0</v>
      </c>
    </row>
    <row r="46" spans="1:14" ht="15">
      <c r="A46" s="47" t="s">
        <v>89</v>
      </c>
      <c r="B46" s="106">
        <f t="shared" si="6"/>
        <v>4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3">
        <v>3</v>
      </c>
      <c r="J46" s="93">
        <v>0</v>
      </c>
      <c r="K46" s="93">
        <v>0</v>
      </c>
      <c r="L46" s="94">
        <v>1</v>
      </c>
      <c r="M46" s="94">
        <v>0</v>
      </c>
      <c r="N46" s="94">
        <v>0</v>
      </c>
    </row>
    <row r="47" spans="1:14" ht="15">
      <c r="A47" s="47" t="s">
        <v>123</v>
      </c>
      <c r="B47" s="106">
        <f t="shared" si="6"/>
        <v>43</v>
      </c>
      <c r="C47" s="94">
        <v>0</v>
      </c>
      <c r="D47" s="94">
        <v>0</v>
      </c>
      <c r="E47" s="94">
        <v>0</v>
      </c>
      <c r="F47" s="94">
        <v>6</v>
      </c>
      <c r="G47" s="94">
        <v>1</v>
      </c>
      <c r="H47" s="94">
        <v>1</v>
      </c>
      <c r="I47" s="93">
        <v>3</v>
      </c>
      <c r="J47" s="93">
        <v>11</v>
      </c>
      <c r="K47" s="93">
        <v>7</v>
      </c>
      <c r="L47" s="94">
        <v>9</v>
      </c>
      <c r="M47" s="94">
        <v>4</v>
      </c>
      <c r="N47" s="94">
        <v>1</v>
      </c>
    </row>
    <row r="48" spans="1:14" ht="15">
      <c r="A48" s="47" t="s">
        <v>124</v>
      </c>
      <c r="B48" s="106">
        <f t="shared" si="6"/>
        <v>20</v>
      </c>
      <c r="C48" s="94">
        <v>0</v>
      </c>
      <c r="D48" s="94">
        <v>0</v>
      </c>
      <c r="E48" s="94">
        <v>1</v>
      </c>
      <c r="F48" s="94">
        <v>0</v>
      </c>
      <c r="G48" s="94">
        <v>1</v>
      </c>
      <c r="H48" s="94">
        <v>0</v>
      </c>
      <c r="I48" s="93">
        <v>2</v>
      </c>
      <c r="J48" s="93">
        <v>1</v>
      </c>
      <c r="K48" s="93">
        <v>0</v>
      </c>
      <c r="L48" s="94">
        <v>5</v>
      </c>
      <c r="M48" s="94">
        <v>5</v>
      </c>
      <c r="N48" s="94">
        <v>5</v>
      </c>
    </row>
    <row r="49" spans="1:14" ht="15">
      <c r="A49" s="47" t="s">
        <v>19</v>
      </c>
      <c r="B49" s="106">
        <f t="shared" si="6"/>
        <v>7</v>
      </c>
      <c r="C49" s="94">
        <v>0</v>
      </c>
      <c r="D49" s="94">
        <v>1</v>
      </c>
      <c r="E49" s="94">
        <v>1</v>
      </c>
      <c r="F49" s="94">
        <v>0</v>
      </c>
      <c r="G49" s="94">
        <v>0</v>
      </c>
      <c r="H49" s="94">
        <v>0</v>
      </c>
      <c r="I49" s="93">
        <v>0</v>
      </c>
      <c r="J49" s="93">
        <v>0</v>
      </c>
      <c r="K49" s="93">
        <v>0</v>
      </c>
      <c r="L49" s="94">
        <v>1</v>
      </c>
      <c r="M49" s="94">
        <v>3</v>
      </c>
      <c r="N49" s="94">
        <v>1</v>
      </c>
    </row>
    <row r="50" spans="1:14" ht="15">
      <c r="A50" s="47" t="s">
        <v>116</v>
      </c>
      <c r="B50" s="106">
        <f t="shared" si="6"/>
        <v>1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3">
        <v>0</v>
      </c>
      <c r="J50" s="93">
        <v>0</v>
      </c>
      <c r="K50" s="93">
        <v>0</v>
      </c>
      <c r="L50" s="94">
        <v>0</v>
      </c>
      <c r="M50" s="94">
        <v>0</v>
      </c>
      <c r="N50" s="94">
        <v>1</v>
      </c>
    </row>
    <row r="51" spans="1:14" ht="15">
      <c r="A51" s="47" t="s">
        <v>125</v>
      </c>
      <c r="B51" s="106">
        <f t="shared" si="6"/>
        <v>3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3">
        <v>0</v>
      </c>
      <c r="J51" s="93">
        <v>1</v>
      </c>
      <c r="K51" s="93">
        <v>0</v>
      </c>
      <c r="L51" s="94">
        <v>1</v>
      </c>
      <c r="M51" s="94">
        <v>1</v>
      </c>
      <c r="N51" s="94">
        <v>0</v>
      </c>
    </row>
    <row r="52" spans="1:14" ht="15">
      <c r="A52" s="47" t="s">
        <v>67</v>
      </c>
      <c r="B52" s="106">
        <f>+SUM(C52:N52)</f>
        <v>1</v>
      </c>
      <c r="C52" s="95">
        <v>0</v>
      </c>
      <c r="D52" s="93">
        <v>0</v>
      </c>
      <c r="E52" s="93">
        <v>0</v>
      </c>
      <c r="F52" s="93">
        <v>1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4">
        <v>0</v>
      </c>
      <c r="M52" s="94">
        <v>0</v>
      </c>
      <c r="N52" s="94">
        <v>0</v>
      </c>
    </row>
    <row r="53" spans="1:14" ht="15">
      <c r="A53" s="47" t="s">
        <v>115</v>
      </c>
      <c r="B53" s="106">
        <f t="shared" si="6"/>
        <v>1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3">
        <v>0</v>
      </c>
      <c r="J53" s="93">
        <v>0</v>
      </c>
      <c r="K53" s="93">
        <v>0</v>
      </c>
      <c r="L53" s="94">
        <v>0</v>
      </c>
      <c r="M53" s="94">
        <v>1</v>
      </c>
      <c r="N53" s="94">
        <v>0</v>
      </c>
    </row>
    <row r="54" spans="1:14" ht="15">
      <c r="A54" s="47" t="s">
        <v>18</v>
      </c>
      <c r="B54" s="106">
        <f t="shared" si="6"/>
        <v>1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1</v>
      </c>
      <c r="I54" s="93">
        <v>0</v>
      </c>
      <c r="J54" s="93">
        <v>0</v>
      </c>
      <c r="K54" s="93">
        <v>0</v>
      </c>
      <c r="L54" s="94">
        <v>0</v>
      </c>
      <c r="M54" s="94">
        <v>0</v>
      </c>
      <c r="N54" s="94">
        <v>0</v>
      </c>
    </row>
    <row r="55" spans="1:14" ht="15">
      <c r="A55" s="47" t="s">
        <v>88</v>
      </c>
      <c r="B55" s="106">
        <f t="shared" si="6"/>
        <v>1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3">
        <v>0</v>
      </c>
      <c r="J55" s="93">
        <v>1</v>
      </c>
      <c r="K55" s="93">
        <v>0</v>
      </c>
      <c r="L55" s="94">
        <v>0</v>
      </c>
      <c r="M55" s="94">
        <v>0</v>
      </c>
      <c r="N55" s="94">
        <v>0</v>
      </c>
    </row>
    <row r="56" spans="1:14" ht="15">
      <c r="A56" s="47" t="s">
        <v>126</v>
      </c>
      <c r="B56" s="106">
        <f t="shared" si="6"/>
        <v>1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3">
        <v>1</v>
      </c>
      <c r="J56" s="93">
        <v>0</v>
      </c>
      <c r="K56" s="93">
        <v>0</v>
      </c>
      <c r="L56" s="94">
        <v>0</v>
      </c>
      <c r="M56" s="94">
        <v>0</v>
      </c>
      <c r="N56" s="94">
        <v>0</v>
      </c>
    </row>
    <row r="57" spans="1:14" ht="15">
      <c r="A57" s="47" t="s">
        <v>62</v>
      </c>
      <c r="B57" s="106">
        <f t="shared" si="6"/>
        <v>7</v>
      </c>
      <c r="C57" s="94">
        <v>0</v>
      </c>
      <c r="D57" s="94">
        <v>0</v>
      </c>
      <c r="E57" s="94">
        <v>2</v>
      </c>
      <c r="F57" s="94">
        <v>1</v>
      </c>
      <c r="G57" s="94">
        <v>0</v>
      </c>
      <c r="H57" s="94">
        <v>0</v>
      </c>
      <c r="I57" s="93">
        <v>0</v>
      </c>
      <c r="J57" s="93">
        <v>0</v>
      </c>
      <c r="K57" s="93">
        <v>2</v>
      </c>
      <c r="L57" s="94">
        <v>1</v>
      </c>
      <c r="M57" s="94">
        <v>1</v>
      </c>
      <c r="N57" s="94">
        <v>0</v>
      </c>
    </row>
    <row r="58" spans="1:14" ht="15">
      <c r="A58" s="47" t="s">
        <v>20</v>
      </c>
      <c r="B58" s="106">
        <f t="shared" si="6"/>
        <v>2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3">
        <v>1</v>
      </c>
      <c r="J58" s="93">
        <v>0</v>
      </c>
      <c r="K58" s="93">
        <v>0</v>
      </c>
      <c r="L58" s="94">
        <v>0</v>
      </c>
      <c r="M58" s="94">
        <v>1</v>
      </c>
      <c r="N58" s="94">
        <v>0</v>
      </c>
    </row>
    <row r="59" spans="1:14" ht="15.75" thickBot="1">
      <c r="A59" s="50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32"/>
      <c r="M59" s="32"/>
      <c r="N59" s="32"/>
    </row>
    <row r="60" spans="1:14" ht="15">
      <c r="A60" s="44" t="s">
        <v>156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15"/>
      <c r="M60" s="15"/>
      <c r="N60" s="15"/>
    </row>
    <row r="61" spans="1:14" ht="15">
      <c r="A61" s="6" t="s">
        <v>162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15"/>
      <c r="M61" s="15"/>
      <c r="N61" s="15"/>
    </row>
  </sheetData>
  <mergeCells count="5">
    <mergeCell ref="B6:B7"/>
    <mergeCell ref="A6:A7"/>
    <mergeCell ref="C6:N6"/>
    <mergeCell ref="A3:N3"/>
    <mergeCell ref="A4:N4"/>
  </mergeCells>
  <printOptions horizontalCentered="1" verticalCentered="1"/>
  <pageMargins left="0.5905511811023623" right="0.5905511811023623" top="1" bottom="1" header="0" footer="0"/>
  <pageSetup horizontalDpi="600" verticalDpi="600" orientation="portrait" paperSize="126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="85" zoomScaleNormal="85" workbookViewId="0" topLeftCell="A1">
      <selection activeCell="F7" sqref="F7:H7"/>
    </sheetView>
  </sheetViews>
  <sheetFormatPr defaultColWidth="11.421875" defaultRowHeight="15" customHeight="1"/>
  <cols>
    <col min="1" max="1" width="25.7109375" style="54" customWidth="1"/>
    <col min="2" max="2" width="9.00390625" style="1" customWidth="1"/>
    <col min="3" max="4" width="11.421875" style="1" hidden="1" customWidth="1"/>
    <col min="5" max="5" width="12.57421875" style="2" customWidth="1"/>
    <col min="6" max="6" width="7.28125" style="1" customWidth="1"/>
    <col min="7" max="7" width="7.8515625" style="1" customWidth="1"/>
    <col min="8" max="8" width="14.140625" style="1" customWidth="1"/>
    <col min="9" max="9" width="10.8515625" style="1" customWidth="1"/>
    <col min="10" max="10" width="11.140625" style="1" customWidth="1"/>
    <col min="11" max="11" width="9.7109375" style="1" customWidth="1"/>
    <col min="12" max="12" width="10.57421875" style="1" customWidth="1"/>
    <col min="13" max="13" width="10.7109375" style="1" customWidth="1"/>
    <col min="14" max="14" width="6.57421875" style="1" customWidth="1"/>
    <col min="15" max="16384" width="11.421875" style="1" customWidth="1"/>
  </cols>
  <sheetData>
    <row r="1" spans="1:14" ht="15" customHeight="1">
      <c r="A1" s="7" t="s">
        <v>166</v>
      </c>
      <c r="B1" s="129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" customHeight="1">
      <c r="A2" s="133"/>
      <c r="B2" s="129"/>
      <c r="C2" s="129"/>
      <c r="D2" s="129"/>
      <c r="E2" s="130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" customHeight="1">
      <c r="A3" s="136" t="s">
        <v>157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5" customHeight="1">
      <c r="A4" s="136" t="s">
        <v>146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5" customHeight="1" thickBot="1"/>
    <row r="6" spans="1:14" ht="16.5" customHeight="1" thickBot="1">
      <c r="A6" s="143" t="s">
        <v>35</v>
      </c>
      <c r="B6" s="162" t="s">
        <v>4</v>
      </c>
      <c r="C6" s="56"/>
      <c r="D6" s="56"/>
      <c r="E6" s="154" t="s">
        <v>61</v>
      </c>
      <c r="F6" s="154"/>
      <c r="G6" s="154"/>
      <c r="H6" s="154"/>
      <c r="I6" s="154"/>
      <c r="J6" s="154"/>
      <c r="K6" s="154"/>
      <c r="L6" s="154"/>
      <c r="M6" s="154"/>
      <c r="N6" s="154"/>
    </row>
    <row r="7" spans="1:15" ht="15" customHeight="1">
      <c r="A7" s="148"/>
      <c r="B7" s="163"/>
      <c r="C7" s="4" t="s">
        <v>0</v>
      </c>
      <c r="D7" s="4" t="s">
        <v>2</v>
      </c>
      <c r="E7" s="112" t="s">
        <v>22</v>
      </c>
      <c r="F7" s="112" t="s">
        <v>1</v>
      </c>
      <c r="G7" s="112" t="s">
        <v>24</v>
      </c>
      <c r="H7" s="113" t="s">
        <v>27</v>
      </c>
      <c r="I7" s="113" t="s">
        <v>29</v>
      </c>
      <c r="J7" s="112" t="s">
        <v>32</v>
      </c>
      <c r="K7" s="112" t="s">
        <v>33</v>
      </c>
      <c r="L7" s="112" t="s">
        <v>93</v>
      </c>
      <c r="M7" s="112" t="s">
        <v>26</v>
      </c>
      <c r="N7" s="112" t="s">
        <v>3</v>
      </c>
      <c r="O7" s="6"/>
    </row>
    <row r="8" spans="1:15" ht="15" customHeight="1" thickBot="1">
      <c r="A8" s="144"/>
      <c r="B8" s="164"/>
      <c r="C8" s="5"/>
      <c r="D8" s="5"/>
      <c r="E8" s="114" t="s">
        <v>23</v>
      </c>
      <c r="F8" s="115"/>
      <c r="G8" s="114" t="s">
        <v>25</v>
      </c>
      <c r="H8" s="115" t="s">
        <v>28</v>
      </c>
      <c r="I8" s="115" t="s">
        <v>30</v>
      </c>
      <c r="J8" s="114" t="s">
        <v>31</v>
      </c>
      <c r="K8" s="114" t="s">
        <v>34</v>
      </c>
      <c r="L8" s="114" t="s">
        <v>90</v>
      </c>
      <c r="M8" s="114" t="s">
        <v>119</v>
      </c>
      <c r="N8" s="115"/>
      <c r="O8" s="6"/>
    </row>
    <row r="9" spans="1:15" ht="15" customHeight="1">
      <c r="A9" s="3"/>
      <c r="B9" s="55"/>
      <c r="C9" s="4"/>
      <c r="D9" s="4"/>
      <c r="E9" s="57"/>
      <c r="F9" s="44"/>
      <c r="G9" s="57"/>
      <c r="H9" s="44"/>
      <c r="I9" s="44"/>
      <c r="J9" s="57"/>
      <c r="K9" s="57"/>
      <c r="L9" s="44"/>
      <c r="M9" s="57"/>
      <c r="N9" s="44"/>
      <c r="O9" s="6"/>
    </row>
    <row r="10" spans="1:14" ht="15" customHeight="1">
      <c r="A10" s="58" t="s">
        <v>4</v>
      </c>
      <c r="B10" s="118">
        <f>+B12+B26+B44</f>
        <v>11651</v>
      </c>
      <c r="C10" s="119">
        <f aca="true" t="shared" si="0" ref="C10:N10">+C12+C26+C44</f>
        <v>2161</v>
      </c>
      <c r="D10" s="119">
        <f t="shared" si="0"/>
        <v>1014</v>
      </c>
      <c r="E10" s="119">
        <f t="shared" si="0"/>
        <v>3175</v>
      </c>
      <c r="F10" s="120">
        <f t="shared" si="0"/>
        <v>1863</v>
      </c>
      <c r="G10" s="120">
        <f t="shared" si="0"/>
        <v>31</v>
      </c>
      <c r="H10" s="120">
        <f t="shared" si="0"/>
        <v>3692</v>
      </c>
      <c r="I10" s="120">
        <f t="shared" si="0"/>
        <v>2602</v>
      </c>
      <c r="J10" s="120">
        <f t="shared" si="0"/>
        <v>214</v>
      </c>
      <c r="K10" s="120">
        <f t="shared" si="0"/>
        <v>57</v>
      </c>
      <c r="L10" s="120">
        <f t="shared" si="0"/>
        <v>4</v>
      </c>
      <c r="M10" s="59">
        <f t="shared" si="0"/>
        <v>5</v>
      </c>
      <c r="N10" s="59">
        <f t="shared" si="0"/>
        <v>8</v>
      </c>
    </row>
    <row r="11" spans="1:14" ht="15" customHeight="1">
      <c r="A11" s="58"/>
      <c r="B11" s="118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59"/>
      <c r="N11" s="59"/>
    </row>
    <row r="12" spans="1:14" ht="15" customHeight="1">
      <c r="A12" s="46" t="s">
        <v>69</v>
      </c>
      <c r="B12" s="121">
        <f>+SUM(B14:B24)</f>
        <v>5159</v>
      </c>
      <c r="C12" s="122">
        <f>+SUM(C14:C24)</f>
        <v>807</v>
      </c>
      <c r="D12" s="122">
        <f>+SUM(D14:D24)</f>
        <v>433</v>
      </c>
      <c r="E12" s="123">
        <f>+D12+C12</f>
        <v>1240</v>
      </c>
      <c r="F12" s="122">
        <f aca="true" t="shared" si="1" ref="F12:N12">+SUM(F14:F24)</f>
        <v>1077</v>
      </c>
      <c r="G12" s="122">
        <f t="shared" si="1"/>
        <v>1</v>
      </c>
      <c r="H12" s="122">
        <f t="shared" si="1"/>
        <v>1792</v>
      </c>
      <c r="I12" s="122">
        <f t="shared" si="1"/>
        <v>936</v>
      </c>
      <c r="J12" s="122">
        <f t="shared" si="1"/>
        <v>78</v>
      </c>
      <c r="K12" s="122">
        <f t="shared" si="1"/>
        <v>29</v>
      </c>
      <c r="L12" s="122">
        <f t="shared" si="1"/>
        <v>2</v>
      </c>
      <c r="M12" s="61">
        <f t="shared" si="1"/>
        <v>2</v>
      </c>
      <c r="N12" s="61">
        <f t="shared" si="1"/>
        <v>2</v>
      </c>
    </row>
    <row r="13" spans="1:14" ht="15" customHeight="1">
      <c r="A13" s="39"/>
      <c r="B13" s="60"/>
      <c r="C13" s="61"/>
      <c r="D13" s="61"/>
      <c r="E13" s="62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5" customHeight="1">
      <c r="A14" s="47" t="s">
        <v>137</v>
      </c>
      <c r="B14" s="109">
        <f aca="true" t="shared" si="2" ref="B14:B40">+SUM(E14:N14)</f>
        <v>420</v>
      </c>
      <c r="C14" s="49">
        <v>54</v>
      </c>
      <c r="D14" s="49">
        <v>27</v>
      </c>
      <c r="E14" s="49">
        <f>+D14+C14</f>
        <v>81</v>
      </c>
      <c r="F14" s="49">
        <v>120</v>
      </c>
      <c r="G14" s="49">
        <v>0</v>
      </c>
      <c r="H14" s="49">
        <v>163</v>
      </c>
      <c r="I14" s="49">
        <v>47</v>
      </c>
      <c r="J14" s="49">
        <v>7</v>
      </c>
      <c r="K14" s="49">
        <v>2</v>
      </c>
      <c r="L14" s="49">
        <v>0</v>
      </c>
      <c r="M14" s="49">
        <v>0</v>
      </c>
      <c r="N14" s="49">
        <v>0</v>
      </c>
    </row>
    <row r="15" spans="1:14" ht="15" customHeight="1">
      <c r="A15" s="47" t="s">
        <v>127</v>
      </c>
      <c r="B15" s="109">
        <f t="shared" si="2"/>
        <v>531</v>
      </c>
      <c r="C15" s="49">
        <v>73</v>
      </c>
      <c r="D15" s="49">
        <v>31</v>
      </c>
      <c r="E15" s="49">
        <f aca="true" t="shared" si="3" ref="E15:E24">+D15+C15</f>
        <v>104</v>
      </c>
      <c r="F15" s="49">
        <v>155</v>
      </c>
      <c r="G15" s="49">
        <v>0</v>
      </c>
      <c r="H15" s="49">
        <v>203</v>
      </c>
      <c r="I15" s="49">
        <v>56</v>
      </c>
      <c r="J15" s="49">
        <v>9</v>
      </c>
      <c r="K15" s="49">
        <v>3</v>
      </c>
      <c r="L15" s="49">
        <v>1</v>
      </c>
      <c r="M15" s="49">
        <v>0</v>
      </c>
      <c r="N15" s="49">
        <v>0</v>
      </c>
    </row>
    <row r="16" spans="1:14" ht="15" customHeight="1">
      <c r="A16" s="47" t="s">
        <v>128</v>
      </c>
      <c r="B16" s="109">
        <f t="shared" si="2"/>
        <v>958</v>
      </c>
      <c r="C16" s="49">
        <v>137</v>
      </c>
      <c r="D16" s="49">
        <v>64</v>
      </c>
      <c r="E16" s="49">
        <f t="shared" si="3"/>
        <v>201</v>
      </c>
      <c r="F16" s="49">
        <v>258</v>
      </c>
      <c r="G16" s="49">
        <v>0</v>
      </c>
      <c r="H16" s="49">
        <v>339</v>
      </c>
      <c r="I16" s="49">
        <v>106</v>
      </c>
      <c r="J16" s="49">
        <v>40</v>
      </c>
      <c r="K16" s="49">
        <v>13</v>
      </c>
      <c r="L16" s="49">
        <v>0</v>
      </c>
      <c r="M16" s="49">
        <v>1</v>
      </c>
      <c r="N16" s="49">
        <v>0</v>
      </c>
    </row>
    <row r="17" spans="1:14" ht="15" customHeight="1">
      <c r="A17" s="47" t="s">
        <v>129</v>
      </c>
      <c r="B17" s="109">
        <f t="shared" si="2"/>
        <v>463</v>
      </c>
      <c r="C17" s="49">
        <v>76</v>
      </c>
      <c r="D17" s="49">
        <v>25</v>
      </c>
      <c r="E17" s="49">
        <f t="shared" si="3"/>
        <v>101</v>
      </c>
      <c r="F17" s="49">
        <v>139</v>
      </c>
      <c r="G17" s="49">
        <v>0</v>
      </c>
      <c r="H17" s="49">
        <v>184</v>
      </c>
      <c r="I17" s="49">
        <v>34</v>
      </c>
      <c r="J17" s="49">
        <v>3</v>
      </c>
      <c r="K17" s="49">
        <v>2</v>
      </c>
      <c r="L17" s="49">
        <v>0</v>
      </c>
      <c r="M17" s="49">
        <v>0</v>
      </c>
      <c r="N17" s="49">
        <v>0</v>
      </c>
    </row>
    <row r="18" spans="1:14" ht="15" customHeight="1">
      <c r="A18" s="47" t="s">
        <v>130</v>
      </c>
      <c r="B18" s="109">
        <f t="shared" si="2"/>
        <v>339</v>
      </c>
      <c r="C18" s="49">
        <v>41</v>
      </c>
      <c r="D18" s="49">
        <v>34</v>
      </c>
      <c r="E18" s="49">
        <f t="shared" si="3"/>
        <v>75</v>
      </c>
      <c r="F18" s="49">
        <v>52</v>
      </c>
      <c r="G18" s="49">
        <v>0</v>
      </c>
      <c r="H18" s="49">
        <v>111</v>
      </c>
      <c r="I18" s="49">
        <v>90</v>
      </c>
      <c r="J18" s="49">
        <v>7</v>
      </c>
      <c r="K18" s="49">
        <v>4</v>
      </c>
      <c r="L18" s="49">
        <v>0</v>
      </c>
      <c r="M18" s="49">
        <v>0</v>
      </c>
      <c r="N18" s="49">
        <v>0</v>
      </c>
    </row>
    <row r="19" spans="1:14" ht="15" customHeight="1">
      <c r="A19" s="47" t="s">
        <v>131</v>
      </c>
      <c r="B19" s="109">
        <f t="shared" si="2"/>
        <v>369</v>
      </c>
      <c r="C19" s="49">
        <v>52</v>
      </c>
      <c r="D19" s="49">
        <v>44</v>
      </c>
      <c r="E19" s="49">
        <f t="shared" si="3"/>
        <v>96</v>
      </c>
      <c r="F19" s="49">
        <v>30</v>
      </c>
      <c r="G19" s="49">
        <v>0</v>
      </c>
      <c r="H19" s="49">
        <v>110</v>
      </c>
      <c r="I19" s="49">
        <v>130</v>
      </c>
      <c r="J19" s="49">
        <v>2</v>
      </c>
      <c r="K19" s="49">
        <v>1</v>
      </c>
      <c r="L19" s="49">
        <v>0</v>
      </c>
      <c r="M19" s="49">
        <v>0</v>
      </c>
      <c r="N19" s="49">
        <v>0</v>
      </c>
    </row>
    <row r="20" spans="1:14" ht="15" customHeight="1">
      <c r="A20" s="47" t="s">
        <v>132</v>
      </c>
      <c r="B20" s="109">
        <f t="shared" si="2"/>
        <v>441</v>
      </c>
      <c r="C20" s="49">
        <v>91</v>
      </c>
      <c r="D20" s="49">
        <v>17</v>
      </c>
      <c r="E20" s="49">
        <f t="shared" si="3"/>
        <v>108</v>
      </c>
      <c r="F20" s="49">
        <v>101</v>
      </c>
      <c r="G20" s="49">
        <v>0</v>
      </c>
      <c r="H20" s="49">
        <v>134</v>
      </c>
      <c r="I20" s="49">
        <v>95</v>
      </c>
      <c r="J20" s="49">
        <v>1</v>
      </c>
      <c r="K20" s="49">
        <v>2</v>
      </c>
      <c r="L20" s="49">
        <v>0</v>
      </c>
      <c r="M20" s="49">
        <v>0</v>
      </c>
      <c r="N20" s="49">
        <v>0</v>
      </c>
    </row>
    <row r="21" spans="1:14" ht="15" customHeight="1">
      <c r="A21" s="47" t="s">
        <v>133</v>
      </c>
      <c r="B21" s="109">
        <f t="shared" si="2"/>
        <v>306</v>
      </c>
      <c r="C21" s="49">
        <v>47</v>
      </c>
      <c r="D21" s="49">
        <v>46</v>
      </c>
      <c r="E21" s="49">
        <f t="shared" si="3"/>
        <v>93</v>
      </c>
      <c r="F21" s="49">
        <v>82</v>
      </c>
      <c r="G21" s="49">
        <v>0</v>
      </c>
      <c r="H21" s="49">
        <v>90</v>
      </c>
      <c r="I21" s="49">
        <v>40</v>
      </c>
      <c r="J21" s="49">
        <v>1</v>
      </c>
      <c r="K21" s="49">
        <v>0</v>
      </c>
      <c r="L21" s="49">
        <v>0</v>
      </c>
      <c r="M21" s="49">
        <v>0</v>
      </c>
      <c r="N21" s="49">
        <v>0</v>
      </c>
    </row>
    <row r="22" spans="1:14" ht="15" customHeight="1">
      <c r="A22" s="47" t="s">
        <v>134</v>
      </c>
      <c r="B22" s="109">
        <f t="shared" si="2"/>
        <v>631</v>
      </c>
      <c r="C22" s="49">
        <v>113</v>
      </c>
      <c r="D22" s="49">
        <v>61</v>
      </c>
      <c r="E22" s="49">
        <f t="shared" si="3"/>
        <v>174</v>
      </c>
      <c r="F22" s="49">
        <v>71</v>
      </c>
      <c r="G22" s="49">
        <v>0</v>
      </c>
      <c r="H22" s="49">
        <v>194</v>
      </c>
      <c r="I22" s="49">
        <v>184</v>
      </c>
      <c r="J22" s="49">
        <v>4</v>
      </c>
      <c r="K22" s="49">
        <v>1</v>
      </c>
      <c r="L22" s="49">
        <v>1</v>
      </c>
      <c r="M22" s="49">
        <v>1</v>
      </c>
      <c r="N22" s="49">
        <v>1</v>
      </c>
    </row>
    <row r="23" spans="1:14" ht="15" customHeight="1">
      <c r="A23" s="47" t="s">
        <v>135</v>
      </c>
      <c r="B23" s="109">
        <f t="shared" si="2"/>
        <v>302</v>
      </c>
      <c r="C23" s="49">
        <v>55</v>
      </c>
      <c r="D23" s="49">
        <v>54</v>
      </c>
      <c r="E23" s="49">
        <f t="shared" si="3"/>
        <v>109</v>
      </c>
      <c r="F23" s="49">
        <v>23</v>
      </c>
      <c r="G23" s="49">
        <v>0</v>
      </c>
      <c r="H23" s="49">
        <v>112</v>
      </c>
      <c r="I23" s="49">
        <v>57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</row>
    <row r="24" spans="1:14" ht="15" customHeight="1">
      <c r="A24" s="47" t="s">
        <v>136</v>
      </c>
      <c r="B24" s="109">
        <f t="shared" si="2"/>
        <v>399</v>
      </c>
      <c r="C24" s="49">
        <v>68</v>
      </c>
      <c r="D24" s="49">
        <v>30</v>
      </c>
      <c r="E24" s="49">
        <f t="shared" si="3"/>
        <v>98</v>
      </c>
      <c r="F24" s="49">
        <v>46</v>
      </c>
      <c r="G24" s="49">
        <v>1</v>
      </c>
      <c r="H24" s="49">
        <v>152</v>
      </c>
      <c r="I24" s="49">
        <v>97</v>
      </c>
      <c r="J24" s="49">
        <v>3</v>
      </c>
      <c r="K24" s="49">
        <v>1</v>
      </c>
      <c r="L24" s="49">
        <v>0</v>
      </c>
      <c r="M24" s="49">
        <v>0</v>
      </c>
      <c r="N24" s="49">
        <v>1</v>
      </c>
    </row>
    <row r="25" spans="1:14" ht="8.25" customHeight="1">
      <c r="A25" s="40"/>
      <c r="B25" s="10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 customHeight="1">
      <c r="A26" s="111" t="s">
        <v>94</v>
      </c>
      <c r="B26" s="110">
        <f>+SUM(B27:B42)</f>
        <v>6371</v>
      </c>
      <c r="C26" s="48">
        <f aca="true" t="shared" si="4" ref="C26:N26">+SUM(C27:C42)</f>
        <v>1353</v>
      </c>
      <c r="D26" s="48">
        <f t="shared" si="4"/>
        <v>579</v>
      </c>
      <c r="E26" s="48">
        <f t="shared" si="4"/>
        <v>1932</v>
      </c>
      <c r="F26" s="46">
        <f t="shared" si="4"/>
        <v>780</v>
      </c>
      <c r="G26" s="46">
        <f t="shared" si="4"/>
        <v>30</v>
      </c>
      <c r="H26" s="46">
        <f t="shared" si="4"/>
        <v>1893</v>
      </c>
      <c r="I26" s="46">
        <f t="shared" si="4"/>
        <v>1574</v>
      </c>
      <c r="J26" s="46">
        <f t="shared" si="4"/>
        <v>125</v>
      </c>
      <c r="K26" s="46">
        <f t="shared" si="4"/>
        <v>26</v>
      </c>
      <c r="L26" s="46">
        <f t="shared" si="4"/>
        <v>2</v>
      </c>
      <c r="M26" s="46">
        <f t="shared" si="4"/>
        <v>3</v>
      </c>
      <c r="N26" s="46">
        <f t="shared" si="4"/>
        <v>6</v>
      </c>
    </row>
    <row r="27" spans="1:14" ht="19.5" customHeight="1">
      <c r="A27" s="47" t="s">
        <v>6</v>
      </c>
      <c r="B27" s="109">
        <f t="shared" si="2"/>
        <v>571</v>
      </c>
      <c r="C27" s="49">
        <v>128</v>
      </c>
      <c r="D27" s="49">
        <v>75</v>
      </c>
      <c r="E27" s="49">
        <f aca="true" t="shared" si="5" ref="E27:E42">+D27+C27</f>
        <v>203</v>
      </c>
      <c r="F27" s="49">
        <v>91</v>
      </c>
      <c r="G27" s="49">
        <v>1</v>
      </c>
      <c r="H27" s="49">
        <v>130</v>
      </c>
      <c r="I27" s="49">
        <v>139</v>
      </c>
      <c r="J27" s="49">
        <v>6</v>
      </c>
      <c r="K27" s="49">
        <v>1</v>
      </c>
      <c r="L27" s="49">
        <v>0</v>
      </c>
      <c r="M27" s="49">
        <v>0</v>
      </c>
      <c r="N27" s="49">
        <v>0</v>
      </c>
    </row>
    <row r="28" spans="1:14" ht="15" customHeight="1">
      <c r="A28" s="47" t="s">
        <v>7</v>
      </c>
      <c r="B28" s="109">
        <f t="shared" si="2"/>
        <v>1281</v>
      </c>
      <c r="C28" s="49">
        <v>253</v>
      </c>
      <c r="D28" s="49">
        <v>68</v>
      </c>
      <c r="E28" s="49">
        <f t="shared" si="5"/>
        <v>321</v>
      </c>
      <c r="F28" s="49">
        <v>115</v>
      </c>
      <c r="G28" s="49">
        <v>4</v>
      </c>
      <c r="H28" s="49">
        <v>450</v>
      </c>
      <c r="I28" s="49">
        <v>349</v>
      </c>
      <c r="J28" s="49">
        <v>27</v>
      </c>
      <c r="K28" s="49">
        <v>9</v>
      </c>
      <c r="L28" s="49">
        <v>0</v>
      </c>
      <c r="M28" s="49">
        <v>2</v>
      </c>
      <c r="N28" s="49">
        <v>4</v>
      </c>
    </row>
    <row r="29" spans="1:14" ht="15" customHeight="1">
      <c r="A29" s="47" t="s">
        <v>87</v>
      </c>
      <c r="B29" s="109">
        <f t="shared" si="2"/>
        <v>1</v>
      </c>
      <c r="C29" s="49">
        <v>0</v>
      </c>
      <c r="D29" s="49">
        <v>0</v>
      </c>
      <c r="E29" s="49">
        <f t="shared" si="5"/>
        <v>0</v>
      </c>
      <c r="F29" s="49">
        <v>0</v>
      </c>
      <c r="G29" s="49">
        <v>0</v>
      </c>
      <c r="H29" s="49">
        <v>0</v>
      </c>
      <c r="I29" s="49">
        <v>1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1:14" ht="15" customHeight="1">
      <c r="A30" s="47" t="s">
        <v>8</v>
      </c>
      <c r="B30" s="109">
        <f t="shared" si="2"/>
        <v>169</v>
      </c>
      <c r="C30" s="49">
        <v>35</v>
      </c>
      <c r="D30" s="49">
        <v>2</v>
      </c>
      <c r="E30" s="49">
        <f t="shared" si="5"/>
        <v>37</v>
      </c>
      <c r="F30" s="49">
        <v>7</v>
      </c>
      <c r="G30" s="49">
        <v>1</v>
      </c>
      <c r="H30" s="49">
        <v>44</v>
      </c>
      <c r="I30" s="49">
        <v>41</v>
      </c>
      <c r="J30" s="49">
        <v>38</v>
      </c>
      <c r="K30" s="49">
        <v>1</v>
      </c>
      <c r="L30" s="49">
        <v>0</v>
      </c>
      <c r="M30" s="49">
        <v>0</v>
      </c>
      <c r="N30" s="49">
        <v>0</v>
      </c>
    </row>
    <row r="31" spans="1:14" ht="15" customHeight="1">
      <c r="A31" s="47" t="s">
        <v>5</v>
      </c>
      <c r="B31" s="109">
        <f t="shared" si="2"/>
        <v>61</v>
      </c>
      <c r="C31" s="49">
        <v>25</v>
      </c>
      <c r="D31" s="49">
        <v>6</v>
      </c>
      <c r="E31" s="49">
        <f t="shared" si="5"/>
        <v>31</v>
      </c>
      <c r="F31" s="49">
        <v>6</v>
      </c>
      <c r="G31" s="49">
        <v>1</v>
      </c>
      <c r="H31" s="49">
        <v>7</v>
      </c>
      <c r="I31" s="49">
        <v>16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</row>
    <row r="32" spans="1:14" ht="15" customHeight="1">
      <c r="A32" s="47" t="s">
        <v>9</v>
      </c>
      <c r="B32" s="109">
        <f t="shared" si="2"/>
        <v>919</v>
      </c>
      <c r="C32" s="49">
        <v>214</v>
      </c>
      <c r="D32" s="49">
        <v>94</v>
      </c>
      <c r="E32" s="49">
        <f t="shared" si="5"/>
        <v>308</v>
      </c>
      <c r="F32" s="49">
        <v>122</v>
      </c>
      <c r="G32" s="49">
        <v>2</v>
      </c>
      <c r="H32" s="49">
        <v>293</v>
      </c>
      <c r="I32" s="49">
        <v>187</v>
      </c>
      <c r="J32" s="49">
        <v>2</v>
      </c>
      <c r="K32" s="49">
        <v>3</v>
      </c>
      <c r="L32" s="49">
        <v>0</v>
      </c>
      <c r="M32" s="49">
        <v>0</v>
      </c>
      <c r="N32" s="49">
        <v>2</v>
      </c>
    </row>
    <row r="33" spans="1:14" ht="15" customHeight="1">
      <c r="A33" s="47" t="s">
        <v>10</v>
      </c>
      <c r="B33" s="109">
        <f t="shared" si="2"/>
        <v>243</v>
      </c>
      <c r="C33" s="49">
        <v>51</v>
      </c>
      <c r="D33" s="49">
        <v>22</v>
      </c>
      <c r="E33" s="49">
        <f t="shared" si="5"/>
        <v>73</v>
      </c>
      <c r="F33" s="49">
        <v>28</v>
      </c>
      <c r="G33" s="49">
        <v>6</v>
      </c>
      <c r="H33" s="49">
        <v>57</v>
      </c>
      <c r="I33" s="49">
        <v>72</v>
      </c>
      <c r="J33" s="49">
        <v>4</v>
      </c>
      <c r="K33" s="49">
        <v>3</v>
      </c>
      <c r="L33" s="49">
        <v>0</v>
      </c>
      <c r="M33" s="49">
        <v>0</v>
      </c>
      <c r="N33" s="49">
        <v>0</v>
      </c>
    </row>
    <row r="34" spans="1:14" ht="15" customHeight="1">
      <c r="A34" s="47" t="s">
        <v>11</v>
      </c>
      <c r="B34" s="109">
        <f t="shared" si="2"/>
        <v>331</v>
      </c>
      <c r="C34" s="49">
        <v>68</v>
      </c>
      <c r="D34" s="49">
        <v>14</v>
      </c>
      <c r="E34" s="49">
        <f t="shared" si="5"/>
        <v>82</v>
      </c>
      <c r="F34" s="49">
        <v>29</v>
      </c>
      <c r="G34" s="49">
        <v>0</v>
      </c>
      <c r="H34" s="49">
        <v>109</v>
      </c>
      <c r="I34" s="49">
        <v>81</v>
      </c>
      <c r="J34" s="49">
        <v>27</v>
      </c>
      <c r="K34" s="49">
        <v>3</v>
      </c>
      <c r="L34" s="49">
        <v>0</v>
      </c>
      <c r="M34" s="49">
        <v>0</v>
      </c>
      <c r="N34" s="49">
        <v>0</v>
      </c>
    </row>
    <row r="35" spans="1:14" ht="15" customHeight="1">
      <c r="A35" s="47" t="s">
        <v>12</v>
      </c>
      <c r="B35" s="109">
        <f t="shared" si="2"/>
        <v>248</v>
      </c>
      <c r="C35" s="49">
        <v>70</v>
      </c>
      <c r="D35" s="49">
        <v>20</v>
      </c>
      <c r="E35" s="49">
        <f t="shared" si="5"/>
        <v>90</v>
      </c>
      <c r="F35" s="49">
        <v>23</v>
      </c>
      <c r="G35" s="49">
        <v>11</v>
      </c>
      <c r="H35" s="49">
        <v>57</v>
      </c>
      <c r="I35" s="49">
        <v>63</v>
      </c>
      <c r="J35" s="49">
        <v>3</v>
      </c>
      <c r="K35" s="49">
        <v>1</v>
      </c>
      <c r="L35" s="49">
        <v>0</v>
      </c>
      <c r="M35" s="49">
        <v>0</v>
      </c>
      <c r="N35" s="49">
        <v>0</v>
      </c>
    </row>
    <row r="36" spans="1:14" ht="15" customHeight="1">
      <c r="A36" s="47" t="s">
        <v>13</v>
      </c>
      <c r="B36" s="109">
        <f t="shared" si="2"/>
        <v>30</v>
      </c>
      <c r="C36" s="49">
        <v>8</v>
      </c>
      <c r="D36" s="49">
        <v>1</v>
      </c>
      <c r="E36" s="49">
        <f t="shared" si="5"/>
        <v>9</v>
      </c>
      <c r="F36" s="49">
        <v>2</v>
      </c>
      <c r="G36" s="49">
        <v>2</v>
      </c>
      <c r="H36" s="49">
        <v>3</v>
      </c>
      <c r="I36" s="49">
        <v>5</v>
      </c>
      <c r="J36" s="49">
        <v>9</v>
      </c>
      <c r="K36" s="49">
        <v>0</v>
      </c>
      <c r="L36" s="49">
        <v>0</v>
      </c>
      <c r="M36" s="49">
        <v>0</v>
      </c>
      <c r="N36" s="49">
        <v>0</v>
      </c>
    </row>
    <row r="37" spans="1:14" ht="15" customHeight="1">
      <c r="A37" s="47" t="s">
        <v>14</v>
      </c>
      <c r="B37" s="109">
        <f t="shared" si="2"/>
        <v>612</v>
      </c>
      <c r="C37" s="49">
        <v>149</v>
      </c>
      <c r="D37" s="49">
        <v>29</v>
      </c>
      <c r="E37" s="49">
        <f t="shared" si="5"/>
        <v>178</v>
      </c>
      <c r="F37" s="49">
        <v>71</v>
      </c>
      <c r="G37" s="49">
        <v>0</v>
      </c>
      <c r="H37" s="49">
        <v>179</v>
      </c>
      <c r="I37" s="49">
        <v>180</v>
      </c>
      <c r="J37" s="49">
        <v>3</v>
      </c>
      <c r="K37" s="49">
        <v>1</v>
      </c>
      <c r="L37" s="49">
        <v>0</v>
      </c>
      <c r="M37" s="49">
        <v>0</v>
      </c>
      <c r="N37" s="49">
        <v>0</v>
      </c>
    </row>
    <row r="38" spans="1:14" ht="15" customHeight="1">
      <c r="A38" s="47" t="s">
        <v>15</v>
      </c>
      <c r="B38" s="109">
        <f t="shared" si="2"/>
        <v>410</v>
      </c>
      <c r="C38" s="49">
        <v>93</v>
      </c>
      <c r="D38" s="49">
        <v>43</v>
      </c>
      <c r="E38" s="49">
        <f t="shared" si="5"/>
        <v>136</v>
      </c>
      <c r="F38" s="49">
        <v>41</v>
      </c>
      <c r="G38" s="49">
        <v>1</v>
      </c>
      <c r="H38" s="49">
        <v>98</v>
      </c>
      <c r="I38" s="49">
        <v>131</v>
      </c>
      <c r="J38" s="49">
        <v>1</v>
      </c>
      <c r="K38" s="49">
        <v>1</v>
      </c>
      <c r="L38" s="49">
        <v>0</v>
      </c>
      <c r="M38" s="49">
        <v>1</v>
      </c>
      <c r="N38" s="49">
        <v>0</v>
      </c>
    </row>
    <row r="39" spans="1:14" ht="15" customHeight="1">
      <c r="A39" s="47" t="s">
        <v>16</v>
      </c>
      <c r="B39" s="109">
        <f t="shared" si="2"/>
        <v>968</v>
      </c>
      <c r="C39" s="49">
        <v>141</v>
      </c>
      <c r="D39" s="49">
        <v>127</v>
      </c>
      <c r="E39" s="49">
        <f t="shared" si="5"/>
        <v>268</v>
      </c>
      <c r="F39" s="49">
        <v>165</v>
      </c>
      <c r="G39" s="49">
        <v>0</v>
      </c>
      <c r="H39" s="49">
        <v>330</v>
      </c>
      <c r="I39" s="49">
        <v>201</v>
      </c>
      <c r="J39" s="49">
        <v>1</v>
      </c>
      <c r="K39" s="49">
        <v>2</v>
      </c>
      <c r="L39" s="49">
        <v>1</v>
      </c>
      <c r="M39" s="49">
        <v>0</v>
      </c>
      <c r="N39" s="49">
        <v>0</v>
      </c>
    </row>
    <row r="40" spans="1:14" ht="15" customHeight="1">
      <c r="A40" s="47" t="s">
        <v>66</v>
      </c>
      <c r="B40" s="109">
        <f t="shared" si="2"/>
        <v>1</v>
      </c>
      <c r="C40" s="49">
        <v>0</v>
      </c>
      <c r="D40" s="49">
        <v>0</v>
      </c>
      <c r="E40" s="49">
        <f t="shared" si="5"/>
        <v>0</v>
      </c>
      <c r="F40" s="49">
        <v>0</v>
      </c>
      <c r="G40" s="49">
        <v>0</v>
      </c>
      <c r="H40" s="49">
        <v>0</v>
      </c>
      <c r="I40" s="49">
        <v>1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</row>
    <row r="41" spans="1:14" ht="15" customHeight="1">
      <c r="A41" s="47" t="s">
        <v>17</v>
      </c>
      <c r="B41" s="109">
        <f>+SUM(E41:N41)</f>
        <v>525</v>
      </c>
      <c r="C41" s="49">
        <v>118</v>
      </c>
      <c r="D41" s="49">
        <v>78</v>
      </c>
      <c r="E41" s="49">
        <f t="shared" si="5"/>
        <v>196</v>
      </c>
      <c r="F41" s="49">
        <v>80</v>
      </c>
      <c r="G41" s="49">
        <v>1</v>
      </c>
      <c r="H41" s="49">
        <v>136</v>
      </c>
      <c r="I41" s="49">
        <v>107</v>
      </c>
      <c r="J41" s="49">
        <v>3</v>
      </c>
      <c r="K41" s="49">
        <v>1</v>
      </c>
      <c r="L41" s="49">
        <v>1</v>
      </c>
      <c r="M41" s="49">
        <v>0</v>
      </c>
      <c r="N41" s="49">
        <v>0</v>
      </c>
    </row>
    <row r="42" spans="1:14" ht="15" customHeight="1">
      <c r="A42" s="47" t="s">
        <v>86</v>
      </c>
      <c r="B42" s="109">
        <f>+SUM(E42:N42)</f>
        <v>1</v>
      </c>
      <c r="C42" s="49">
        <v>0</v>
      </c>
      <c r="D42" s="49">
        <v>0</v>
      </c>
      <c r="E42" s="49">
        <f t="shared" si="5"/>
        <v>0</v>
      </c>
      <c r="F42" s="49">
        <v>0</v>
      </c>
      <c r="G42" s="49">
        <v>0</v>
      </c>
      <c r="H42" s="49">
        <v>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</row>
    <row r="43" spans="1:14" ht="15" customHeight="1">
      <c r="A43" s="47"/>
      <c r="B43" s="109"/>
      <c r="C43" s="49"/>
      <c r="D43" s="49"/>
      <c r="E43" s="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" customHeight="1">
      <c r="A44" s="46" t="s">
        <v>117</v>
      </c>
      <c r="B44" s="110">
        <f>+SUM(B46:B62)</f>
        <v>121</v>
      </c>
      <c r="C44" s="38">
        <f>+SUM(C46:C60)</f>
        <v>1</v>
      </c>
      <c r="D44" s="38">
        <f>+SUM(D46:D60)</f>
        <v>2</v>
      </c>
      <c r="E44" s="48">
        <f aca="true" t="shared" si="6" ref="E44:N44">+SUM(E46:E62)</f>
        <v>3</v>
      </c>
      <c r="F44" s="46">
        <f t="shared" si="6"/>
        <v>6</v>
      </c>
      <c r="G44" s="46">
        <f t="shared" si="6"/>
        <v>0</v>
      </c>
      <c r="H44" s="46">
        <f t="shared" si="6"/>
        <v>7</v>
      </c>
      <c r="I44" s="46">
        <f t="shared" si="6"/>
        <v>92</v>
      </c>
      <c r="J44" s="46">
        <f t="shared" si="6"/>
        <v>11</v>
      </c>
      <c r="K44" s="46">
        <f t="shared" si="6"/>
        <v>2</v>
      </c>
      <c r="L44" s="46">
        <f t="shared" si="6"/>
        <v>0</v>
      </c>
      <c r="M44" s="46">
        <f t="shared" si="6"/>
        <v>0</v>
      </c>
      <c r="N44" s="46">
        <f t="shared" si="6"/>
        <v>0</v>
      </c>
    </row>
    <row r="45" spans="1:14" ht="15" customHeight="1">
      <c r="A45" s="47"/>
      <c r="B45" s="109"/>
      <c r="C45" s="49"/>
      <c r="D45" s="49"/>
      <c r="E45" s="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 customHeight="1">
      <c r="A46" s="47" t="s">
        <v>122</v>
      </c>
      <c r="B46" s="109">
        <f aca="true" t="shared" si="7" ref="B46:B60">+SUM(E46:N46)</f>
        <v>27</v>
      </c>
      <c r="C46" s="49">
        <v>0</v>
      </c>
      <c r="D46" s="49">
        <v>1</v>
      </c>
      <c r="E46" s="49">
        <f aca="true" t="shared" si="8" ref="E46:E61">+D46+C46</f>
        <v>1</v>
      </c>
      <c r="F46" s="49">
        <v>0</v>
      </c>
      <c r="G46" s="49">
        <v>0</v>
      </c>
      <c r="H46" s="49">
        <v>1</v>
      </c>
      <c r="I46" s="49">
        <v>22</v>
      </c>
      <c r="J46" s="49">
        <v>2</v>
      </c>
      <c r="K46" s="49">
        <v>1</v>
      </c>
      <c r="L46" s="49">
        <v>0</v>
      </c>
      <c r="M46" s="49">
        <v>0</v>
      </c>
      <c r="N46" s="49">
        <v>0</v>
      </c>
    </row>
    <row r="47" spans="1:14" ht="15" customHeight="1">
      <c r="A47" s="47" t="s">
        <v>114</v>
      </c>
      <c r="B47" s="109">
        <f>+SUM(E47:N47)</f>
        <v>1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</row>
    <row r="48" spans="1:14" ht="15" customHeight="1">
      <c r="A48" s="47" t="s">
        <v>85</v>
      </c>
      <c r="B48" s="109">
        <f>+SUM(E48:N48)</f>
        <v>1</v>
      </c>
      <c r="C48" s="49">
        <v>0</v>
      </c>
      <c r="D48" s="49">
        <v>0</v>
      </c>
      <c r="E48" s="49">
        <f t="shared" si="8"/>
        <v>0</v>
      </c>
      <c r="F48" s="49">
        <v>0</v>
      </c>
      <c r="G48" s="49">
        <v>0</v>
      </c>
      <c r="H48" s="49">
        <v>0</v>
      </c>
      <c r="I48" s="49">
        <v>1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</row>
    <row r="49" spans="1:14" ht="15" customHeight="1">
      <c r="A49" s="47" t="s">
        <v>89</v>
      </c>
      <c r="B49" s="109">
        <f>+SUM(E49:N49)</f>
        <v>4</v>
      </c>
      <c r="C49" s="49">
        <v>0</v>
      </c>
      <c r="D49" s="49">
        <v>0</v>
      </c>
      <c r="E49" s="49">
        <f t="shared" si="8"/>
        <v>0</v>
      </c>
      <c r="F49" s="49">
        <v>0</v>
      </c>
      <c r="G49" s="49">
        <v>0</v>
      </c>
      <c r="H49" s="49">
        <v>1</v>
      </c>
      <c r="I49" s="49">
        <v>3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</row>
    <row r="50" spans="1:14" ht="15" customHeight="1">
      <c r="A50" s="47" t="s">
        <v>123</v>
      </c>
      <c r="B50" s="109">
        <f t="shared" si="7"/>
        <v>43</v>
      </c>
      <c r="C50" s="49">
        <v>0</v>
      </c>
      <c r="D50" s="49">
        <v>0</v>
      </c>
      <c r="E50" s="49">
        <f t="shared" si="8"/>
        <v>0</v>
      </c>
      <c r="F50" s="49">
        <v>1</v>
      </c>
      <c r="G50" s="49">
        <v>0</v>
      </c>
      <c r="H50" s="49">
        <v>1</v>
      </c>
      <c r="I50" s="49">
        <v>36</v>
      </c>
      <c r="J50" s="49">
        <v>4</v>
      </c>
      <c r="K50" s="49">
        <v>1</v>
      </c>
      <c r="L50" s="49">
        <v>0</v>
      </c>
      <c r="M50" s="49">
        <v>0</v>
      </c>
      <c r="N50" s="49">
        <v>0</v>
      </c>
    </row>
    <row r="51" spans="1:14" ht="15" customHeight="1">
      <c r="A51" s="47" t="s">
        <v>124</v>
      </c>
      <c r="B51" s="109">
        <f t="shared" si="7"/>
        <v>20</v>
      </c>
      <c r="C51" s="49">
        <v>0</v>
      </c>
      <c r="D51" s="49">
        <v>0</v>
      </c>
      <c r="E51" s="49">
        <f t="shared" si="8"/>
        <v>0</v>
      </c>
      <c r="F51" s="49">
        <v>2</v>
      </c>
      <c r="G51" s="49">
        <v>0</v>
      </c>
      <c r="H51" s="49">
        <v>1</v>
      </c>
      <c r="I51" s="49">
        <v>16</v>
      </c>
      <c r="J51" s="49">
        <v>1</v>
      </c>
      <c r="K51" s="49">
        <v>0</v>
      </c>
      <c r="L51" s="49">
        <v>0</v>
      </c>
      <c r="M51" s="49">
        <v>0</v>
      </c>
      <c r="N51" s="49">
        <v>0</v>
      </c>
    </row>
    <row r="52" spans="1:14" ht="15" customHeight="1">
      <c r="A52" s="47" t="s">
        <v>19</v>
      </c>
      <c r="B52" s="109">
        <f>+SUM(E52:N52)</f>
        <v>7</v>
      </c>
      <c r="C52" s="49">
        <v>1</v>
      </c>
      <c r="D52" s="49">
        <v>1</v>
      </c>
      <c r="E52" s="49">
        <v>2</v>
      </c>
      <c r="F52" s="49">
        <v>0</v>
      </c>
      <c r="G52" s="49">
        <v>0</v>
      </c>
      <c r="H52" s="49">
        <v>1</v>
      </c>
      <c r="I52" s="49">
        <v>3</v>
      </c>
      <c r="J52" s="49">
        <v>1</v>
      </c>
      <c r="K52" s="49">
        <v>0</v>
      </c>
      <c r="L52" s="49">
        <v>0</v>
      </c>
      <c r="M52" s="49">
        <v>0</v>
      </c>
      <c r="N52" s="49">
        <v>0</v>
      </c>
    </row>
    <row r="53" spans="1:14" ht="15" customHeight="1">
      <c r="A53" s="47" t="s">
        <v>116</v>
      </c>
      <c r="B53" s="109">
        <f>+SUM(E53:N53)</f>
        <v>1</v>
      </c>
      <c r="C53" s="49">
        <v>0</v>
      </c>
      <c r="D53" s="49">
        <v>0</v>
      </c>
      <c r="E53" s="49">
        <v>0</v>
      </c>
      <c r="F53" s="49">
        <v>1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</row>
    <row r="54" spans="1:14" ht="15" customHeight="1">
      <c r="A54" s="47" t="s">
        <v>125</v>
      </c>
      <c r="B54" s="109">
        <f t="shared" si="7"/>
        <v>3</v>
      </c>
      <c r="C54" s="49">
        <v>0</v>
      </c>
      <c r="D54" s="49">
        <v>0</v>
      </c>
      <c r="E54" s="49">
        <f t="shared" si="8"/>
        <v>0</v>
      </c>
      <c r="F54" s="49">
        <v>1</v>
      </c>
      <c r="G54" s="49">
        <v>0</v>
      </c>
      <c r="H54" s="49">
        <v>0</v>
      </c>
      <c r="I54" s="49">
        <v>2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</row>
    <row r="55" spans="1:14" ht="15" customHeight="1">
      <c r="A55" s="47" t="s">
        <v>67</v>
      </c>
      <c r="B55" s="109">
        <f>+SUM(E55:N55)</f>
        <v>1</v>
      </c>
      <c r="C55" s="49">
        <v>0</v>
      </c>
      <c r="D55" s="49">
        <v>0</v>
      </c>
      <c r="E55" s="49">
        <f t="shared" si="8"/>
        <v>0</v>
      </c>
      <c r="F55" s="49">
        <v>1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ht="15" customHeight="1">
      <c r="A56" s="47" t="s">
        <v>115</v>
      </c>
      <c r="B56" s="109">
        <f>+SUM(E56:N56)</f>
        <v>1</v>
      </c>
      <c r="C56" s="49">
        <v>0</v>
      </c>
      <c r="D56" s="49">
        <v>0</v>
      </c>
      <c r="E56" s="49">
        <f t="shared" si="8"/>
        <v>0</v>
      </c>
      <c r="F56" s="49">
        <v>0</v>
      </c>
      <c r="G56" s="49">
        <v>0</v>
      </c>
      <c r="H56" s="49">
        <v>0</v>
      </c>
      <c r="I56" s="49">
        <v>1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</row>
    <row r="57" spans="1:14" ht="15" customHeight="1">
      <c r="A57" s="47" t="s">
        <v>18</v>
      </c>
      <c r="B57" s="109">
        <f t="shared" si="7"/>
        <v>1</v>
      </c>
      <c r="C57" s="49">
        <v>0</v>
      </c>
      <c r="D57" s="49">
        <v>0</v>
      </c>
      <c r="E57" s="49">
        <f t="shared" si="8"/>
        <v>0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0</v>
      </c>
      <c r="M57" s="49">
        <v>0</v>
      </c>
      <c r="N57" s="49">
        <v>0</v>
      </c>
    </row>
    <row r="58" spans="1:14" ht="15" customHeight="1">
      <c r="A58" s="47" t="s">
        <v>88</v>
      </c>
      <c r="B58" s="109">
        <f>+SUM(E58:N58)</f>
        <v>1</v>
      </c>
      <c r="C58" s="49">
        <v>0</v>
      </c>
      <c r="D58" s="49">
        <v>0</v>
      </c>
      <c r="E58" s="49">
        <f t="shared" si="8"/>
        <v>0</v>
      </c>
      <c r="F58" s="49">
        <v>0</v>
      </c>
      <c r="G58" s="49">
        <v>0</v>
      </c>
      <c r="H58" s="49">
        <v>0</v>
      </c>
      <c r="I58" s="49">
        <v>1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</row>
    <row r="59" spans="1:14" ht="15" customHeight="1">
      <c r="A59" s="47" t="s">
        <v>126</v>
      </c>
      <c r="B59" s="109">
        <f t="shared" si="7"/>
        <v>1</v>
      </c>
      <c r="C59" s="49">
        <v>0</v>
      </c>
      <c r="D59" s="49">
        <v>0</v>
      </c>
      <c r="E59" s="49">
        <f t="shared" si="8"/>
        <v>0</v>
      </c>
      <c r="F59" s="49">
        <v>0</v>
      </c>
      <c r="G59" s="49">
        <v>0</v>
      </c>
      <c r="H59" s="49">
        <v>0</v>
      </c>
      <c r="I59" s="49">
        <v>1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</row>
    <row r="60" spans="1:14" ht="15" customHeight="1">
      <c r="A60" s="47" t="s">
        <v>62</v>
      </c>
      <c r="B60" s="109">
        <f t="shared" si="7"/>
        <v>7</v>
      </c>
      <c r="C60" s="49">
        <v>0</v>
      </c>
      <c r="D60" s="49">
        <v>0</v>
      </c>
      <c r="E60" s="49">
        <f t="shared" si="8"/>
        <v>0</v>
      </c>
      <c r="F60" s="49">
        <v>0</v>
      </c>
      <c r="G60" s="49">
        <v>0</v>
      </c>
      <c r="H60" s="49">
        <v>2</v>
      </c>
      <c r="I60" s="49">
        <v>3</v>
      </c>
      <c r="J60" s="49">
        <v>2</v>
      </c>
      <c r="K60" s="49">
        <v>0</v>
      </c>
      <c r="L60" s="49">
        <v>0</v>
      </c>
      <c r="M60" s="49">
        <v>0</v>
      </c>
      <c r="N60" s="49">
        <v>0</v>
      </c>
    </row>
    <row r="61" spans="1:14" ht="15" customHeight="1">
      <c r="A61" s="47" t="s">
        <v>20</v>
      </c>
      <c r="B61" s="109">
        <f>+SUM(E61:N61)</f>
        <v>2</v>
      </c>
      <c r="C61" s="49">
        <v>0</v>
      </c>
      <c r="D61" s="49">
        <v>0</v>
      </c>
      <c r="E61" s="49">
        <f t="shared" si="8"/>
        <v>0</v>
      </c>
      <c r="F61" s="49">
        <v>0</v>
      </c>
      <c r="G61" s="49">
        <v>0</v>
      </c>
      <c r="H61" s="49">
        <v>0</v>
      </c>
      <c r="I61" s="49">
        <v>2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</row>
    <row r="62" spans="1:14" ht="15" customHeight="1" thickBo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ht="15" customHeight="1">
      <c r="A63" s="44" t="s">
        <v>156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1:14" ht="15" customHeight="1">
      <c r="A64" s="6" t="s">
        <v>162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1:14" ht="15" customHeight="1">
      <c r="A65" s="1"/>
      <c r="B65" s="4"/>
      <c r="C65" s="4"/>
      <c r="D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5" customHeight="1">
      <c r="A66" s="1"/>
      <c r="B66" s="4"/>
      <c r="C66" s="4"/>
      <c r="D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5" customHeight="1">
      <c r="A67" s="40"/>
      <c r="B67" s="4"/>
      <c r="C67" s="4"/>
      <c r="D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" customHeight="1">
      <c r="A68" s="40"/>
      <c r="B68" s="4"/>
      <c r="C68" s="4"/>
      <c r="D68" s="4"/>
      <c r="F68" s="4"/>
      <c r="G68" s="4"/>
      <c r="H68" s="4"/>
      <c r="I68" s="4"/>
      <c r="J68" s="4"/>
      <c r="K68" s="4"/>
      <c r="L68" s="4"/>
      <c r="M68" s="4"/>
      <c r="N68" s="4"/>
    </row>
  </sheetData>
  <mergeCells count="5">
    <mergeCell ref="E6:N6"/>
    <mergeCell ref="A6:A8"/>
    <mergeCell ref="B6:B8"/>
    <mergeCell ref="A3:N3"/>
    <mergeCell ref="A4:N4"/>
  </mergeCells>
  <printOptions horizontalCentered="1"/>
  <pageMargins left="0.47" right="0.3937007874015748" top="1.06" bottom="0.7874015748031497" header="0" footer="0"/>
  <pageSetup horizontalDpi="600" verticalDpi="600" orientation="portrait" paperSize="126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F7" sqref="F7:H7"/>
    </sheetView>
  </sheetViews>
  <sheetFormatPr defaultColWidth="11.421875" defaultRowHeight="15" customHeight="1"/>
  <cols>
    <col min="1" max="1" width="29.140625" style="8" customWidth="1"/>
    <col min="2" max="2" width="9.57421875" style="8" customWidth="1"/>
    <col min="3" max="3" width="10.7109375" style="8" customWidth="1"/>
    <col min="4" max="4" width="12.57421875" style="8" customWidth="1"/>
    <col min="5" max="5" width="10.00390625" style="8" customWidth="1"/>
    <col min="6" max="6" width="13.00390625" style="8" customWidth="1"/>
    <col min="7" max="7" width="9.8515625" style="8" customWidth="1"/>
    <col min="8" max="8" width="7.7109375" style="8" bestFit="1" customWidth="1"/>
    <col min="9" max="9" width="11.8515625" style="8" customWidth="1"/>
    <col min="10" max="10" width="8.8515625" style="8" customWidth="1"/>
    <col min="11" max="11" width="12.57421875" style="8" customWidth="1"/>
    <col min="12" max="16384" width="11.421875" style="8" customWidth="1"/>
  </cols>
  <sheetData>
    <row r="1" spans="1:9" ht="15" customHeight="1">
      <c r="A1" s="7" t="s">
        <v>167</v>
      </c>
      <c r="B1" s="128"/>
      <c r="C1" s="128"/>
      <c r="D1" s="128"/>
      <c r="E1" s="128"/>
      <c r="F1" s="128"/>
      <c r="G1" s="128"/>
      <c r="H1" s="128"/>
      <c r="I1" s="15"/>
    </row>
    <row r="2" spans="1:9" ht="15" customHeight="1">
      <c r="A2" s="128"/>
      <c r="B2" s="128"/>
      <c r="C2" s="128"/>
      <c r="D2" s="128"/>
      <c r="E2" s="128"/>
      <c r="F2" s="128"/>
      <c r="G2" s="128"/>
      <c r="H2" s="128"/>
      <c r="I2" s="15"/>
    </row>
    <row r="3" spans="1:9" ht="15" customHeight="1">
      <c r="A3" s="166" t="s">
        <v>139</v>
      </c>
      <c r="B3" s="166"/>
      <c r="C3" s="166"/>
      <c r="D3" s="166"/>
      <c r="E3" s="166"/>
      <c r="F3" s="166"/>
      <c r="G3" s="166"/>
      <c r="H3" s="166"/>
      <c r="I3" s="15"/>
    </row>
    <row r="4" spans="1:9" ht="15" customHeight="1">
      <c r="A4" s="166" t="s">
        <v>140</v>
      </c>
      <c r="B4" s="166"/>
      <c r="C4" s="166"/>
      <c r="D4" s="166"/>
      <c r="E4" s="166"/>
      <c r="F4" s="166"/>
      <c r="G4" s="166"/>
      <c r="H4" s="166"/>
      <c r="I4" s="15"/>
    </row>
    <row r="5" spans="1:9" ht="15" customHeight="1" thickBot="1">
      <c r="A5" s="134"/>
      <c r="B5" s="134"/>
      <c r="C5" s="134"/>
      <c r="D5" s="134"/>
      <c r="E5" s="134"/>
      <c r="F5" s="134"/>
      <c r="G5" s="134"/>
      <c r="H5" s="134"/>
      <c r="I5" s="15"/>
    </row>
    <row r="6" spans="1:9" ht="20.25" customHeight="1" thickBot="1">
      <c r="A6" s="143" t="s">
        <v>48</v>
      </c>
      <c r="B6" s="162" t="s">
        <v>4</v>
      </c>
      <c r="C6" s="165" t="s">
        <v>65</v>
      </c>
      <c r="D6" s="154"/>
      <c r="E6" s="154"/>
      <c r="F6" s="154"/>
      <c r="G6" s="154"/>
      <c r="H6" s="154"/>
      <c r="I6" s="15"/>
    </row>
    <row r="7" spans="1:9" ht="20.25" customHeight="1" thickBot="1">
      <c r="A7" s="144"/>
      <c r="B7" s="164"/>
      <c r="C7" s="11" t="s">
        <v>50</v>
      </c>
      <c r="D7" s="11" t="s">
        <v>51</v>
      </c>
      <c r="E7" s="11" t="s">
        <v>52</v>
      </c>
      <c r="F7" s="11" t="s">
        <v>92</v>
      </c>
      <c r="G7" s="11" t="s">
        <v>68</v>
      </c>
      <c r="H7" s="11" t="s">
        <v>53</v>
      </c>
      <c r="I7" s="15"/>
    </row>
    <row r="8" spans="1:9" ht="15" customHeight="1">
      <c r="A8" s="65"/>
      <c r="B8" s="18"/>
      <c r="C8" s="66"/>
      <c r="D8" s="66"/>
      <c r="E8" s="66"/>
      <c r="F8" s="66"/>
      <c r="G8" s="66"/>
      <c r="H8" s="66"/>
      <c r="I8" s="15"/>
    </row>
    <row r="9" spans="1:9" ht="13.5" customHeight="1">
      <c r="A9" s="67" t="s">
        <v>4</v>
      </c>
      <c r="B9" s="103">
        <f aca="true" t="shared" si="0" ref="B9:H9">+B11+B25+B43</f>
        <v>2602</v>
      </c>
      <c r="C9" s="104">
        <f t="shared" si="0"/>
        <v>2125</v>
      </c>
      <c r="D9" s="45">
        <f t="shared" si="0"/>
        <v>467</v>
      </c>
      <c r="E9" s="45">
        <f t="shared" si="0"/>
        <v>6</v>
      </c>
      <c r="F9" s="45">
        <f t="shared" si="0"/>
        <v>2</v>
      </c>
      <c r="G9" s="45">
        <f t="shared" si="0"/>
        <v>1</v>
      </c>
      <c r="H9" s="45">
        <f t="shared" si="0"/>
        <v>1</v>
      </c>
      <c r="I9" s="68"/>
    </row>
    <row r="10" spans="1:9" ht="12.75" customHeight="1">
      <c r="A10" s="69"/>
      <c r="B10" s="70"/>
      <c r="C10" s="71"/>
      <c r="D10" s="72"/>
      <c r="E10" s="72"/>
      <c r="F10" s="72"/>
      <c r="G10" s="72"/>
      <c r="H10" s="72"/>
      <c r="I10" s="15"/>
    </row>
    <row r="11" spans="1:9" ht="15" customHeight="1">
      <c r="A11" s="73" t="s">
        <v>69</v>
      </c>
      <c r="B11" s="23">
        <f>SUM(C11:H11)</f>
        <v>936</v>
      </c>
      <c r="C11" s="21">
        <f aca="true" t="shared" si="1" ref="C11:H11">SUM(C13:C23)</f>
        <v>731</v>
      </c>
      <c r="D11" s="46">
        <f t="shared" si="1"/>
        <v>202</v>
      </c>
      <c r="E11" s="46">
        <f t="shared" si="1"/>
        <v>3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15"/>
    </row>
    <row r="12" spans="1:9" ht="13.5" customHeight="1">
      <c r="A12" s="69"/>
      <c r="B12" s="30"/>
      <c r="C12" s="25"/>
      <c r="D12" s="49"/>
      <c r="E12" s="49"/>
      <c r="F12" s="49"/>
      <c r="G12" s="49"/>
      <c r="H12" s="49"/>
      <c r="I12" s="15"/>
    </row>
    <row r="13" spans="1:9" ht="15" customHeight="1">
      <c r="A13" s="47" t="s">
        <v>137</v>
      </c>
      <c r="B13" s="30">
        <f aca="true" t="shared" si="2" ref="B13:B23">SUM(C13:H13)</f>
        <v>47</v>
      </c>
      <c r="C13" s="25">
        <v>31</v>
      </c>
      <c r="D13" s="49">
        <v>16</v>
      </c>
      <c r="E13" s="49">
        <v>0</v>
      </c>
      <c r="F13" s="49">
        <v>0</v>
      </c>
      <c r="G13" s="49">
        <v>0</v>
      </c>
      <c r="H13" s="49">
        <v>0</v>
      </c>
      <c r="I13" s="15"/>
    </row>
    <row r="14" spans="1:9" ht="15" customHeight="1">
      <c r="A14" s="47" t="s">
        <v>127</v>
      </c>
      <c r="B14" s="30">
        <f t="shared" si="2"/>
        <v>56</v>
      </c>
      <c r="C14" s="25">
        <v>35</v>
      </c>
      <c r="D14" s="49">
        <v>21</v>
      </c>
      <c r="E14" s="49">
        <v>0</v>
      </c>
      <c r="F14" s="49">
        <v>0</v>
      </c>
      <c r="G14" s="49">
        <v>0</v>
      </c>
      <c r="H14" s="49">
        <v>0</v>
      </c>
      <c r="I14" s="15"/>
    </row>
    <row r="15" spans="1:9" ht="15" customHeight="1">
      <c r="A15" s="47" t="s">
        <v>129</v>
      </c>
      <c r="B15" s="30">
        <f t="shared" si="2"/>
        <v>34</v>
      </c>
      <c r="C15" s="25">
        <v>28</v>
      </c>
      <c r="D15" s="49">
        <v>6</v>
      </c>
      <c r="E15" s="49">
        <v>0</v>
      </c>
      <c r="F15" s="49">
        <v>0</v>
      </c>
      <c r="G15" s="49">
        <v>0</v>
      </c>
      <c r="H15" s="49">
        <v>0</v>
      </c>
      <c r="I15" s="15"/>
    </row>
    <row r="16" spans="1:9" ht="15" customHeight="1">
      <c r="A16" s="47" t="s">
        <v>128</v>
      </c>
      <c r="B16" s="30">
        <f t="shared" si="2"/>
        <v>106</v>
      </c>
      <c r="C16" s="25">
        <v>82</v>
      </c>
      <c r="D16" s="49">
        <v>22</v>
      </c>
      <c r="E16" s="49">
        <v>2</v>
      </c>
      <c r="F16" s="49">
        <v>0</v>
      </c>
      <c r="G16" s="49">
        <v>0</v>
      </c>
      <c r="H16" s="49">
        <v>0</v>
      </c>
      <c r="I16" s="15"/>
    </row>
    <row r="17" spans="1:9" ht="15" customHeight="1">
      <c r="A17" s="47" t="s">
        <v>130</v>
      </c>
      <c r="B17" s="30">
        <f t="shared" si="2"/>
        <v>90</v>
      </c>
      <c r="C17" s="25">
        <v>77</v>
      </c>
      <c r="D17" s="49">
        <v>13</v>
      </c>
      <c r="E17" s="49">
        <v>0</v>
      </c>
      <c r="F17" s="49">
        <v>0</v>
      </c>
      <c r="G17" s="49">
        <v>0</v>
      </c>
      <c r="H17" s="49">
        <v>0</v>
      </c>
      <c r="I17" s="15"/>
    </row>
    <row r="18" spans="1:9" ht="15" customHeight="1">
      <c r="A18" s="47" t="s">
        <v>131</v>
      </c>
      <c r="B18" s="30">
        <f t="shared" si="2"/>
        <v>130</v>
      </c>
      <c r="C18" s="25">
        <v>104</v>
      </c>
      <c r="D18" s="49">
        <v>26</v>
      </c>
      <c r="E18" s="49">
        <v>0</v>
      </c>
      <c r="F18" s="49">
        <v>0</v>
      </c>
      <c r="G18" s="49">
        <v>0</v>
      </c>
      <c r="H18" s="49">
        <v>0</v>
      </c>
      <c r="I18" s="15"/>
    </row>
    <row r="19" spans="1:9" ht="15" customHeight="1">
      <c r="A19" s="47" t="s">
        <v>132</v>
      </c>
      <c r="B19" s="30">
        <f t="shared" si="2"/>
        <v>95</v>
      </c>
      <c r="C19" s="25">
        <v>70</v>
      </c>
      <c r="D19" s="49">
        <v>25</v>
      </c>
      <c r="E19" s="49">
        <v>0</v>
      </c>
      <c r="F19" s="49">
        <v>0</v>
      </c>
      <c r="G19" s="49">
        <v>0</v>
      </c>
      <c r="H19" s="49">
        <v>0</v>
      </c>
      <c r="I19" s="15"/>
    </row>
    <row r="20" spans="1:9" ht="15" customHeight="1">
      <c r="A20" s="47" t="s">
        <v>133</v>
      </c>
      <c r="B20" s="30">
        <f t="shared" si="2"/>
        <v>40</v>
      </c>
      <c r="C20" s="25">
        <v>33</v>
      </c>
      <c r="D20" s="49">
        <v>7</v>
      </c>
      <c r="E20" s="49">
        <v>0</v>
      </c>
      <c r="F20" s="49">
        <v>0</v>
      </c>
      <c r="G20" s="49">
        <v>0</v>
      </c>
      <c r="H20" s="49">
        <v>0</v>
      </c>
      <c r="I20" s="15"/>
    </row>
    <row r="21" spans="1:9" ht="15" customHeight="1">
      <c r="A21" s="47" t="s">
        <v>134</v>
      </c>
      <c r="B21" s="30">
        <f t="shared" si="2"/>
        <v>184</v>
      </c>
      <c r="C21" s="25">
        <v>150</v>
      </c>
      <c r="D21" s="49">
        <v>34</v>
      </c>
      <c r="E21" s="49">
        <v>0</v>
      </c>
      <c r="F21" s="49">
        <v>0</v>
      </c>
      <c r="G21" s="49">
        <v>0</v>
      </c>
      <c r="H21" s="49">
        <v>0</v>
      </c>
      <c r="I21" s="15"/>
    </row>
    <row r="22" spans="1:9" ht="15" customHeight="1">
      <c r="A22" s="47" t="s">
        <v>135</v>
      </c>
      <c r="B22" s="30">
        <f t="shared" si="2"/>
        <v>57</v>
      </c>
      <c r="C22" s="25">
        <v>42</v>
      </c>
      <c r="D22" s="49">
        <v>14</v>
      </c>
      <c r="E22" s="49">
        <v>1</v>
      </c>
      <c r="F22" s="49">
        <v>0</v>
      </c>
      <c r="G22" s="49">
        <v>0</v>
      </c>
      <c r="H22" s="49">
        <v>0</v>
      </c>
      <c r="I22" s="15"/>
    </row>
    <row r="23" spans="1:9" ht="15" customHeight="1">
      <c r="A23" s="47" t="s">
        <v>136</v>
      </c>
      <c r="B23" s="30">
        <f t="shared" si="2"/>
        <v>97</v>
      </c>
      <c r="C23" s="25">
        <v>79</v>
      </c>
      <c r="D23" s="49">
        <v>18</v>
      </c>
      <c r="E23" s="49">
        <v>0</v>
      </c>
      <c r="F23" s="49">
        <v>0</v>
      </c>
      <c r="G23" s="49">
        <v>0</v>
      </c>
      <c r="H23" s="49">
        <v>0</v>
      </c>
      <c r="I23" s="15"/>
    </row>
    <row r="24" spans="1:9" ht="8.25" customHeight="1">
      <c r="A24" s="69"/>
      <c r="B24" s="30"/>
      <c r="C24" s="25"/>
      <c r="D24" s="49"/>
      <c r="E24" s="49"/>
      <c r="F24" s="49"/>
      <c r="G24" s="49"/>
      <c r="H24" s="49"/>
      <c r="I24" s="15"/>
    </row>
    <row r="25" spans="1:9" ht="15" customHeight="1">
      <c r="A25" s="73" t="s">
        <v>94</v>
      </c>
      <c r="B25" s="107">
        <f>SUM(C25:H25)</f>
        <v>1574</v>
      </c>
      <c r="C25" s="89">
        <f aca="true" t="shared" si="3" ref="C25:H25">+SUM(C27:C41)</f>
        <v>1312</v>
      </c>
      <c r="D25" s="21">
        <f t="shared" si="3"/>
        <v>257</v>
      </c>
      <c r="E25" s="21">
        <f t="shared" si="3"/>
        <v>3</v>
      </c>
      <c r="F25" s="21">
        <f t="shared" si="3"/>
        <v>1</v>
      </c>
      <c r="G25" s="21">
        <f t="shared" si="3"/>
        <v>1</v>
      </c>
      <c r="H25" s="21">
        <f t="shared" si="3"/>
        <v>0</v>
      </c>
      <c r="I25" s="15"/>
    </row>
    <row r="26" spans="1:9" ht="15" customHeight="1">
      <c r="A26" s="69"/>
      <c r="B26" s="30"/>
      <c r="C26" s="25"/>
      <c r="D26" s="49"/>
      <c r="E26" s="49"/>
      <c r="F26" s="49"/>
      <c r="G26" s="49"/>
      <c r="H26" s="49"/>
      <c r="I26" s="15"/>
    </row>
    <row r="27" spans="1:9" ht="15" customHeight="1">
      <c r="A27" s="69" t="s">
        <v>81</v>
      </c>
      <c r="B27" s="30">
        <f>SUM(C27:H27)</f>
        <v>139</v>
      </c>
      <c r="C27" s="63">
        <v>88</v>
      </c>
      <c r="D27" s="49">
        <v>51</v>
      </c>
      <c r="E27" s="49">
        <v>0</v>
      </c>
      <c r="F27" s="49">
        <v>0</v>
      </c>
      <c r="G27" s="49">
        <v>0</v>
      </c>
      <c r="H27" s="49">
        <v>0</v>
      </c>
      <c r="I27" s="15"/>
    </row>
    <row r="28" spans="1:9" ht="15" customHeight="1">
      <c r="A28" s="69" t="s">
        <v>70</v>
      </c>
      <c r="B28" s="30">
        <f aca="true" t="shared" si="4" ref="B28:B40">SUM(C28:H28)</f>
        <v>349</v>
      </c>
      <c r="C28" s="63">
        <v>283</v>
      </c>
      <c r="D28" s="49">
        <v>65</v>
      </c>
      <c r="E28" s="49">
        <v>1</v>
      </c>
      <c r="F28" s="49">
        <v>0</v>
      </c>
      <c r="G28" s="49">
        <v>0</v>
      </c>
      <c r="H28" s="49">
        <v>0</v>
      </c>
      <c r="I28" s="15"/>
    </row>
    <row r="29" spans="1:9" ht="15" customHeight="1">
      <c r="A29" s="74" t="s">
        <v>95</v>
      </c>
      <c r="B29" s="30">
        <f>SUM(C29:H29)</f>
        <v>1</v>
      </c>
      <c r="C29" s="63">
        <v>1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15"/>
    </row>
    <row r="30" spans="1:9" ht="15" customHeight="1">
      <c r="A30" s="69" t="s">
        <v>71</v>
      </c>
      <c r="B30" s="30">
        <f t="shared" si="4"/>
        <v>41</v>
      </c>
      <c r="C30" s="63">
        <v>28</v>
      </c>
      <c r="D30" s="49">
        <v>13</v>
      </c>
      <c r="E30" s="49">
        <v>0</v>
      </c>
      <c r="F30" s="49">
        <v>0</v>
      </c>
      <c r="G30" s="49">
        <v>0</v>
      </c>
      <c r="H30" s="49">
        <v>0</v>
      </c>
      <c r="I30" s="15"/>
    </row>
    <row r="31" spans="1:9" ht="15" customHeight="1">
      <c r="A31" s="69" t="s">
        <v>72</v>
      </c>
      <c r="B31" s="30">
        <f t="shared" si="4"/>
        <v>16</v>
      </c>
      <c r="C31" s="63">
        <v>12</v>
      </c>
      <c r="D31" s="49">
        <v>4</v>
      </c>
      <c r="E31" s="49">
        <v>0</v>
      </c>
      <c r="F31" s="49">
        <v>0</v>
      </c>
      <c r="G31" s="49">
        <v>0</v>
      </c>
      <c r="H31" s="49">
        <v>0</v>
      </c>
      <c r="I31" s="15"/>
    </row>
    <row r="32" spans="1:9" ht="15" customHeight="1">
      <c r="A32" s="69" t="s">
        <v>73</v>
      </c>
      <c r="B32" s="30">
        <f t="shared" si="4"/>
        <v>187</v>
      </c>
      <c r="C32" s="63">
        <v>166</v>
      </c>
      <c r="D32" s="49">
        <v>21</v>
      </c>
      <c r="E32" s="49">
        <v>0</v>
      </c>
      <c r="F32" s="49">
        <v>0</v>
      </c>
      <c r="G32" s="49">
        <v>0</v>
      </c>
      <c r="H32" s="49">
        <v>0</v>
      </c>
      <c r="I32" s="15"/>
    </row>
    <row r="33" spans="1:9" ht="15" customHeight="1">
      <c r="A33" s="69" t="s">
        <v>80</v>
      </c>
      <c r="B33" s="30">
        <f>SUM(C33:H33)</f>
        <v>72</v>
      </c>
      <c r="C33" s="63">
        <v>51</v>
      </c>
      <c r="D33" s="63">
        <v>20</v>
      </c>
      <c r="E33" s="63">
        <v>0</v>
      </c>
      <c r="F33" s="63">
        <v>1</v>
      </c>
      <c r="G33" s="63">
        <v>0</v>
      </c>
      <c r="H33" s="63">
        <v>0</v>
      </c>
      <c r="I33" s="15"/>
    </row>
    <row r="34" spans="1:9" ht="15" customHeight="1">
      <c r="A34" s="69" t="s">
        <v>75</v>
      </c>
      <c r="B34" s="30">
        <f>SUM(C34:H34)</f>
        <v>81</v>
      </c>
      <c r="C34" s="63">
        <v>58</v>
      </c>
      <c r="D34" s="63">
        <v>23</v>
      </c>
      <c r="E34" s="63">
        <v>0</v>
      </c>
      <c r="F34" s="63">
        <v>0</v>
      </c>
      <c r="G34" s="63">
        <v>0</v>
      </c>
      <c r="H34" s="63">
        <v>0</v>
      </c>
      <c r="I34" s="15"/>
    </row>
    <row r="35" spans="1:9" ht="15" customHeight="1">
      <c r="A35" s="69" t="s">
        <v>96</v>
      </c>
      <c r="B35" s="30">
        <f t="shared" si="4"/>
        <v>63</v>
      </c>
      <c r="C35" s="63">
        <v>56</v>
      </c>
      <c r="D35" s="63">
        <v>7</v>
      </c>
      <c r="E35" s="63">
        <v>0</v>
      </c>
      <c r="F35" s="63">
        <v>0</v>
      </c>
      <c r="G35" s="63">
        <v>0</v>
      </c>
      <c r="H35" s="63">
        <v>0</v>
      </c>
      <c r="I35" s="15"/>
    </row>
    <row r="36" spans="1:9" ht="15" customHeight="1">
      <c r="A36" s="69" t="s">
        <v>74</v>
      </c>
      <c r="B36" s="30">
        <f t="shared" si="4"/>
        <v>5</v>
      </c>
      <c r="C36" s="63">
        <v>5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15"/>
    </row>
    <row r="37" spans="1:9" ht="15" customHeight="1">
      <c r="A37" s="69" t="s">
        <v>76</v>
      </c>
      <c r="B37" s="30">
        <f t="shared" si="4"/>
        <v>180</v>
      </c>
      <c r="C37" s="63">
        <v>166</v>
      </c>
      <c r="D37" s="63">
        <v>13</v>
      </c>
      <c r="E37" s="63">
        <v>1</v>
      </c>
      <c r="F37" s="63">
        <v>0</v>
      </c>
      <c r="G37" s="63">
        <v>0</v>
      </c>
      <c r="H37" s="63">
        <v>0</v>
      </c>
      <c r="I37" s="15"/>
    </row>
    <row r="38" spans="1:9" ht="15" customHeight="1">
      <c r="A38" s="69" t="s">
        <v>77</v>
      </c>
      <c r="B38" s="30">
        <f t="shared" si="4"/>
        <v>131</v>
      </c>
      <c r="C38" s="63">
        <v>124</v>
      </c>
      <c r="D38" s="63">
        <v>6</v>
      </c>
      <c r="E38" s="63">
        <v>0</v>
      </c>
      <c r="F38" s="63">
        <v>0</v>
      </c>
      <c r="G38" s="63">
        <v>1</v>
      </c>
      <c r="H38" s="63">
        <v>0</v>
      </c>
      <c r="I38" s="15"/>
    </row>
    <row r="39" spans="1:9" ht="15" customHeight="1">
      <c r="A39" s="69" t="s">
        <v>78</v>
      </c>
      <c r="B39" s="30">
        <f t="shared" si="4"/>
        <v>201</v>
      </c>
      <c r="C39" s="63">
        <v>175</v>
      </c>
      <c r="D39" s="63">
        <v>25</v>
      </c>
      <c r="E39" s="63">
        <v>1</v>
      </c>
      <c r="F39" s="63">
        <v>0</v>
      </c>
      <c r="G39" s="63">
        <v>0</v>
      </c>
      <c r="H39" s="63">
        <v>0</v>
      </c>
      <c r="I39" s="15"/>
    </row>
    <row r="40" spans="1:9" ht="15" customHeight="1">
      <c r="A40" s="69" t="s">
        <v>79</v>
      </c>
      <c r="B40" s="30">
        <f t="shared" si="4"/>
        <v>1</v>
      </c>
      <c r="C40" s="63">
        <v>1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15"/>
    </row>
    <row r="41" spans="1:9" ht="15" customHeight="1">
      <c r="A41" s="69" t="s">
        <v>91</v>
      </c>
      <c r="B41" s="30">
        <f>SUM(C41:H41)</f>
        <v>107</v>
      </c>
      <c r="C41" s="63">
        <v>98</v>
      </c>
      <c r="D41" s="63">
        <v>9</v>
      </c>
      <c r="E41" s="63">
        <v>0</v>
      </c>
      <c r="F41" s="63">
        <v>0</v>
      </c>
      <c r="G41" s="63">
        <v>0</v>
      </c>
      <c r="H41" s="63">
        <v>0</v>
      </c>
      <c r="I41" s="15"/>
    </row>
    <row r="42" spans="1:9" ht="8.25" customHeight="1">
      <c r="A42" s="15"/>
      <c r="B42" s="30"/>
      <c r="C42" s="25"/>
      <c r="D42" s="49"/>
      <c r="E42" s="49"/>
      <c r="F42" s="49"/>
      <c r="G42" s="49"/>
      <c r="H42" s="49"/>
      <c r="I42" s="15"/>
    </row>
    <row r="43" spans="1:9" ht="15" customHeight="1">
      <c r="A43" s="46" t="s">
        <v>118</v>
      </c>
      <c r="B43" s="23">
        <f aca="true" t="shared" si="5" ref="B43:H43">+SUM(B45:B57)</f>
        <v>92</v>
      </c>
      <c r="C43" s="21">
        <f t="shared" si="5"/>
        <v>82</v>
      </c>
      <c r="D43" s="21">
        <f t="shared" si="5"/>
        <v>8</v>
      </c>
      <c r="E43" s="21">
        <f t="shared" si="5"/>
        <v>0</v>
      </c>
      <c r="F43" s="21">
        <f t="shared" si="5"/>
        <v>1</v>
      </c>
      <c r="G43" s="21">
        <f t="shared" si="5"/>
        <v>0</v>
      </c>
      <c r="H43" s="21">
        <f t="shared" si="5"/>
        <v>1</v>
      </c>
      <c r="I43" s="15"/>
    </row>
    <row r="44" spans="1:9" ht="15" customHeight="1">
      <c r="A44" s="46"/>
      <c r="B44" s="23"/>
      <c r="C44" s="21"/>
      <c r="D44" s="21"/>
      <c r="E44" s="21"/>
      <c r="F44" s="21"/>
      <c r="G44" s="21"/>
      <c r="H44" s="21"/>
      <c r="I44" s="15"/>
    </row>
    <row r="45" spans="1:9" ht="15" customHeight="1">
      <c r="A45" s="74" t="s">
        <v>122</v>
      </c>
      <c r="B45" s="30">
        <f aca="true" t="shared" si="6" ref="B45:B57">SUM(C45:H45)</f>
        <v>22</v>
      </c>
      <c r="C45" s="63">
        <v>21</v>
      </c>
      <c r="D45" s="49">
        <v>0</v>
      </c>
      <c r="E45" s="49">
        <v>0</v>
      </c>
      <c r="F45" s="49">
        <v>0</v>
      </c>
      <c r="G45" s="49">
        <v>0</v>
      </c>
      <c r="H45" s="49">
        <v>1</v>
      </c>
      <c r="I45" s="15"/>
    </row>
    <row r="46" spans="1:9" ht="15" customHeight="1">
      <c r="A46" s="77" t="s">
        <v>114</v>
      </c>
      <c r="B46" s="30">
        <f t="shared" si="6"/>
        <v>1</v>
      </c>
      <c r="C46" s="63">
        <v>1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15"/>
    </row>
    <row r="47" spans="1:9" ht="15" customHeight="1">
      <c r="A47" s="77" t="s">
        <v>85</v>
      </c>
      <c r="B47" s="30">
        <f t="shared" si="6"/>
        <v>1</v>
      </c>
      <c r="C47" s="63">
        <v>0</v>
      </c>
      <c r="D47" s="63">
        <v>0</v>
      </c>
      <c r="E47" s="63">
        <v>0</v>
      </c>
      <c r="F47" s="63">
        <v>1</v>
      </c>
      <c r="G47" s="63">
        <v>0</v>
      </c>
      <c r="H47" s="63">
        <v>0</v>
      </c>
      <c r="I47" s="15"/>
    </row>
    <row r="48" spans="1:9" ht="15" customHeight="1">
      <c r="A48" s="77" t="s">
        <v>89</v>
      </c>
      <c r="B48" s="30">
        <f t="shared" si="6"/>
        <v>3</v>
      </c>
      <c r="C48" s="63">
        <v>2</v>
      </c>
      <c r="D48" s="63">
        <v>1</v>
      </c>
      <c r="E48" s="63">
        <v>0</v>
      </c>
      <c r="F48" s="63">
        <v>0</v>
      </c>
      <c r="G48" s="63">
        <v>0</v>
      </c>
      <c r="H48" s="63">
        <v>0</v>
      </c>
      <c r="I48" s="15"/>
    </row>
    <row r="49" spans="1:9" ht="15" customHeight="1">
      <c r="A49" s="77" t="s">
        <v>123</v>
      </c>
      <c r="B49" s="30">
        <f t="shared" si="6"/>
        <v>36</v>
      </c>
      <c r="C49" s="63">
        <v>33</v>
      </c>
      <c r="D49" s="63">
        <v>3</v>
      </c>
      <c r="E49" s="63">
        <v>0</v>
      </c>
      <c r="F49" s="63">
        <v>0</v>
      </c>
      <c r="G49" s="63">
        <v>0</v>
      </c>
      <c r="H49" s="63">
        <v>0</v>
      </c>
      <c r="I49" s="15"/>
    </row>
    <row r="50" spans="1:9" ht="15" customHeight="1">
      <c r="A50" s="77" t="s">
        <v>124</v>
      </c>
      <c r="B50" s="30">
        <f t="shared" si="6"/>
        <v>16</v>
      </c>
      <c r="C50" s="63">
        <v>14</v>
      </c>
      <c r="D50" s="63">
        <v>2</v>
      </c>
      <c r="E50" s="63">
        <v>0</v>
      </c>
      <c r="F50" s="63">
        <v>0</v>
      </c>
      <c r="G50" s="63">
        <v>0</v>
      </c>
      <c r="H50" s="63">
        <v>0</v>
      </c>
      <c r="I50" s="15"/>
    </row>
    <row r="51" spans="1:9" ht="15" customHeight="1">
      <c r="A51" s="77" t="s">
        <v>19</v>
      </c>
      <c r="B51" s="30">
        <f t="shared" si="6"/>
        <v>3</v>
      </c>
      <c r="C51" s="49">
        <v>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15"/>
    </row>
    <row r="52" spans="1:9" ht="15" customHeight="1">
      <c r="A52" s="77" t="s">
        <v>88</v>
      </c>
      <c r="B52" s="30">
        <f t="shared" si="6"/>
        <v>1</v>
      </c>
      <c r="C52" s="63">
        <v>1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15"/>
    </row>
    <row r="53" spans="1:8" ht="15" customHeight="1">
      <c r="A53" s="77" t="s">
        <v>125</v>
      </c>
      <c r="B53" s="30">
        <f t="shared" si="6"/>
        <v>2</v>
      </c>
      <c r="C53" s="75">
        <v>2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9" ht="15" customHeight="1">
      <c r="A54" s="77" t="s">
        <v>115</v>
      </c>
      <c r="B54" s="30">
        <f t="shared" si="6"/>
        <v>1</v>
      </c>
      <c r="C54" s="63">
        <v>0</v>
      </c>
      <c r="D54" s="63">
        <v>1</v>
      </c>
      <c r="E54" s="63">
        <v>0</v>
      </c>
      <c r="F54" s="63">
        <v>0</v>
      </c>
      <c r="G54" s="63">
        <v>0</v>
      </c>
      <c r="H54" s="63">
        <v>0</v>
      </c>
      <c r="I54" s="15"/>
    </row>
    <row r="55" spans="1:9" ht="15" customHeight="1">
      <c r="A55" s="77" t="s">
        <v>126</v>
      </c>
      <c r="B55" s="30">
        <f t="shared" si="6"/>
        <v>1</v>
      </c>
      <c r="C55" s="63">
        <v>1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15"/>
    </row>
    <row r="56" spans="1:9" ht="15" customHeight="1">
      <c r="A56" s="77" t="s">
        <v>62</v>
      </c>
      <c r="B56" s="30">
        <f t="shared" si="6"/>
        <v>3</v>
      </c>
      <c r="C56" s="63">
        <v>3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15"/>
    </row>
    <row r="57" spans="1:9" ht="15" customHeight="1">
      <c r="A57" s="77" t="s">
        <v>20</v>
      </c>
      <c r="B57" s="30">
        <f t="shared" si="6"/>
        <v>2</v>
      </c>
      <c r="C57" s="63">
        <v>1</v>
      </c>
      <c r="D57" s="63">
        <v>1</v>
      </c>
      <c r="E57" s="63">
        <v>0</v>
      </c>
      <c r="F57" s="63">
        <v>0</v>
      </c>
      <c r="G57" s="63">
        <v>0</v>
      </c>
      <c r="H57" s="63">
        <v>0</v>
      </c>
      <c r="I57" s="15"/>
    </row>
    <row r="58" spans="1:8" ht="15" customHeight="1" thickBot="1">
      <c r="A58" s="32"/>
      <c r="B58" s="108"/>
      <c r="C58" s="32"/>
      <c r="D58" s="32"/>
      <c r="E58" s="32"/>
      <c r="F58" s="32"/>
      <c r="G58" s="32"/>
      <c r="H58" s="32"/>
    </row>
    <row r="59" spans="1:9" ht="15" customHeight="1">
      <c r="A59" s="6" t="s">
        <v>161</v>
      </c>
      <c r="I59" s="15"/>
    </row>
    <row r="60" ht="15" customHeight="1">
      <c r="A60" s="6" t="s">
        <v>162</v>
      </c>
    </row>
  </sheetData>
  <mergeCells count="5">
    <mergeCell ref="A3:H3"/>
    <mergeCell ref="A4:H4"/>
    <mergeCell ref="A6:A7"/>
    <mergeCell ref="B6:B7"/>
    <mergeCell ref="C6:H6"/>
  </mergeCells>
  <printOptions horizontalCentered="1" verticalCentered="1"/>
  <pageMargins left="0.1968503937007874" right="0.36" top="1" bottom="1" header="0" footer="0"/>
  <pageSetup horizontalDpi="600" verticalDpi="600" orientation="portrait" paperSize="126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95" zoomScaleNormal="95" workbookViewId="0" topLeftCell="A1">
      <selection activeCell="F19" sqref="F19"/>
    </sheetView>
  </sheetViews>
  <sheetFormatPr defaultColWidth="11.421875" defaultRowHeight="12.75"/>
  <cols>
    <col min="1" max="1" width="30.28125" style="8" customWidth="1"/>
    <col min="2" max="2" width="8.7109375" style="8" customWidth="1"/>
    <col min="3" max="4" width="6.8515625" style="8" customWidth="1"/>
    <col min="5" max="14" width="5.8515625" style="8" customWidth="1"/>
    <col min="15" max="16384" width="11.421875" style="8" customWidth="1"/>
  </cols>
  <sheetData>
    <row r="1" spans="1:14" ht="18.75">
      <c r="A1" s="7" t="s">
        <v>168</v>
      </c>
      <c r="B1" s="128"/>
      <c r="C1" s="128"/>
      <c r="D1" s="128"/>
      <c r="E1" s="128"/>
      <c r="F1" s="128"/>
      <c r="G1" s="128"/>
      <c r="H1" s="128"/>
      <c r="I1" s="129"/>
      <c r="J1" s="129"/>
      <c r="K1" s="129"/>
      <c r="L1" s="129"/>
      <c r="M1" s="129"/>
      <c r="N1" s="129"/>
    </row>
    <row r="2" spans="1:14" ht="18.75">
      <c r="A2" s="128"/>
      <c r="B2" s="128"/>
      <c r="C2" s="128"/>
      <c r="D2" s="128"/>
      <c r="E2" s="128"/>
      <c r="F2" s="128"/>
      <c r="G2" s="128"/>
      <c r="H2" s="128"/>
      <c r="I2" s="129"/>
      <c r="J2" s="129"/>
      <c r="K2" s="129"/>
      <c r="L2" s="129"/>
      <c r="M2" s="129"/>
      <c r="N2" s="129"/>
    </row>
    <row r="3" spans="1:14" ht="15.75">
      <c r="A3" s="166" t="s">
        <v>138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5.75">
      <c r="A4" s="166" t="s">
        <v>143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ht="15.75" thickBot="1"/>
    <row r="6" spans="1:14" ht="21.75" customHeight="1" thickBot="1">
      <c r="A6" s="143" t="s">
        <v>48</v>
      </c>
      <c r="B6" s="162" t="s">
        <v>4</v>
      </c>
      <c r="C6" s="154" t="s">
        <v>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21.75" customHeight="1" thickBot="1">
      <c r="A7" s="144"/>
      <c r="B7" s="164"/>
      <c r="C7" s="11" t="s">
        <v>102</v>
      </c>
      <c r="D7" s="11" t="s">
        <v>103</v>
      </c>
      <c r="E7" s="11" t="s">
        <v>104</v>
      </c>
      <c r="F7" s="11" t="s">
        <v>105</v>
      </c>
      <c r="G7" s="11" t="s">
        <v>106</v>
      </c>
      <c r="H7" s="11" t="s">
        <v>107</v>
      </c>
      <c r="I7" s="11" t="s">
        <v>108</v>
      </c>
      <c r="J7" s="11" t="s">
        <v>109</v>
      </c>
      <c r="K7" s="11" t="s">
        <v>110</v>
      </c>
      <c r="L7" s="11" t="s">
        <v>111</v>
      </c>
      <c r="M7" s="11" t="s">
        <v>112</v>
      </c>
      <c r="N7" s="11" t="s">
        <v>113</v>
      </c>
    </row>
    <row r="8" ht="15">
      <c r="B8" s="18"/>
    </row>
    <row r="9" spans="1:14" ht="15">
      <c r="A9" s="19" t="s">
        <v>4</v>
      </c>
      <c r="B9" s="107">
        <f aca="true" t="shared" si="0" ref="B9:N9">+B11+B25+B42</f>
        <v>2602</v>
      </c>
      <c r="C9" s="21">
        <f t="shared" si="0"/>
        <v>239</v>
      </c>
      <c r="D9" s="21">
        <f t="shared" si="0"/>
        <v>213</v>
      </c>
      <c r="E9" s="21">
        <f t="shared" si="0"/>
        <v>228</v>
      </c>
      <c r="F9" s="21">
        <f t="shared" si="0"/>
        <v>218</v>
      </c>
      <c r="G9" s="21">
        <f t="shared" si="0"/>
        <v>236</v>
      </c>
      <c r="H9" s="21">
        <f t="shared" si="0"/>
        <v>197</v>
      </c>
      <c r="I9" s="21">
        <f t="shared" si="0"/>
        <v>207</v>
      </c>
      <c r="J9" s="21">
        <f t="shared" si="0"/>
        <v>217</v>
      </c>
      <c r="K9" s="21">
        <f t="shared" si="0"/>
        <v>202</v>
      </c>
      <c r="L9" s="21">
        <f t="shared" si="0"/>
        <v>215</v>
      </c>
      <c r="M9" s="21">
        <f t="shared" si="0"/>
        <v>227</v>
      </c>
      <c r="N9" s="21">
        <f t="shared" si="0"/>
        <v>203</v>
      </c>
    </row>
    <row r="10" ht="15">
      <c r="B10" s="109"/>
    </row>
    <row r="11" spans="1:14" ht="15">
      <c r="A11" s="38" t="s">
        <v>69</v>
      </c>
      <c r="B11" s="23">
        <f>SUM(C11:N11)</f>
        <v>936</v>
      </c>
      <c r="C11" s="38">
        <f aca="true" t="shared" si="1" ref="C11:H11">+SUM(C13:C23)</f>
        <v>83</v>
      </c>
      <c r="D11" s="38">
        <f t="shared" si="1"/>
        <v>85</v>
      </c>
      <c r="E11" s="38">
        <f t="shared" si="1"/>
        <v>86</v>
      </c>
      <c r="F11" s="38">
        <f t="shared" si="1"/>
        <v>70</v>
      </c>
      <c r="G11" s="38">
        <f t="shared" si="1"/>
        <v>88</v>
      </c>
      <c r="H11" s="38">
        <f t="shared" si="1"/>
        <v>81</v>
      </c>
      <c r="I11" s="38">
        <f aca="true" t="shared" si="2" ref="I11:N11">+SUM(I13:I23)</f>
        <v>66</v>
      </c>
      <c r="J11" s="38">
        <f t="shared" si="2"/>
        <v>85</v>
      </c>
      <c r="K11" s="38">
        <f t="shared" si="2"/>
        <v>67</v>
      </c>
      <c r="L11" s="38">
        <f t="shared" si="2"/>
        <v>79</v>
      </c>
      <c r="M11" s="38">
        <f t="shared" si="2"/>
        <v>69</v>
      </c>
      <c r="N11" s="38">
        <f t="shared" si="2"/>
        <v>77</v>
      </c>
    </row>
    <row r="12" ht="15">
      <c r="B12" s="109"/>
    </row>
    <row r="13" spans="1:14" ht="15">
      <c r="A13" s="47" t="s">
        <v>137</v>
      </c>
      <c r="B13" s="109">
        <f>SUM(C13:N13)</f>
        <v>47</v>
      </c>
      <c r="C13" s="63">
        <v>3</v>
      </c>
      <c r="D13" s="49">
        <v>3</v>
      </c>
      <c r="E13" s="9">
        <v>4</v>
      </c>
      <c r="F13" s="9">
        <v>6</v>
      </c>
      <c r="G13" s="9">
        <v>4</v>
      </c>
      <c r="H13" s="9">
        <v>5</v>
      </c>
      <c r="I13" s="9">
        <v>4</v>
      </c>
      <c r="J13" s="9">
        <v>2</v>
      </c>
      <c r="K13" s="9">
        <v>3</v>
      </c>
      <c r="L13" s="9">
        <v>7</v>
      </c>
      <c r="M13" s="9">
        <v>3</v>
      </c>
      <c r="N13" s="9">
        <v>3</v>
      </c>
    </row>
    <row r="14" spans="1:14" ht="15">
      <c r="A14" s="47" t="s">
        <v>127</v>
      </c>
      <c r="B14" s="109">
        <f aca="true" t="shared" si="3" ref="B14:B23">SUM(C14:N14)</f>
        <v>56</v>
      </c>
      <c r="C14" s="63">
        <v>5</v>
      </c>
      <c r="D14" s="49">
        <v>8</v>
      </c>
      <c r="E14" s="9">
        <v>6</v>
      </c>
      <c r="F14" s="9">
        <v>3</v>
      </c>
      <c r="G14" s="9">
        <v>2</v>
      </c>
      <c r="H14" s="9">
        <v>5</v>
      </c>
      <c r="I14" s="9">
        <v>5</v>
      </c>
      <c r="J14" s="9">
        <v>4</v>
      </c>
      <c r="K14" s="9">
        <v>3</v>
      </c>
      <c r="L14" s="9">
        <v>8</v>
      </c>
      <c r="M14" s="9">
        <v>3</v>
      </c>
      <c r="N14" s="9">
        <v>4</v>
      </c>
    </row>
    <row r="15" spans="1:14" ht="15">
      <c r="A15" s="47" t="s">
        <v>129</v>
      </c>
      <c r="B15" s="109">
        <f t="shared" si="3"/>
        <v>34</v>
      </c>
      <c r="C15" s="63">
        <v>4</v>
      </c>
      <c r="D15" s="49">
        <v>5</v>
      </c>
      <c r="E15" s="9">
        <v>2</v>
      </c>
      <c r="F15" s="9">
        <v>2</v>
      </c>
      <c r="G15" s="9">
        <v>1</v>
      </c>
      <c r="H15" s="9">
        <v>2</v>
      </c>
      <c r="I15" s="9">
        <v>2</v>
      </c>
      <c r="J15" s="9">
        <v>3</v>
      </c>
      <c r="K15" s="9">
        <v>3</v>
      </c>
      <c r="L15" s="9">
        <v>4</v>
      </c>
      <c r="M15" s="9">
        <v>1</v>
      </c>
      <c r="N15" s="9">
        <v>5</v>
      </c>
    </row>
    <row r="16" spans="1:14" ht="15">
      <c r="A16" s="47" t="s">
        <v>128</v>
      </c>
      <c r="B16" s="109">
        <f t="shared" si="3"/>
        <v>106</v>
      </c>
      <c r="C16" s="63">
        <v>7</v>
      </c>
      <c r="D16" s="49">
        <v>3</v>
      </c>
      <c r="E16" s="9">
        <v>13</v>
      </c>
      <c r="F16" s="9">
        <v>6</v>
      </c>
      <c r="G16" s="9">
        <v>11</v>
      </c>
      <c r="H16" s="9">
        <v>5</v>
      </c>
      <c r="I16" s="9">
        <v>9</v>
      </c>
      <c r="J16" s="9">
        <v>12</v>
      </c>
      <c r="K16" s="9">
        <v>11</v>
      </c>
      <c r="L16" s="9">
        <v>14</v>
      </c>
      <c r="M16" s="9">
        <v>7</v>
      </c>
      <c r="N16" s="9">
        <v>8</v>
      </c>
    </row>
    <row r="17" spans="1:14" ht="15">
      <c r="A17" s="47" t="s">
        <v>130</v>
      </c>
      <c r="B17" s="109">
        <f t="shared" si="3"/>
        <v>90</v>
      </c>
      <c r="C17" s="63">
        <v>17</v>
      </c>
      <c r="D17" s="49">
        <v>7</v>
      </c>
      <c r="E17" s="9">
        <v>5</v>
      </c>
      <c r="F17" s="9">
        <v>7</v>
      </c>
      <c r="G17" s="9">
        <v>11</v>
      </c>
      <c r="H17" s="9">
        <v>7</v>
      </c>
      <c r="I17" s="9">
        <v>7</v>
      </c>
      <c r="J17" s="9">
        <v>7</v>
      </c>
      <c r="K17" s="9">
        <v>6</v>
      </c>
      <c r="L17" s="9">
        <v>6</v>
      </c>
      <c r="M17" s="9">
        <v>3</v>
      </c>
      <c r="N17" s="9">
        <v>7</v>
      </c>
    </row>
    <row r="18" spans="1:14" ht="15">
      <c r="A18" s="47" t="s">
        <v>131</v>
      </c>
      <c r="B18" s="109">
        <f t="shared" si="3"/>
        <v>130</v>
      </c>
      <c r="C18" s="63">
        <v>8</v>
      </c>
      <c r="D18" s="49">
        <v>16</v>
      </c>
      <c r="E18" s="9">
        <v>19</v>
      </c>
      <c r="F18" s="9">
        <v>15</v>
      </c>
      <c r="G18" s="9">
        <v>12</v>
      </c>
      <c r="H18" s="9">
        <v>15</v>
      </c>
      <c r="I18" s="9">
        <v>11</v>
      </c>
      <c r="J18" s="9">
        <v>7</v>
      </c>
      <c r="K18" s="9">
        <v>7</v>
      </c>
      <c r="L18" s="9">
        <v>7</v>
      </c>
      <c r="M18" s="9">
        <v>6</v>
      </c>
      <c r="N18" s="9">
        <v>7</v>
      </c>
    </row>
    <row r="19" spans="1:14" ht="15">
      <c r="A19" s="47" t="s">
        <v>132</v>
      </c>
      <c r="B19" s="109">
        <f t="shared" si="3"/>
        <v>95</v>
      </c>
      <c r="C19" s="63">
        <v>9</v>
      </c>
      <c r="D19" s="49">
        <v>7</v>
      </c>
      <c r="E19" s="9">
        <v>5</v>
      </c>
      <c r="F19" s="9">
        <v>10</v>
      </c>
      <c r="G19" s="9">
        <v>8</v>
      </c>
      <c r="H19" s="9">
        <v>6</v>
      </c>
      <c r="I19" s="9">
        <v>8</v>
      </c>
      <c r="J19" s="9">
        <v>7</v>
      </c>
      <c r="K19" s="9">
        <v>14</v>
      </c>
      <c r="L19" s="9">
        <v>5</v>
      </c>
      <c r="M19" s="9">
        <v>8</v>
      </c>
      <c r="N19" s="9">
        <v>8</v>
      </c>
    </row>
    <row r="20" spans="1:14" ht="15">
      <c r="A20" s="47" t="s">
        <v>133</v>
      </c>
      <c r="B20" s="109">
        <f t="shared" si="3"/>
        <v>40</v>
      </c>
      <c r="C20" s="63">
        <v>6</v>
      </c>
      <c r="D20" s="49">
        <v>4</v>
      </c>
      <c r="E20" s="9">
        <v>7</v>
      </c>
      <c r="F20" s="9">
        <v>0</v>
      </c>
      <c r="G20" s="9">
        <v>5</v>
      </c>
      <c r="H20" s="9">
        <v>4</v>
      </c>
      <c r="I20" s="9">
        <v>3</v>
      </c>
      <c r="J20" s="9">
        <v>3</v>
      </c>
      <c r="K20" s="9">
        <v>1</v>
      </c>
      <c r="L20" s="9">
        <v>0</v>
      </c>
      <c r="M20" s="9">
        <v>3</v>
      </c>
      <c r="N20" s="9">
        <v>4</v>
      </c>
    </row>
    <row r="21" spans="1:14" ht="15">
      <c r="A21" s="47" t="s">
        <v>134</v>
      </c>
      <c r="B21" s="109">
        <f t="shared" si="3"/>
        <v>184</v>
      </c>
      <c r="C21" s="63">
        <v>11</v>
      </c>
      <c r="D21" s="49">
        <v>20</v>
      </c>
      <c r="E21" s="9">
        <v>14</v>
      </c>
      <c r="F21" s="9">
        <v>10</v>
      </c>
      <c r="G21" s="9">
        <v>16</v>
      </c>
      <c r="H21" s="9">
        <v>17</v>
      </c>
      <c r="I21" s="9">
        <v>10</v>
      </c>
      <c r="J21" s="9">
        <v>22</v>
      </c>
      <c r="K21" s="9">
        <v>12</v>
      </c>
      <c r="L21" s="9">
        <v>15</v>
      </c>
      <c r="M21" s="9">
        <v>20</v>
      </c>
      <c r="N21" s="9">
        <v>17</v>
      </c>
    </row>
    <row r="22" spans="1:14" ht="15">
      <c r="A22" s="47" t="s">
        <v>135</v>
      </c>
      <c r="B22" s="109">
        <f t="shared" si="3"/>
        <v>57</v>
      </c>
      <c r="C22" s="63">
        <v>7</v>
      </c>
      <c r="D22" s="49">
        <v>5</v>
      </c>
      <c r="E22" s="9">
        <v>4</v>
      </c>
      <c r="F22" s="9">
        <v>5</v>
      </c>
      <c r="G22" s="9">
        <v>8</v>
      </c>
      <c r="H22" s="9">
        <v>3</v>
      </c>
      <c r="I22" s="9">
        <v>1</v>
      </c>
      <c r="J22" s="9">
        <v>7</v>
      </c>
      <c r="K22" s="9">
        <v>4</v>
      </c>
      <c r="L22" s="9">
        <v>4</v>
      </c>
      <c r="M22" s="9">
        <v>4</v>
      </c>
      <c r="N22" s="9">
        <v>5</v>
      </c>
    </row>
    <row r="23" spans="1:14" ht="15">
      <c r="A23" s="47" t="s">
        <v>136</v>
      </c>
      <c r="B23" s="109">
        <f t="shared" si="3"/>
        <v>97</v>
      </c>
      <c r="C23" s="63">
        <v>6</v>
      </c>
      <c r="D23" s="49">
        <v>7</v>
      </c>
      <c r="E23" s="9">
        <v>7</v>
      </c>
      <c r="F23" s="9">
        <v>6</v>
      </c>
      <c r="G23" s="9">
        <v>10</v>
      </c>
      <c r="H23" s="9">
        <v>12</v>
      </c>
      <c r="I23" s="9">
        <v>6</v>
      </c>
      <c r="J23" s="9">
        <v>11</v>
      </c>
      <c r="K23" s="9">
        <v>3</v>
      </c>
      <c r="L23" s="9">
        <v>9</v>
      </c>
      <c r="M23" s="9">
        <v>11</v>
      </c>
      <c r="N23" s="9">
        <v>9</v>
      </c>
    </row>
    <row r="24" spans="1:11" ht="15">
      <c r="A24" s="15"/>
      <c r="B24" s="109"/>
      <c r="C24" s="63"/>
      <c r="D24" s="49"/>
      <c r="E24" s="9"/>
      <c r="F24" s="9"/>
      <c r="G24" s="9"/>
      <c r="H24" s="9"/>
      <c r="I24" s="9"/>
      <c r="J24" s="9"/>
      <c r="K24" s="9"/>
    </row>
    <row r="25" spans="1:14" ht="15">
      <c r="A25" s="46" t="s">
        <v>94</v>
      </c>
      <c r="B25" s="110">
        <f aca="true" t="shared" si="4" ref="B25:K25">+SUM(B26:B40)</f>
        <v>1574</v>
      </c>
      <c r="C25" s="46">
        <f t="shared" si="4"/>
        <v>156</v>
      </c>
      <c r="D25" s="46">
        <f t="shared" si="4"/>
        <v>128</v>
      </c>
      <c r="E25" s="46">
        <f t="shared" si="4"/>
        <v>141</v>
      </c>
      <c r="F25" s="46">
        <f t="shared" si="4"/>
        <v>136</v>
      </c>
      <c r="G25" s="46">
        <f t="shared" si="4"/>
        <v>146</v>
      </c>
      <c r="H25" s="46">
        <f t="shared" si="4"/>
        <v>112</v>
      </c>
      <c r="I25" s="46">
        <f t="shared" si="4"/>
        <v>129</v>
      </c>
      <c r="J25" s="46">
        <f t="shared" si="4"/>
        <v>119</v>
      </c>
      <c r="K25" s="46">
        <f t="shared" si="4"/>
        <v>127</v>
      </c>
      <c r="L25" s="46">
        <f>+SUM(L26:L40)</f>
        <v>119</v>
      </c>
      <c r="M25" s="46">
        <f>+SUM(M26:M40)</f>
        <v>141</v>
      </c>
      <c r="N25" s="46">
        <f>+SUM(N26:N40)</f>
        <v>120</v>
      </c>
    </row>
    <row r="26" spans="1:14" ht="18" customHeight="1">
      <c r="A26" s="15" t="s">
        <v>6</v>
      </c>
      <c r="B26" s="109">
        <f aca="true" t="shared" si="5" ref="B26:B40">SUM(C26:N26)</f>
        <v>139</v>
      </c>
      <c r="C26" s="63">
        <v>17</v>
      </c>
      <c r="D26" s="63">
        <v>10</v>
      </c>
      <c r="E26" s="49">
        <v>11</v>
      </c>
      <c r="F26" s="9">
        <v>11</v>
      </c>
      <c r="G26" s="9">
        <v>4</v>
      </c>
      <c r="H26" s="9">
        <v>11</v>
      </c>
      <c r="I26" s="9">
        <v>13</v>
      </c>
      <c r="J26" s="9">
        <v>16</v>
      </c>
      <c r="K26" s="9">
        <v>12</v>
      </c>
      <c r="L26" s="9">
        <v>9</v>
      </c>
      <c r="M26" s="9">
        <v>10</v>
      </c>
      <c r="N26" s="9">
        <v>15</v>
      </c>
    </row>
    <row r="27" spans="1:14" ht="15">
      <c r="A27" s="15" t="s">
        <v>7</v>
      </c>
      <c r="B27" s="109">
        <f t="shared" si="5"/>
        <v>349</v>
      </c>
      <c r="C27" s="63">
        <v>26</v>
      </c>
      <c r="D27" s="63">
        <v>27</v>
      </c>
      <c r="E27" s="49">
        <v>30</v>
      </c>
      <c r="F27" s="9">
        <v>44</v>
      </c>
      <c r="G27" s="9">
        <v>39</v>
      </c>
      <c r="H27" s="9">
        <v>31</v>
      </c>
      <c r="I27" s="9">
        <v>12</v>
      </c>
      <c r="J27" s="9">
        <v>19</v>
      </c>
      <c r="K27" s="9">
        <v>26</v>
      </c>
      <c r="L27" s="9">
        <v>32</v>
      </c>
      <c r="M27" s="9">
        <v>35</v>
      </c>
      <c r="N27" s="9">
        <v>28</v>
      </c>
    </row>
    <row r="28" spans="1:14" ht="15">
      <c r="A28" s="77" t="s">
        <v>87</v>
      </c>
      <c r="B28" s="109">
        <f t="shared" si="5"/>
        <v>1</v>
      </c>
      <c r="C28" s="63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ht="15">
      <c r="A29" s="15" t="s">
        <v>8</v>
      </c>
      <c r="B29" s="109">
        <f t="shared" si="5"/>
        <v>41</v>
      </c>
      <c r="C29" s="63">
        <v>6</v>
      </c>
      <c r="D29" s="63">
        <v>9</v>
      </c>
      <c r="E29" s="49">
        <v>3</v>
      </c>
      <c r="F29" s="9">
        <v>5</v>
      </c>
      <c r="G29" s="9">
        <v>5</v>
      </c>
      <c r="H29" s="9">
        <v>4</v>
      </c>
      <c r="I29" s="9">
        <v>3</v>
      </c>
      <c r="J29" s="9">
        <v>0</v>
      </c>
      <c r="K29" s="9">
        <v>2</v>
      </c>
      <c r="L29" s="9">
        <v>2</v>
      </c>
      <c r="M29" s="9">
        <v>1</v>
      </c>
      <c r="N29" s="9">
        <v>1</v>
      </c>
    </row>
    <row r="30" spans="1:14" ht="15">
      <c r="A30" s="15" t="s">
        <v>5</v>
      </c>
      <c r="B30" s="109">
        <f t="shared" si="5"/>
        <v>16</v>
      </c>
      <c r="C30" s="63">
        <v>2</v>
      </c>
      <c r="D30" s="63">
        <v>0</v>
      </c>
      <c r="E30" s="49">
        <v>2</v>
      </c>
      <c r="F30" s="9">
        <v>0</v>
      </c>
      <c r="G30" s="9">
        <v>2</v>
      </c>
      <c r="H30" s="9">
        <v>1</v>
      </c>
      <c r="I30" s="9">
        <v>2</v>
      </c>
      <c r="J30" s="9">
        <v>3</v>
      </c>
      <c r="K30" s="9">
        <v>1</v>
      </c>
      <c r="L30" s="9">
        <v>1</v>
      </c>
      <c r="M30" s="9">
        <v>1</v>
      </c>
      <c r="N30" s="9">
        <v>1</v>
      </c>
    </row>
    <row r="31" spans="1:14" ht="15">
      <c r="A31" s="15" t="s">
        <v>9</v>
      </c>
      <c r="B31" s="109">
        <f t="shared" si="5"/>
        <v>187</v>
      </c>
      <c r="C31" s="63">
        <v>24</v>
      </c>
      <c r="D31" s="63">
        <v>12</v>
      </c>
      <c r="E31" s="49">
        <v>10</v>
      </c>
      <c r="F31" s="9">
        <v>9</v>
      </c>
      <c r="G31" s="9">
        <v>19</v>
      </c>
      <c r="H31" s="9">
        <v>10</v>
      </c>
      <c r="I31" s="9">
        <v>24</v>
      </c>
      <c r="J31" s="9">
        <v>11</v>
      </c>
      <c r="K31" s="9">
        <v>18</v>
      </c>
      <c r="L31" s="9">
        <v>18</v>
      </c>
      <c r="M31" s="9">
        <v>16</v>
      </c>
      <c r="N31" s="9">
        <v>16</v>
      </c>
    </row>
    <row r="32" spans="1:14" ht="15">
      <c r="A32" s="15" t="s">
        <v>10</v>
      </c>
      <c r="B32" s="109">
        <f t="shared" si="5"/>
        <v>72</v>
      </c>
      <c r="C32" s="63">
        <v>4</v>
      </c>
      <c r="D32" s="63">
        <v>3</v>
      </c>
      <c r="E32" s="49">
        <v>9</v>
      </c>
      <c r="F32" s="9">
        <v>6</v>
      </c>
      <c r="G32" s="9">
        <v>6</v>
      </c>
      <c r="H32" s="9">
        <v>5</v>
      </c>
      <c r="I32" s="9">
        <v>6</v>
      </c>
      <c r="J32" s="9">
        <v>6</v>
      </c>
      <c r="K32" s="9">
        <v>8</v>
      </c>
      <c r="L32" s="9">
        <v>7</v>
      </c>
      <c r="M32" s="9">
        <v>7</v>
      </c>
      <c r="N32" s="9">
        <v>5</v>
      </c>
    </row>
    <row r="33" spans="1:14" ht="15">
      <c r="A33" s="15" t="s">
        <v>11</v>
      </c>
      <c r="B33" s="109">
        <f>SUM(C33:N33)</f>
        <v>81</v>
      </c>
      <c r="C33" s="63">
        <v>9</v>
      </c>
      <c r="D33" s="63">
        <v>7</v>
      </c>
      <c r="E33" s="49">
        <v>11</v>
      </c>
      <c r="F33" s="9">
        <v>9</v>
      </c>
      <c r="G33" s="9">
        <v>6</v>
      </c>
      <c r="H33" s="9">
        <v>7</v>
      </c>
      <c r="I33" s="9">
        <v>5</v>
      </c>
      <c r="J33" s="9">
        <v>2</v>
      </c>
      <c r="K33" s="9">
        <v>4</v>
      </c>
      <c r="L33" s="9">
        <v>4</v>
      </c>
      <c r="M33" s="9">
        <v>9</v>
      </c>
      <c r="N33" s="9">
        <v>8</v>
      </c>
    </row>
    <row r="34" spans="1:14" ht="15">
      <c r="A34" s="15" t="s">
        <v>97</v>
      </c>
      <c r="B34" s="109">
        <f t="shared" si="5"/>
        <v>63</v>
      </c>
      <c r="C34" s="63">
        <v>2</v>
      </c>
      <c r="D34" s="63">
        <v>3</v>
      </c>
      <c r="E34" s="49">
        <v>2</v>
      </c>
      <c r="F34" s="9">
        <v>2</v>
      </c>
      <c r="G34" s="9">
        <v>11</v>
      </c>
      <c r="H34" s="9">
        <v>9</v>
      </c>
      <c r="I34" s="9">
        <v>4</v>
      </c>
      <c r="J34" s="9">
        <v>6</v>
      </c>
      <c r="K34" s="9">
        <v>8</v>
      </c>
      <c r="L34" s="9">
        <v>5</v>
      </c>
      <c r="M34" s="9">
        <v>7</v>
      </c>
      <c r="N34" s="9">
        <v>4</v>
      </c>
    </row>
    <row r="35" spans="1:14" ht="15">
      <c r="A35" s="15" t="s">
        <v>13</v>
      </c>
      <c r="B35" s="109">
        <f t="shared" si="5"/>
        <v>5</v>
      </c>
      <c r="C35" s="63">
        <v>0</v>
      </c>
      <c r="D35" s="63">
        <v>0</v>
      </c>
      <c r="E35" s="49">
        <v>2</v>
      </c>
      <c r="F35" s="9">
        <v>1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</row>
    <row r="36" spans="1:14" ht="15">
      <c r="A36" s="15" t="s">
        <v>14</v>
      </c>
      <c r="B36" s="109">
        <f t="shared" si="5"/>
        <v>180</v>
      </c>
      <c r="C36" s="63">
        <v>21</v>
      </c>
      <c r="D36" s="63">
        <v>14</v>
      </c>
      <c r="E36" s="49">
        <v>16</v>
      </c>
      <c r="F36" s="9">
        <v>8</v>
      </c>
      <c r="G36" s="9">
        <v>17</v>
      </c>
      <c r="H36" s="9">
        <v>10</v>
      </c>
      <c r="I36" s="9">
        <v>14</v>
      </c>
      <c r="J36" s="9">
        <v>18</v>
      </c>
      <c r="K36" s="9">
        <v>10</v>
      </c>
      <c r="L36" s="9">
        <v>13</v>
      </c>
      <c r="M36" s="9">
        <v>22</v>
      </c>
      <c r="N36" s="9">
        <v>17</v>
      </c>
    </row>
    <row r="37" spans="1:14" ht="15">
      <c r="A37" s="15" t="s">
        <v>15</v>
      </c>
      <c r="B37" s="109">
        <f t="shared" si="5"/>
        <v>131</v>
      </c>
      <c r="C37" s="63">
        <v>12</v>
      </c>
      <c r="D37" s="63">
        <v>12</v>
      </c>
      <c r="E37" s="49">
        <v>10</v>
      </c>
      <c r="F37" s="9">
        <v>14</v>
      </c>
      <c r="G37" s="9">
        <v>13</v>
      </c>
      <c r="H37" s="9">
        <v>9</v>
      </c>
      <c r="I37" s="9">
        <v>15</v>
      </c>
      <c r="J37" s="9">
        <v>10</v>
      </c>
      <c r="K37" s="9">
        <v>14</v>
      </c>
      <c r="L37" s="9">
        <v>9</v>
      </c>
      <c r="M37" s="9">
        <v>5</v>
      </c>
      <c r="N37" s="9">
        <v>8</v>
      </c>
    </row>
    <row r="38" spans="1:14" ht="15">
      <c r="A38" s="15" t="s">
        <v>98</v>
      </c>
      <c r="B38" s="109">
        <f t="shared" si="5"/>
        <v>201</v>
      </c>
      <c r="C38" s="63">
        <v>23</v>
      </c>
      <c r="D38" s="63">
        <v>16</v>
      </c>
      <c r="E38" s="49">
        <v>20</v>
      </c>
      <c r="F38" s="9">
        <v>20</v>
      </c>
      <c r="G38" s="9">
        <v>17</v>
      </c>
      <c r="H38" s="9">
        <v>11</v>
      </c>
      <c r="I38" s="9">
        <v>18</v>
      </c>
      <c r="J38" s="9">
        <v>20</v>
      </c>
      <c r="K38" s="9">
        <v>13</v>
      </c>
      <c r="L38" s="9">
        <v>14</v>
      </c>
      <c r="M38" s="9">
        <v>21</v>
      </c>
      <c r="N38" s="9">
        <v>8</v>
      </c>
    </row>
    <row r="39" spans="1:14" ht="15">
      <c r="A39" s="15" t="s">
        <v>66</v>
      </c>
      <c r="B39" s="109">
        <f t="shared" si="5"/>
        <v>1</v>
      </c>
      <c r="C39" s="63">
        <v>0</v>
      </c>
      <c r="D39" s="63">
        <v>0</v>
      </c>
      <c r="E39" s="4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5">
      <c r="A40" s="15" t="s">
        <v>17</v>
      </c>
      <c r="B40" s="109">
        <f t="shared" si="5"/>
        <v>107</v>
      </c>
      <c r="C40" s="63">
        <v>10</v>
      </c>
      <c r="D40" s="63">
        <v>15</v>
      </c>
      <c r="E40" s="49">
        <v>15</v>
      </c>
      <c r="F40" s="9">
        <v>6</v>
      </c>
      <c r="G40" s="9">
        <v>6</v>
      </c>
      <c r="H40" s="9">
        <v>4</v>
      </c>
      <c r="I40" s="9">
        <v>12</v>
      </c>
      <c r="J40" s="9">
        <v>8</v>
      </c>
      <c r="K40" s="9">
        <v>11</v>
      </c>
      <c r="L40" s="9">
        <v>5</v>
      </c>
      <c r="M40" s="9">
        <v>7</v>
      </c>
      <c r="N40" s="9">
        <v>8</v>
      </c>
    </row>
    <row r="41" spans="1:8" ht="15">
      <c r="A41" s="15"/>
      <c r="B41" s="109"/>
      <c r="C41" s="9"/>
      <c r="D41" s="49"/>
      <c r="E41" s="49"/>
      <c r="G41" s="9"/>
      <c r="H41" s="9"/>
    </row>
    <row r="42" spans="1:14" ht="15">
      <c r="A42" s="46" t="s">
        <v>118</v>
      </c>
      <c r="B42" s="110">
        <f>SUM(C42:N42)</f>
        <v>92</v>
      </c>
      <c r="C42" s="38">
        <f aca="true" t="shared" si="6" ref="C42:N42">+SUM(C44:C57)</f>
        <v>0</v>
      </c>
      <c r="D42" s="46">
        <f t="shared" si="6"/>
        <v>0</v>
      </c>
      <c r="E42" s="46">
        <f t="shared" si="6"/>
        <v>1</v>
      </c>
      <c r="F42" s="38">
        <f t="shared" si="6"/>
        <v>12</v>
      </c>
      <c r="G42" s="38">
        <f t="shared" si="6"/>
        <v>2</v>
      </c>
      <c r="H42" s="38">
        <f t="shared" si="6"/>
        <v>4</v>
      </c>
      <c r="I42" s="38">
        <f t="shared" si="6"/>
        <v>12</v>
      </c>
      <c r="J42" s="38">
        <f t="shared" si="6"/>
        <v>13</v>
      </c>
      <c r="K42" s="38">
        <f t="shared" si="6"/>
        <v>8</v>
      </c>
      <c r="L42" s="38">
        <f t="shared" si="6"/>
        <v>17</v>
      </c>
      <c r="M42" s="38">
        <f t="shared" si="6"/>
        <v>17</v>
      </c>
      <c r="N42" s="38">
        <f t="shared" si="6"/>
        <v>6</v>
      </c>
    </row>
    <row r="43" spans="1:5" ht="15">
      <c r="A43" s="15"/>
      <c r="B43" s="109"/>
      <c r="D43" s="15"/>
      <c r="E43" s="15"/>
    </row>
    <row r="44" spans="1:14" ht="15">
      <c r="A44" s="47" t="s">
        <v>122</v>
      </c>
      <c r="B44" s="109">
        <f aca="true" t="shared" si="7" ref="B44:B56">SUM(C44:N44)</f>
        <v>22</v>
      </c>
      <c r="C44" s="63">
        <v>0</v>
      </c>
      <c r="D44" s="49">
        <v>0</v>
      </c>
      <c r="E44" s="49">
        <v>0</v>
      </c>
      <c r="F44" s="49">
        <v>6</v>
      </c>
      <c r="G44" s="49">
        <v>0</v>
      </c>
      <c r="H44" s="49">
        <v>3</v>
      </c>
      <c r="I44" s="49">
        <v>3</v>
      </c>
      <c r="J44" s="9">
        <v>0</v>
      </c>
      <c r="K44" s="9">
        <v>1</v>
      </c>
      <c r="L44" s="9">
        <v>4</v>
      </c>
      <c r="M44" s="9">
        <v>4</v>
      </c>
      <c r="N44" s="9">
        <v>1</v>
      </c>
    </row>
    <row r="45" spans="1:14" ht="15">
      <c r="A45" s="47" t="s">
        <v>114</v>
      </c>
      <c r="B45" s="109">
        <f t="shared" si="7"/>
        <v>1</v>
      </c>
      <c r="C45" s="63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9">
        <v>0</v>
      </c>
      <c r="K45" s="9">
        <v>0</v>
      </c>
      <c r="L45" s="9">
        <v>1</v>
      </c>
      <c r="M45" s="9">
        <v>0</v>
      </c>
      <c r="N45" s="9">
        <v>0</v>
      </c>
    </row>
    <row r="46" spans="1:14" ht="15">
      <c r="A46" s="77" t="s">
        <v>85</v>
      </c>
      <c r="B46" s="109">
        <f t="shared" si="7"/>
        <v>1</v>
      </c>
      <c r="C46" s="63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</row>
    <row r="47" spans="1:14" ht="15">
      <c r="A47" s="77" t="s">
        <v>89</v>
      </c>
      <c r="B47" s="109">
        <f t="shared" si="7"/>
        <v>3</v>
      </c>
      <c r="C47" s="63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2</v>
      </c>
      <c r="J47" s="9">
        <v>0</v>
      </c>
      <c r="K47" s="9">
        <v>0</v>
      </c>
      <c r="L47" s="9">
        <v>1</v>
      </c>
      <c r="M47" s="9">
        <v>0</v>
      </c>
      <c r="N47" s="9">
        <v>0</v>
      </c>
    </row>
    <row r="48" spans="1:14" ht="15">
      <c r="A48" s="47" t="s">
        <v>123</v>
      </c>
      <c r="B48" s="109">
        <f t="shared" si="7"/>
        <v>36</v>
      </c>
      <c r="C48" s="63">
        <v>0</v>
      </c>
      <c r="D48" s="49">
        <v>0</v>
      </c>
      <c r="E48" s="49">
        <v>0</v>
      </c>
      <c r="F48" s="49">
        <v>6</v>
      </c>
      <c r="G48" s="49">
        <v>1</v>
      </c>
      <c r="H48" s="49">
        <v>1</v>
      </c>
      <c r="I48" s="49">
        <v>3</v>
      </c>
      <c r="J48" s="9">
        <v>10</v>
      </c>
      <c r="K48" s="9">
        <v>6</v>
      </c>
      <c r="L48" s="9">
        <v>5</v>
      </c>
      <c r="M48" s="9">
        <v>3</v>
      </c>
      <c r="N48" s="9">
        <v>1</v>
      </c>
    </row>
    <row r="49" spans="1:14" ht="15">
      <c r="A49" s="47" t="s">
        <v>124</v>
      </c>
      <c r="B49" s="109">
        <f t="shared" si="7"/>
        <v>16</v>
      </c>
      <c r="C49" s="63">
        <v>0</v>
      </c>
      <c r="D49" s="49">
        <v>0</v>
      </c>
      <c r="E49" s="49">
        <v>1</v>
      </c>
      <c r="F49" s="49">
        <v>0</v>
      </c>
      <c r="G49" s="49">
        <v>1</v>
      </c>
      <c r="H49" s="49">
        <v>0</v>
      </c>
      <c r="I49" s="49">
        <v>2</v>
      </c>
      <c r="J49" s="9">
        <v>1</v>
      </c>
      <c r="K49" s="9">
        <v>0</v>
      </c>
      <c r="L49" s="9">
        <v>4</v>
      </c>
      <c r="M49" s="9">
        <v>4</v>
      </c>
      <c r="N49" s="9">
        <v>3</v>
      </c>
    </row>
    <row r="50" spans="1:14" ht="15">
      <c r="A50" s="47" t="s">
        <v>19</v>
      </c>
      <c r="B50" s="109">
        <f t="shared" si="7"/>
        <v>3</v>
      </c>
      <c r="C50" s="63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2</v>
      </c>
      <c r="N50" s="49">
        <v>1</v>
      </c>
    </row>
    <row r="51" spans="1:14" ht="15">
      <c r="A51" s="77" t="s">
        <v>88</v>
      </c>
      <c r="B51" s="109">
        <f t="shared" si="7"/>
        <v>1</v>
      </c>
      <c r="C51" s="63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1</v>
      </c>
      <c r="K51" s="9">
        <v>0</v>
      </c>
      <c r="L51" s="9">
        <v>0</v>
      </c>
      <c r="M51" s="9">
        <v>0</v>
      </c>
      <c r="N51" s="9">
        <v>0</v>
      </c>
    </row>
    <row r="52" spans="1:14" ht="15">
      <c r="A52" s="77" t="s">
        <v>125</v>
      </c>
      <c r="B52" s="109">
        <f t="shared" si="7"/>
        <v>2</v>
      </c>
      <c r="C52" s="63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1</v>
      </c>
      <c r="N52" s="49">
        <v>0</v>
      </c>
    </row>
    <row r="53" spans="1:14" ht="15">
      <c r="A53" s="77" t="s">
        <v>115</v>
      </c>
      <c r="B53" s="109">
        <f>SUM(C53:N53)</f>
        <v>1</v>
      </c>
      <c r="C53" s="63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1</v>
      </c>
      <c r="N53" s="49">
        <v>0</v>
      </c>
    </row>
    <row r="54" spans="1:14" ht="15">
      <c r="A54" s="77" t="s">
        <v>126</v>
      </c>
      <c r="B54" s="109">
        <f t="shared" si="7"/>
        <v>1</v>
      </c>
      <c r="C54" s="63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1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ht="15">
      <c r="A55" s="77" t="s">
        <v>62</v>
      </c>
      <c r="B55" s="109">
        <f t="shared" si="7"/>
        <v>3</v>
      </c>
      <c r="C55" s="63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9">
        <v>1</v>
      </c>
      <c r="L55" s="9">
        <v>1</v>
      </c>
      <c r="M55" s="9">
        <v>1</v>
      </c>
      <c r="N55" s="9">
        <v>0</v>
      </c>
    </row>
    <row r="56" spans="1:14" ht="15">
      <c r="A56" s="77" t="s">
        <v>20</v>
      </c>
      <c r="B56" s="109">
        <f t="shared" si="7"/>
        <v>2</v>
      </c>
      <c r="C56" s="63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</v>
      </c>
      <c r="J56" s="9">
        <v>0</v>
      </c>
      <c r="K56" s="9">
        <v>0</v>
      </c>
      <c r="L56" s="9">
        <v>0</v>
      </c>
      <c r="M56" s="9">
        <v>1</v>
      </c>
      <c r="N56" s="9">
        <v>0</v>
      </c>
    </row>
    <row r="57" spans="1:14" ht="15.75" thickBot="1">
      <c r="A57" s="50"/>
      <c r="B57" s="51"/>
      <c r="C57" s="64"/>
      <c r="D57" s="53"/>
      <c r="E57" s="53"/>
      <c r="F57" s="53"/>
      <c r="G57" s="53"/>
      <c r="H57" s="53"/>
      <c r="I57" s="53"/>
      <c r="J57" s="53"/>
      <c r="K57" s="53"/>
      <c r="L57" s="32"/>
      <c r="M57" s="32"/>
      <c r="N57" s="32"/>
    </row>
    <row r="58" ht="15">
      <c r="A58" s="44" t="s">
        <v>156</v>
      </c>
    </row>
    <row r="59" ht="15">
      <c r="A59" s="6" t="s">
        <v>162</v>
      </c>
    </row>
  </sheetData>
  <mergeCells count="5">
    <mergeCell ref="A6:A7"/>
    <mergeCell ref="B6:B7"/>
    <mergeCell ref="A3:N3"/>
    <mergeCell ref="A4:N4"/>
    <mergeCell ref="C6:N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126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16" sqref="E16"/>
    </sheetView>
  </sheetViews>
  <sheetFormatPr defaultColWidth="11.421875" defaultRowHeight="15" customHeight="1"/>
  <cols>
    <col min="1" max="1" width="18.421875" style="8" customWidth="1"/>
    <col min="2" max="2" width="11.421875" style="8" customWidth="1"/>
    <col min="3" max="3" width="13.140625" style="8" customWidth="1"/>
    <col min="4" max="4" width="13.28125" style="8" customWidth="1"/>
    <col min="5" max="5" width="10.57421875" style="8" customWidth="1"/>
    <col min="6" max="6" width="13.421875" style="8" customWidth="1"/>
    <col min="7" max="7" width="11.57421875" style="8" customWidth="1"/>
    <col min="8" max="8" width="10.00390625" style="8" customWidth="1"/>
    <col min="9" max="16384" width="11.421875" style="8" customWidth="1"/>
  </cols>
  <sheetData>
    <row r="1" spans="1:8" ht="15" customHeight="1">
      <c r="A1" s="7" t="s">
        <v>169</v>
      </c>
      <c r="B1" s="128"/>
      <c r="C1" s="128"/>
      <c r="D1" s="128"/>
      <c r="E1" s="128"/>
      <c r="F1" s="128"/>
      <c r="G1" s="128"/>
      <c r="H1" s="128"/>
    </row>
    <row r="2" spans="1:8" ht="15" customHeight="1">
      <c r="A2" s="129"/>
      <c r="B2" s="129"/>
      <c r="C2" s="129"/>
      <c r="D2" s="129"/>
      <c r="E2" s="129"/>
      <c r="F2" s="129"/>
      <c r="G2" s="129"/>
      <c r="H2" s="129"/>
    </row>
    <row r="3" spans="1:8" ht="15" customHeight="1">
      <c r="A3" s="166" t="s">
        <v>141</v>
      </c>
      <c r="B3" s="166"/>
      <c r="C3" s="166"/>
      <c r="D3" s="166"/>
      <c r="E3" s="166"/>
      <c r="F3" s="166"/>
      <c r="G3" s="166"/>
      <c r="H3" s="166"/>
    </row>
    <row r="4" spans="1:8" ht="15" customHeight="1">
      <c r="A4" s="136" t="s">
        <v>142</v>
      </c>
      <c r="B4" s="136"/>
      <c r="C4" s="136"/>
      <c r="D4" s="136"/>
      <c r="E4" s="136"/>
      <c r="F4" s="136"/>
      <c r="G4" s="136"/>
      <c r="H4" s="136"/>
    </row>
    <row r="5" spans="1:8" ht="15" customHeight="1" thickBot="1">
      <c r="A5" s="78"/>
      <c r="B5" s="78"/>
      <c r="C5" s="78"/>
      <c r="D5" s="78"/>
      <c r="E5" s="78"/>
      <c r="F5" s="78"/>
      <c r="G5" s="78"/>
      <c r="H5" s="78"/>
    </row>
    <row r="6" spans="1:8" ht="19.5" customHeight="1" thickBot="1">
      <c r="A6" s="137" t="s">
        <v>54</v>
      </c>
      <c r="B6" s="162" t="s">
        <v>4</v>
      </c>
      <c r="C6" s="165" t="s">
        <v>65</v>
      </c>
      <c r="D6" s="154"/>
      <c r="E6" s="154"/>
      <c r="F6" s="154"/>
      <c r="G6" s="154"/>
      <c r="H6" s="154"/>
    </row>
    <row r="7" spans="1:8" ht="19.5" customHeight="1" thickBot="1">
      <c r="A7" s="170"/>
      <c r="B7" s="164"/>
      <c r="C7" s="11" t="s">
        <v>50</v>
      </c>
      <c r="D7" s="11" t="s">
        <v>51</v>
      </c>
      <c r="E7" s="11" t="s">
        <v>52</v>
      </c>
      <c r="F7" s="11" t="s">
        <v>92</v>
      </c>
      <c r="G7" s="11" t="s">
        <v>68</v>
      </c>
      <c r="H7" s="11" t="s">
        <v>53</v>
      </c>
    </row>
    <row r="8" spans="1:8" ht="19.5" customHeight="1">
      <c r="A8" s="10"/>
      <c r="B8" s="79"/>
      <c r="C8" s="10"/>
      <c r="D8" s="10"/>
      <c r="E8" s="10"/>
      <c r="F8" s="10"/>
      <c r="G8" s="10"/>
      <c r="H8" s="10"/>
    </row>
    <row r="9" spans="1:8" ht="19.5" customHeight="1">
      <c r="A9" s="10" t="s">
        <v>4</v>
      </c>
      <c r="B9" s="116">
        <f aca="true" t="shared" si="0" ref="B9:H9">SUM(B11:B22)</f>
        <v>2602</v>
      </c>
      <c r="C9" s="117">
        <f t="shared" si="0"/>
        <v>2125</v>
      </c>
      <c r="D9" s="80">
        <f t="shared" si="0"/>
        <v>467</v>
      </c>
      <c r="E9" s="80">
        <f t="shared" si="0"/>
        <v>6</v>
      </c>
      <c r="F9" s="80">
        <f t="shared" si="0"/>
        <v>2</v>
      </c>
      <c r="G9" s="80">
        <f t="shared" si="0"/>
        <v>1</v>
      </c>
      <c r="H9" s="80">
        <f t="shared" si="0"/>
        <v>1</v>
      </c>
    </row>
    <row r="10" ht="19.5" customHeight="1">
      <c r="B10" s="18"/>
    </row>
    <row r="11" spans="1:8" ht="19.5" customHeight="1">
      <c r="A11" s="82" t="s">
        <v>40</v>
      </c>
      <c r="B11" s="81">
        <f aca="true" t="shared" si="1" ref="B11:B22">SUM(C11:H11)</f>
        <v>239</v>
      </c>
      <c r="C11" s="82">
        <v>190</v>
      </c>
      <c r="D11" s="82">
        <v>49</v>
      </c>
      <c r="E11" s="82">
        <v>0</v>
      </c>
      <c r="F11" s="82">
        <v>0</v>
      </c>
      <c r="G11" s="82">
        <v>0</v>
      </c>
      <c r="H11" s="82">
        <v>0</v>
      </c>
    </row>
    <row r="12" spans="1:8" ht="19.5" customHeight="1">
      <c r="A12" s="82" t="s">
        <v>41</v>
      </c>
      <c r="B12" s="81">
        <f t="shared" si="1"/>
        <v>213</v>
      </c>
      <c r="C12" s="82">
        <v>173</v>
      </c>
      <c r="D12" s="82">
        <v>40</v>
      </c>
      <c r="E12" s="82">
        <v>0</v>
      </c>
      <c r="F12" s="82">
        <v>0</v>
      </c>
      <c r="G12" s="82">
        <v>0</v>
      </c>
      <c r="H12" s="82">
        <v>0</v>
      </c>
    </row>
    <row r="13" spans="1:8" ht="19.5" customHeight="1">
      <c r="A13" s="82" t="s">
        <v>42</v>
      </c>
      <c r="B13" s="81">
        <f t="shared" si="1"/>
        <v>228</v>
      </c>
      <c r="C13" s="82">
        <v>186</v>
      </c>
      <c r="D13" s="82">
        <v>40</v>
      </c>
      <c r="E13" s="82">
        <v>2</v>
      </c>
      <c r="F13" s="82">
        <v>0</v>
      </c>
      <c r="G13" s="82">
        <v>0</v>
      </c>
      <c r="H13" s="82">
        <v>0</v>
      </c>
    </row>
    <row r="14" spans="1:8" ht="19.5" customHeight="1">
      <c r="A14" s="82" t="s">
        <v>43</v>
      </c>
      <c r="B14" s="81">
        <f t="shared" si="1"/>
        <v>218</v>
      </c>
      <c r="C14" s="82">
        <v>166</v>
      </c>
      <c r="D14" s="82">
        <v>52</v>
      </c>
      <c r="E14" s="82">
        <v>0</v>
      </c>
      <c r="F14" s="82">
        <v>0</v>
      </c>
      <c r="G14" s="82">
        <v>0</v>
      </c>
      <c r="H14" s="82">
        <v>0</v>
      </c>
    </row>
    <row r="15" spans="1:8" ht="19.5" customHeight="1">
      <c r="A15" s="82" t="s">
        <v>44</v>
      </c>
      <c r="B15" s="81">
        <f t="shared" si="1"/>
        <v>236</v>
      </c>
      <c r="C15" s="82">
        <v>183</v>
      </c>
      <c r="D15" s="82">
        <v>52</v>
      </c>
      <c r="E15" s="82">
        <v>0</v>
      </c>
      <c r="F15" s="82">
        <v>0</v>
      </c>
      <c r="G15" s="82">
        <v>1</v>
      </c>
      <c r="H15" s="82">
        <v>0</v>
      </c>
    </row>
    <row r="16" spans="1:8" ht="19.5" customHeight="1">
      <c r="A16" s="82" t="s">
        <v>45</v>
      </c>
      <c r="B16" s="81">
        <f t="shared" si="1"/>
        <v>197</v>
      </c>
      <c r="C16" s="82">
        <v>166</v>
      </c>
      <c r="D16" s="82">
        <v>30</v>
      </c>
      <c r="E16" s="82">
        <v>0</v>
      </c>
      <c r="F16" s="82">
        <v>0</v>
      </c>
      <c r="G16" s="82">
        <v>0</v>
      </c>
      <c r="H16" s="82">
        <v>1</v>
      </c>
    </row>
    <row r="17" spans="1:8" ht="19.5" customHeight="1">
      <c r="A17" s="82" t="s">
        <v>82</v>
      </c>
      <c r="B17" s="81">
        <f t="shared" si="1"/>
        <v>207</v>
      </c>
      <c r="C17" s="82">
        <v>172</v>
      </c>
      <c r="D17" s="82">
        <v>35</v>
      </c>
      <c r="E17" s="82">
        <v>0</v>
      </c>
      <c r="F17" s="82">
        <v>0</v>
      </c>
      <c r="G17" s="82">
        <v>0</v>
      </c>
      <c r="H17" s="82">
        <v>0</v>
      </c>
    </row>
    <row r="18" spans="1:8" ht="19.5" customHeight="1">
      <c r="A18" s="82" t="s">
        <v>83</v>
      </c>
      <c r="B18" s="81">
        <f t="shared" si="1"/>
        <v>217</v>
      </c>
      <c r="C18" s="82">
        <v>180</v>
      </c>
      <c r="D18" s="82">
        <v>33</v>
      </c>
      <c r="E18" s="82">
        <v>3</v>
      </c>
      <c r="F18" s="82">
        <v>1</v>
      </c>
      <c r="G18" s="82">
        <v>0</v>
      </c>
      <c r="H18" s="82">
        <v>0</v>
      </c>
    </row>
    <row r="19" spans="1:8" ht="19.5" customHeight="1">
      <c r="A19" s="82" t="s">
        <v>84</v>
      </c>
      <c r="B19" s="81">
        <f t="shared" si="1"/>
        <v>202</v>
      </c>
      <c r="C19" s="82">
        <v>160</v>
      </c>
      <c r="D19" s="82">
        <v>41</v>
      </c>
      <c r="E19" s="82">
        <v>1</v>
      </c>
      <c r="F19" s="82">
        <v>0</v>
      </c>
      <c r="G19" s="82">
        <v>0</v>
      </c>
      <c r="H19" s="82">
        <v>0</v>
      </c>
    </row>
    <row r="20" spans="1:8" ht="19.5" customHeight="1">
      <c r="A20" s="82" t="s">
        <v>99</v>
      </c>
      <c r="B20" s="81">
        <f t="shared" si="1"/>
        <v>215</v>
      </c>
      <c r="C20" s="82">
        <v>175</v>
      </c>
      <c r="D20" s="82">
        <v>40</v>
      </c>
      <c r="E20" s="82">
        <v>0</v>
      </c>
      <c r="F20" s="82">
        <v>0</v>
      </c>
      <c r="G20" s="82">
        <v>0</v>
      </c>
      <c r="H20" s="82">
        <v>0</v>
      </c>
    </row>
    <row r="21" spans="1:8" ht="19.5" customHeight="1">
      <c r="A21" s="82" t="s">
        <v>100</v>
      </c>
      <c r="B21" s="81">
        <f t="shared" si="1"/>
        <v>227</v>
      </c>
      <c r="C21" s="82">
        <v>201</v>
      </c>
      <c r="D21" s="82">
        <v>25</v>
      </c>
      <c r="E21" s="82">
        <v>0</v>
      </c>
      <c r="F21" s="82">
        <v>1</v>
      </c>
      <c r="G21" s="82">
        <v>0</v>
      </c>
      <c r="H21" s="82">
        <v>0</v>
      </c>
    </row>
    <row r="22" spans="1:8" ht="19.5" customHeight="1" thickBot="1">
      <c r="A22" s="125" t="s">
        <v>101</v>
      </c>
      <c r="B22" s="83">
        <f t="shared" si="1"/>
        <v>203</v>
      </c>
      <c r="C22" s="84">
        <v>173</v>
      </c>
      <c r="D22" s="84">
        <v>30</v>
      </c>
      <c r="E22" s="84">
        <v>0</v>
      </c>
      <c r="F22" s="84">
        <v>0</v>
      </c>
      <c r="G22" s="84">
        <v>0</v>
      </c>
      <c r="H22" s="84">
        <v>0</v>
      </c>
    </row>
    <row r="23" ht="19.5" customHeight="1">
      <c r="A23" s="6" t="s">
        <v>162</v>
      </c>
    </row>
  </sheetData>
  <mergeCells count="5">
    <mergeCell ref="A3:H3"/>
    <mergeCell ref="A6:A7"/>
    <mergeCell ref="B6:B7"/>
    <mergeCell ref="C6:H6"/>
    <mergeCell ref="A4:H4"/>
  </mergeCells>
  <printOptions horizontalCentered="1"/>
  <pageMargins left="0.75" right="0.75" top="0.98" bottom="0.7874015748031497" header="0" footer="0"/>
  <pageSetup horizontalDpi="600" verticalDpi="600" orientation="landscape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msolanof</cp:lastModifiedBy>
  <cp:lastPrinted>2005-04-27T17:08:38Z</cp:lastPrinted>
  <dcterms:created xsi:type="dcterms:W3CDTF">2003-11-24T15:33:12Z</dcterms:created>
  <dcterms:modified xsi:type="dcterms:W3CDTF">2005-10-19T20:26:38Z</dcterms:modified>
  <cp:category/>
  <cp:version/>
  <cp:contentType/>
  <cp:contentStatus/>
</cp:coreProperties>
</file>