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71" sheetId="1" r:id="rId1"/>
    <sheet name="72" sheetId="2" r:id="rId2"/>
    <sheet name="73" sheetId="3" r:id="rId3"/>
    <sheet name="74" sheetId="4" r:id="rId4"/>
    <sheet name="75" sheetId="5" r:id="rId5"/>
    <sheet name="76" sheetId="6" r:id="rId6"/>
  </sheets>
  <definedNames/>
  <calcPr fullCalcOnLoad="1"/>
</workbook>
</file>

<file path=xl/sharedStrings.xml><?xml version="1.0" encoding="utf-8"?>
<sst xmlns="http://schemas.openxmlformats.org/spreadsheetml/2006/main" count="357" uniqueCount="201">
  <si>
    <t>y mes de ocurrencia, durante el 2004</t>
  </si>
  <si>
    <t xml:space="preserve">Provincia                                 y                                    Cantón         </t>
  </si>
  <si>
    <t>Total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</si>
  <si>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</si>
  <si>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</si>
  <si>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</si>
  <si>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</si>
  <si>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</si>
  <si>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</si>
  <si>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</si>
  <si>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</si>
  <si>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</si>
  <si>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</si>
  <si>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</si>
  <si>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</si>
  <si>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Sexo</t>
  </si>
  <si>
    <t>M e s</t>
  </si>
  <si>
    <t xml:space="preserve">Mas </t>
  </si>
  <si>
    <t>Fem</t>
  </si>
  <si>
    <t>Abuso de autoridad</t>
  </si>
  <si>
    <t>Administración fraudulenta</t>
  </si>
  <si>
    <t xml:space="preserve">Agresión </t>
  </si>
  <si>
    <t>Amenazas</t>
  </si>
  <si>
    <t>Circulación de moneda falsa</t>
  </si>
  <si>
    <t>Corrupción de menores</t>
  </si>
  <si>
    <t>Daños</t>
  </si>
  <si>
    <t>Desobediencia a la autoridad</t>
  </si>
  <si>
    <t>Estafa</t>
  </si>
  <si>
    <t>Tentativa de hurto</t>
  </si>
  <si>
    <t>Falsificación de documento</t>
  </si>
  <si>
    <t>Homicidio culposo</t>
  </si>
  <si>
    <t>Homicidio doloso</t>
  </si>
  <si>
    <t>Hurto</t>
  </si>
  <si>
    <t>Infracción Ley de Armas</t>
  </si>
  <si>
    <t>Infracción Ley Derechos de Autor</t>
  </si>
  <si>
    <t>Infracción Ley Forestal</t>
  </si>
  <si>
    <t>Lesiones</t>
  </si>
  <si>
    <t>Lesiones culposas</t>
  </si>
  <si>
    <t>Privación de libertad</t>
  </si>
  <si>
    <t>Receptación</t>
  </si>
  <si>
    <t>Resistencia a la autoridad</t>
  </si>
  <si>
    <t>Robo</t>
  </si>
  <si>
    <t>Simulación de delito</t>
  </si>
  <si>
    <t>Sustracción de menor</t>
  </si>
  <si>
    <t>Tentativa de estafa</t>
  </si>
  <si>
    <t>Tentativa de robo</t>
  </si>
  <si>
    <t>Tentativa de violación</t>
  </si>
  <si>
    <t>Tráfico de droga</t>
  </si>
  <si>
    <t>Uso de documento falso</t>
  </si>
  <si>
    <t>Violación</t>
  </si>
  <si>
    <t>Violación de domicilio</t>
  </si>
  <si>
    <t>Delito</t>
  </si>
  <si>
    <t>Denuncia con valor Conocido</t>
  </si>
  <si>
    <t>Estafa (1)</t>
  </si>
  <si>
    <t>Hurto (2)</t>
  </si>
  <si>
    <t>Robo con fuerza sobre las cosas</t>
  </si>
  <si>
    <t>Robo con violencia sobre las personas</t>
  </si>
  <si>
    <t>Robo de medio de transporte</t>
  </si>
  <si>
    <t>(1) Incluye la estafa mediante cheque.</t>
  </si>
  <si>
    <t>(2) Incluye el hurto de ganado.</t>
  </si>
  <si>
    <t>Cantón</t>
  </si>
  <si>
    <t>Denuncias Entradas</t>
  </si>
  <si>
    <t>Con Valor Conocido</t>
  </si>
  <si>
    <t>Con Valor Desconocido</t>
  </si>
  <si>
    <t>Tipo de Caso</t>
  </si>
  <si>
    <t>C a n t ó n</t>
  </si>
  <si>
    <t>Abandono dañino de animal</t>
  </si>
  <si>
    <t>Abuso sexual a mayor</t>
  </si>
  <si>
    <t>Abuso sexual a menor</t>
  </si>
  <si>
    <t>Agresión</t>
  </si>
  <si>
    <t>Apropiación y/o retención indebida</t>
  </si>
  <si>
    <t>Contravención</t>
  </si>
  <si>
    <t>Desaparición de persona</t>
  </si>
  <si>
    <t>Estafa mediante cheque</t>
  </si>
  <si>
    <t>Falsedad ideológica</t>
  </si>
  <si>
    <t>Falsificación de señas y marcas</t>
  </si>
  <si>
    <t>Hurto de ganado</t>
  </si>
  <si>
    <t>Incendio</t>
  </si>
  <si>
    <t>Infracción Código de Minería</t>
  </si>
  <si>
    <t>infracción Ley de Armas</t>
  </si>
  <si>
    <t>Lesiones con arma de fuego</t>
  </si>
  <si>
    <t>Muerte accidental</t>
  </si>
  <si>
    <t>Muerte natural</t>
  </si>
  <si>
    <t>Peculado</t>
  </si>
  <si>
    <t>Rapto</t>
  </si>
  <si>
    <t>Relaciones sexuales con menor de edad</t>
  </si>
  <si>
    <t>Suicidio</t>
  </si>
  <si>
    <t>Suministro de droga</t>
  </si>
  <si>
    <t>Tenencia de droga</t>
  </si>
  <si>
    <t>Tenencia de marihuana</t>
  </si>
  <si>
    <t>Tentativa de suicidio</t>
  </si>
  <si>
    <t>Tentativa de homicidio doloso</t>
  </si>
  <si>
    <t>Tentativa de robo con fuerza sobre cosas</t>
  </si>
  <si>
    <t>Tentativa de robo con violencia sobre personas</t>
  </si>
  <si>
    <t>Usurpación</t>
  </si>
  <si>
    <t>Venta de droga</t>
  </si>
  <si>
    <t>Violación a mayor</t>
  </si>
  <si>
    <t>Violación a menor</t>
  </si>
  <si>
    <t>según tipo de caso, durante el 2004</t>
  </si>
  <si>
    <t>Entrados</t>
  </si>
  <si>
    <t>Terminados</t>
  </si>
  <si>
    <t>Infracción Código Fiscal</t>
  </si>
  <si>
    <t>Otros</t>
  </si>
  <si>
    <t>Provincia de Guanacaste</t>
  </si>
  <si>
    <t>Liberia</t>
  </si>
  <si>
    <t xml:space="preserve">Carrillo </t>
  </si>
  <si>
    <t>Bagaces</t>
  </si>
  <si>
    <t>La Cruz</t>
  </si>
  <si>
    <t>Santa Cruz</t>
  </si>
  <si>
    <t>Cañas</t>
  </si>
  <si>
    <t>Nicoya</t>
  </si>
  <si>
    <t>Upala</t>
  </si>
  <si>
    <t>Coacción</t>
  </si>
  <si>
    <t>Concusión</t>
  </si>
  <si>
    <t>Estelionato</t>
  </si>
  <si>
    <t>Evasión por culpa</t>
  </si>
  <si>
    <t>Falsificación de sellos</t>
  </si>
  <si>
    <t>Fraude informático</t>
  </si>
  <si>
    <t>Fuga del hogar</t>
  </si>
  <si>
    <t>Incumplimiento de deberes</t>
  </si>
  <si>
    <t>Infracción Ley de Salud</t>
  </si>
  <si>
    <t>Infracción Ley Patrimonio Arqueológico</t>
  </si>
  <si>
    <t>Infracción Ley Zona Marítimo-Terrestre</t>
  </si>
  <si>
    <t>Tentativa de incendio</t>
  </si>
  <si>
    <t>Violación de correspondencia</t>
  </si>
  <si>
    <t>Violación de custodia de cosas</t>
  </si>
  <si>
    <t>Ejercicio ilegal de la profesión</t>
  </si>
  <si>
    <t>Fraude de simulación</t>
  </si>
  <si>
    <t>Libe  ria</t>
  </si>
  <si>
    <t>Carrillo</t>
  </si>
  <si>
    <t>Nico  ya</t>
  </si>
  <si>
    <t>Denuncias entradas en la  Delegación de Liberia según cantón, valor de lo sustraído y</t>
  </si>
  <si>
    <t>¢ 449,065.106</t>
  </si>
  <si>
    <t>Denuncias entradas con valor conocido en la Delegación de Liberia, según valor de lo sustraído</t>
  </si>
  <si>
    <t>Delito o Causa</t>
  </si>
  <si>
    <t>de Detención</t>
  </si>
  <si>
    <t>Desacato a la autoridad</t>
  </si>
  <si>
    <t>Falso testimonio</t>
  </si>
  <si>
    <t>Infracción Ley Migración</t>
  </si>
  <si>
    <t xml:space="preserve">Infracción Ley Psicotrópicos </t>
  </si>
  <si>
    <t>Abuso sexual</t>
  </si>
  <si>
    <t>Set</t>
  </si>
  <si>
    <t>Provincia de Alajuela</t>
  </si>
  <si>
    <t>Averiguar muerte</t>
  </si>
  <si>
    <t>Lesiones con arma blanca</t>
  </si>
  <si>
    <t>Tentativa de robo con fuerza sobre las cosas</t>
  </si>
  <si>
    <t>Tentativa de robo con violencia sobre las personas</t>
  </si>
  <si>
    <t>Descuido con animales</t>
  </si>
  <si>
    <t>y promedio por acción delictiva, para los delitos de estafa, hurto y robo, durante el 2004</t>
  </si>
  <si>
    <t>Promedio por                  Acción Delictiva</t>
  </si>
  <si>
    <t>delito o causa de detención, sexo y mes, durante el 2004</t>
  </si>
  <si>
    <t>Sustraído</t>
  </si>
  <si>
    <t xml:space="preserve">Valor de lo </t>
  </si>
  <si>
    <t xml:space="preserve">Promedio por        </t>
  </si>
  <si>
    <t>Acción Delictiva</t>
  </si>
  <si>
    <t>Casos entrados y terminados en la Delegación de Liberia,</t>
  </si>
  <si>
    <t>Valor de lo               Sustraído</t>
  </si>
  <si>
    <t>Casos entrados en la Delegación de Liberia, según provincia, cantón</t>
  </si>
  <si>
    <t xml:space="preserve"> y cantón de ocurrencia, durante el 2004</t>
  </si>
  <si>
    <t>promedio por acción delictiva, para los delitos de estafa, hurto y robo</t>
  </si>
  <si>
    <t>¢ 436.409</t>
  </si>
  <si>
    <r>
      <t xml:space="preserve">  ¢  </t>
    </r>
    <r>
      <rPr>
        <b/>
        <u val="single"/>
        <sz val="11"/>
        <rFont val="Times New Roman"/>
        <family val="1"/>
      </rPr>
      <t>27,961.600</t>
    </r>
  </si>
  <si>
    <t xml:space="preserve">    Automóvil</t>
  </si>
  <si>
    <t xml:space="preserve">    Bicicleta</t>
  </si>
  <si>
    <t xml:space="preserve">    Motocicleta</t>
  </si>
  <si>
    <t>¢    353,123.402</t>
  </si>
  <si>
    <t>¢      32,280.000</t>
  </si>
  <si>
    <t>¢          350.000</t>
  </si>
  <si>
    <t>¢        1,100.000</t>
  </si>
  <si>
    <t>¢      62,211.704</t>
  </si>
  <si>
    <t>¢   420.886</t>
  </si>
  <si>
    <t>¢   467.826</t>
  </si>
  <si>
    <t>¢   350.000</t>
  </si>
  <si>
    <t>¢ 1,100.000</t>
  </si>
  <si>
    <t>¢   522.787</t>
  </si>
  <si>
    <t>¢     5,866.730</t>
  </si>
  <si>
    <t>¢  232,929.287</t>
  </si>
  <si>
    <t>¢    32,954.363</t>
  </si>
  <si>
    <t xml:space="preserve"> ¢  22,310.000</t>
  </si>
  <si>
    <t xml:space="preserve"> ¢    1,911.600</t>
  </si>
  <si>
    <t xml:space="preserve"> ¢    3,740.000</t>
  </si>
  <si>
    <t>¢  149,353.126</t>
  </si>
  <si>
    <t>¢   255.075</t>
  </si>
  <si>
    <t>¢   435.382</t>
  </si>
  <si>
    <t>¢   343.275</t>
  </si>
  <si>
    <t>¢   439.274</t>
  </si>
  <si>
    <t>¢ 3,187.143</t>
  </si>
  <si>
    <t>¢     83.113</t>
  </si>
  <si>
    <t>¢   748.000</t>
  </si>
  <si>
    <t>Casos entrados en la Delegación de Liberia, según tipo de caso</t>
  </si>
  <si>
    <t>Cuadro N°71</t>
  </si>
  <si>
    <t>Fuente: Sección de Estadística, Departamento de Planificación.</t>
  </si>
  <si>
    <t>Cuadro N°72</t>
  </si>
  <si>
    <t>Continuación cuadro N°72</t>
  </si>
  <si>
    <t>Cuadro N°73</t>
  </si>
  <si>
    <t>Continuación cuadro N°73</t>
  </si>
  <si>
    <t>Cuadro N°74</t>
  </si>
  <si>
    <t>Cuadro N°75</t>
  </si>
  <si>
    <t>Cuadro Nº76</t>
  </si>
  <si>
    <t xml:space="preserve">Personas detenidas por la Delegación de Liberia, según </t>
  </si>
  <si>
    <t>en sus diferentes modalidades, durante el 2004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</si>
</sst>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25.7109375" style="2" customWidth="1"/>
    <col min="2" max="2" width="7.421875" style="9" customWidth="1"/>
    <col min="3" max="8" width="5.7109375" style="9" customWidth="1"/>
    <col min="9" max="14" width="5.7109375" style="2" customWidth="1"/>
    <col min="15" max="16384" width="11.421875" style="2" customWidth="1"/>
  </cols>
  <sheetData>
    <row r="1" spans="1:8" ht="15">
      <c r="A1" s="1" t="s">
        <v>190</v>
      </c>
      <c r="B1" s="2"/>
      <c r="C1" s="2"/>
      <c r="D1" s="2"/>
      <c r="E1" s="2"/>
      <c r="F1" s="2"/>
      <c r="G1" s="2"/>
      <c r="H1" s="2"/>
    </row>
    <row r="2" spans="2:8" ht="15">
      <c r="B2" s="2"/>
      <c r="C2" s="2"/>
      <c r="D2" s="2"/>
      <c r="E2" s="2"/>
      <c r="F2" s="2"/>
      <c r="G2" s="2"/>
      <c r="H2" s="2"/>
    </row>
    <row r="3" spans="2:8" ht="15">
      <c r="B3" s="2"/>
      <c r="C3" s="2"/>
      <c r="D3" s="2"/>
      <c r="E3" s="2"/>
      <c r="F3" s="2"/>
      <c r="G3" s="2"/>
      <c r="H3" s="2"/>
    </row>
    <row r="4" spans="1:14" ht="15.75">
      <c r="A4" s="98" t="s">
        <v>157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5.75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2:8" ht="15">
      <c r="B6" s="2"/>
      <c r="C6" s="2"/>
      <c r="D6" s="2"/>
      <c r="E6" s="2"/>
      <c r="F6" s="2"/>
      <c r="G6" s="2"/>
      <c r="H6" s="2"/>
    </row>
    <row r="7" spans="2:8" ht="15.75" thickBot="1">
      <c r="B7" s="2"/>
      <c r="C7" s="2"/>
      <c r="D7" s="2"/>
      <c r="E7" s="2"/>
      <c r="F7" s="2"/>
      <c r="G7" s="2"/>
      <c r="H7" s="2"/>
    </row>
    <row r="8" spans="1:14" ht="15.75" thickBot="1">
      <c r="A8" s="99" t="s">
        <v>1</v>
      </c>
      <c r="B8" s="102" t="s">
        <v>2</v>
      </c>
      <c r="C8" s="105" t="s">
        <v>3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4.25" customHeight="1">
      <c r="A9" s="100"/>
      <c r="B9" s="103"/>
      <c r="C9" s="107" t="s">
        <v>4</v>
      </c>
      <c r="D9" s="96" t="s">
        <v>5</v>
      </c>
      <c r="E9" s="96" t="s">
        <v>6</v>
      </c>
      <c r="F9" s="96" t="s">
        <v>7</v>
      </c>
      <c r="G9" s="96" t="s">
        <v>8</v>
      </c>
      <c r="H9" s="96" t="s">
        <v>9</v>
      </c>
      <c r="I9" s="94" t="s">
        <v>10</v>
      </c>
      <c r="J9" s="94" t="s">
        <v>11</v>
      </c>
      <c r="K9" s="94" t="s">
        <v>141</v>
      </c>
      <c r="L9" s="94" t="s">
        <v>12</v>
      </c>
      <c r="M9" s="94" t="s">
        <v>13</v>
      </c>
      <c r="N9" s="94" t="s">
        <v>14</v>
      </c>
    </row>
    <row r="10" spans="1:14" s="3" customFormat="1" ht="14.25" customHeight="1" thickBot="1">
      <c r="A10" s="101"/>
      <c r="B10" s="104"/>
      <c r="C10" s="108"/>
      <c r="D10" s="97"/>
      <c r="E10" s="97"/>
      <c r="F10" s="97"/>
      <c r="G10" s="97"/>
      <c r="H10" s="97"/>
      <c r="I10" s="95"/>
      <c r="J10" s="95"/>
      <c r="K10" s="95"/>
      <c r="L10" s="95"/>
      <c r="M10" s="95"/>
      <c r="N10" s="95"/>
    </row>
    <row r="11" spans="2:8" ht="15">
      <c r="B11" s="4"/>
      <c r="C11" s="2"/>
      <c r="D11" s="2"/>
      <c r="E11" s="2"/>
      <c r="F11" s="2"/>
      <c r="G11" s="2"/>
      <c r="H11" s="2"/>
    </row>
    <row r="12" spans="1:14" ht="19.5" customHeight="1">
      <c r="A12" s="5" t="s">
        <v>2</v>
      </c>
      <c r="B12" s="79">
        <f>SUM(C12:N12)</f>
        <v>1753</v>
      </c>
      <c r="C12" s="80">
        <f>SUM(C14,C24)</f>
        <v>148</v>
      </c>
      <c r="D12" s="81">
        <f aca="true" t="shared" si="0" ref="D12:N12">SUM(D14,D24)</f>
        <v>141</v>
      </c>
      <c r="E12" s="81">
        <f t="shared" si="0"/>
        <v>165</v>
      </c>
      <c r="F12" s="81">
        <f t="shared" si="0"/>
        <v>138</v>
      </c>
      <c r="G12" s="81">
        <f t="shared" si="0"/>
        <v>121</v>
      </c>
      <c r="H12" s="81">
        <f t="shared" si="0"/>
        <v>148</v>
      </c>
      <c r="I12" s="81">
        <f t="shared" si="0"/>
        <v>154</v>
      </c>
      <c r="J12" s="81">
        <f t="shared" si="0"/>
        <v>133</v>
      </c>
      <c r="K12" s="81">
        <f t="shared" si="0"/>
        <v>126</v>
      </c>
      <c r="L12" s="81">
        <f t="shared" si="0"/>
        <v>152</v>
      </c>
      <c r="M12" s="81">
        <f t="shared" si="0"/>
        <v>165</v>
      </c>
      <c r="N12" s="81">
        <f t="shared" si="0"/>
        <v>162</v>
      </c>
    </row>
    <row r="13" spans="2:14" ht="19.5" customHeight="1">
      <c r="B13" s="8"/>
      <c r="I13" s="9"/>
      <c r="J13" s="9"/>
      <c r="K13" s="9"/>
      <c r="L13" s="9"/>
      <c r="M13" s="9"/>
      <c r="N13" s="9"/>
    </row>
    <row r="14" spans="1:14" ht="19.5" customHeight="1">
      <c r="A14" s="28" t="s">
        <v>103</v>
      </c>
      <c r="B14" s="6">
        <f>SUM(C14:N14)</f>
        <v>1750</v>
      </c>
      <c r="C14" s="7">
        <f aca="true" t="shared" si="1" ref="C14:N14">SUM(C16:C23)</f>
        <v>148</v>
      </c>
      <c r="D14" s="7">
        <f t="shared" si="1"/>
        <v>141</v>
      </c>
      <c r="E14" s="7">
        <f t="shared" si="1"/>
        <v>165</v>
      </c>
      <c r="F14" s="7">
        <f t="shared" si="1"/>
        <v>138</v>
      </c>
      <c r="G14" s="7">
        <f t="shared" si="1"/>
        <v>121</v>
      </c>
      <c r="H14" s="7">
        <f t="shared" si="1"/>
        <v>148</v>
      </c>
      <c r="I14" s="7">
        <f t="shared" si="1"/>
        <v>152</v>
      </c>
      <c r="J14" s="7">
        <f t="shared" si="1"/>
        <v>133</v>
      </c>
      <c r="K14" s="7">
        <f t="shared" si="1"/>
        <v>126</v>
      </c>
      <c r="L14" s="7">
        <f t="shared" si="1"/>
        <v>151</v>
      </c>
      <c r="M14" s="7">
        <f t="shared" si="1"/>
        <v>165</v>
      </c>
      <c r="N14" s="7">
        <f t="shared" si="1"/>
        <v>162</v>
      </c>
    </row>
    <row r="15" spans="2:14" ht="19.5" customHeight="1">
      <c r="B15" s="10"/>
      <c r="C15" s="10"/>
      <c r="D15" s="11"/>
      <c r="E15" s="11"/>
      <c r="F15" s="11"/>
      <c r="G15" s="11"/>
      <c r="H15" s="11"/>
      <c r="I15" s="9"/>
      <c r="J15" s="9"/>
      <c r="K15" s="9"/>
      <c r="L15" s="9"/>
      <c r="M15" s="9"/>
      <c r="N15" s="9"/>
    </row>
    <row r="16" spans="1:14" ht="19.5" customHeight="1">
      <c r="A16" s="2" t="s">
        <v>104</v>
      </c>
      <c r="B16" s="8">
        <f aca="true" t="shared" si="2" ref="B16:B22">SUM(C16:N16)</f>
        <v>1372</v>
      </c>
      <c r="C16" s="12">
        <v>109</v>
      </c>
      <c r="D16" s="13">
        <v>116</v>
      </c>
      <c r="E16" s="13">
        <v>133</v>
      </c>
      <c r="F16" s="13">
        <v>108</v>
      </c>
      <c r="G16" s="13">
        <v>94</v>
      </c>
      <c r="H16" s="13">
        <v>108</v>
      </c>
      <c r="I16" s="11">
        <v>121</v>
      </c>
      <c r="J16" s="9">
        <v>112</v>
      </c>
      <c r="K16" s="9">
        <v>88</v>
      </c>
      <c r="L16" s="9">
        <v>111</v>
      </c>
      <c r="M16" s="9">
        <v>144</v>
      </c>
      <c r="N16" s="9">
        <v>128</v>
      </c>
    </row>
    <row r="17" spans="1:14" ht="19.5" customHeight="1">
      <c r="A17" s="2" t="s">
        <v>106</v>
      </c>
      <c r="B17" s="8">
        <f t="shared" si="2"/>
        <v>194</v>
      </c>
      <c r="C17" s="15">
        <v>21</v>
      </c>
      <c r="D17" s="15">
        <v>12</v>
      </c>
      <c r="E17" s="15">
        <v>18</v>
      </c>
      <c r="F17" s="15">
        <v>15</v>
      </c>
      <c r="G17" s="15">
        <v>11</v>
      </c>
      <c r="H17" s="13">
        <v>22</v>
      </c>
      <c r="I17" s="9">
        <v>20</v>
      </c>
      <c r="J17" s="9">
        <v>12</v>
      </c>
      <c r="K17" s="9">
        <v>12</v>
      </c>
      <c r="L17" s="9">
        <v>26</v>
      </c>
      <c r="M17" s="9">
        <v>11</v>
      </c>
      <c r="N17" s="9">
        <v>14</v>
      </c>
    </row>
    <row r="18" spans="1:14" ht="19.5" customHeight="1">
      <c r="A18" s="2" t="s">
        <v>107</v>
      </c>
      <c r="B18" s="8">
        <f t="shared" si="2"/>
        <v>157</v>
      </c>
      <c r="C18" s="14">
        <v>15</v>
      </c>
      <c r="D18" s="15">
        <v>9</v>
      </c>
      <c r="E18" s="15">
        <v>11</v>
      </c>
      <c r="F18" s="15">
        <v>13</v>
      </c>
      <c r="G18" s="15">
        <v>15</v>
      </c>
      <c r="H18" s="15">
        <v>15</v>
      </c>
      <c r="I18" s="15">
        <v>11</v>
      </c>
      <c r="J18" s="15">
        <v>9</v>
      </c>
      <c r="K18" s="15">
        <v>20</v>
      </c>
      <c r="L18" s="15">
        <v>13</v>
      </c>
      <c r="M18" s="15">
        <v>8</v>
      </c>
      <c r="N18" s="15">
        <v>18</v>
      </c>
    </row>
    <row r="19" spans="1:14" ht="19.5" customHeight="1">
      <c r="A19" s="2" t="s">
        <v>105</v>
      </c>
      <c r="B19" s="8">
        <f t="shared" si="2"/>
        <v>24</v>
      </c>
      <c r="C19" s="70">
        <v>3</v>
      </c>
      <c r="D19" s="9">
        <v>4</v>
      </c>
      <c r="E19" s="9">
        <v>2</v>
      </c>
      <c r="F19" s="9">
        <v>2</v>
      </c>
      <c r="G19" s="9">
        <v>1</v>
      </c>
      <c r="H19" s="9">
        <v>2</v>
      </c>
      <c r="I19" s="9">
        <v>0</v>
      </c>
      <c r="J19" s="9">
        <v>0</v>
      </c>
      <c r="K19" s="9">
        <v>6</v>
      </c>
      <c r="L19" s="9">
        <v>1</v>
      </c>
      <c r="M19" s="9">
        <v>1</v>
      </c>
      <c r="N19" s="9">
        <v>2</v>
      </c>
    </row>
    <row r="20" spans="1:14" ht="19.5" customHeight="1">
      <c r="A20" s="2" t="s">
        <v>109</v>
      </c>
      <c r="B20" s="8">
        <f t="shared" si="2"/>
        <v>1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19.5" customHeight="1">
      <c r="A21" s="2" t="s">
        <v>110</v>
      </c>
      <c r="B21" s="8">
        <f t="shared" si="2"/>
        <v>1</v>
      </c>
      <c r="C21" s="14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</row>
    <row r="22" spans="1:14" ht="19.5" customHeight="1">
      <c r="A22" s="2" t="s">
        <v>108</v>
      </c>
      <c r="B22" s="8">
        <f t="shared" si="2"/>
        <v>1</v>
      </c>
      <c r="C22" s="14">
        <v>0</v>
      </c>
      <c r="D22" s="15">
        <v>0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2:14" ht="19.5" customHeight="1">
      <c r="B23" s="8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9.5" customHeight="1">
      <c r="A24" s="7" t="s">
        <v>142</v>
      </c>
      <c r="B24" s="6">
        <f>SUM(C24:N24)</f>
        <v>3</v>
      </c>
      <c r="C24" s="7">
        <f>C26</f>
        <v>0</v>
      </c>
      <c r="D24" s="7">
        <f aca="true" t="shared" si="3" ref="D24:N24">D26</f>
        <v>0</v>
      </c>
      <c r="E24" s="7">
        <f t="shared" si="3"/>
        <v>0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2</v>
      </c>
      <c r="J24" s="7">
        <f t="shared" si="3"/>
        <v>0</v>
      </c>
      <c r="K24" s="7">
        <f t="shared" si="3"/>
        <v>0</v>
      </c>
      <c r="L24" s="7">
        <f t="shared" si="3"/>
        <v>1</v>
      </c>
      <c r="M24" s="7">
        <f t="shared" si="3"/>
        <v>0</v>
      </c>
      <c r="N24" s="7">
        <f t="shared" si="3"/>
        <v>0</v>
      </c>
    </row>
    <row r="25" spans="1:14" ht="19.5" customHeight="1">
      <c r="A25" s="7"/>
      <c r="B25" s="8"/>
      <c r="I25" s="9"/>
      <c r="J25" s="9"/>
      <c r="K25" s="9"/>
      <c r="L25" s="9"/>
      <c r="M25" s="9"/>
      <c r="N25" s="9"/>
    </row>
    <row r="26" spans="1:14" ht="19.5" customHeight="1">
      <c r="A26" s="2" t="s">
        <v>111</v>
      </c>
      <c r="B26" s="8">
        <f>SUM(C26:N26)</f>
        <v>3</v>
      </c>
      <c r="C26" s="14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1</v>
      </c>
      <c r="M26" s="15">
        <v>0</v>
      </c>
      <c r="N26" s="15">
        <v>0</v>
      </c>
    </row>
    <row r="27" spans="1:14" ht="19.5" customHeight="1" thickBot="1">
      <c r="A27" s="17"/>
      <c r="B27" s="18"/>
      <c r="C27" s="19"/>
      <c r="D27" s="19"/>
      <c r="E27" s="19"/>
      <c r="F27" s="19"/>
      <c r="G27" s="19"/>
      <c r="H27" s="19"/>
      <c r="I27" s="17"/>
      <c r="J27" s="17"/>
      <c r="K27" s="17"/>
      <c r="L27" s="17"/>
      <c r="M27" s="17"/>
      <c r="N27" s="17"/>
    </row>
    <row r="28" ht="15">
      <c r="A28" s="66" t="s">
        <v>191</v>
      </c>
    </row>
  </sheetData>
  <mergeCells count="17">
    <mergeCell ref="A4:N4"/>
    <mergeCell ref="A5:N5"/>
    <mergeCell ref="A8:A10"/>
    <mergeCell ref="B8:B10"/>
    <mergeCell ref="C8:N8"/>
    <mergeCell ref="C9:C10"/>
    <mergeCell ref="D9:D10"/>
    <mergeCell ref="E9:E10"/>
    <mergeCell ref="F9:F10"/>
    <mergeCell ref="G9:G10"/>
    <mergeCell ref="L9:L10"/>
    <mergeCell ref="M9:M10"/>
    <mergeCell ref="N9:N10"/>
    <mergeCell ref="H9:H10"/>
    <mergeCell ref="I9:I10"/>
    <mergeCell ref="J9:J10"/>
    <mergeCell ref="K9:K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selection activeCell="B19" sqref="B19"/>
    </sheetView>
  </sheetViews>
  <sheetFormatPr defaultColWidth="11.421875" defaultRowHeight="12.75"/>
  <cols>
    <col min="1" max="1" width="44.8515625" style="16" customWidth="1"/>
    <col min="2" max="2" width="12.28125" style="11" bestFit="1" customWidth="1"/>
    <col min="3" max="3" width="15.140625" style="16" customWidth="1"/>
    <col min="4" max="16384" width="11.421875" style="16" customWidth="1"/>
  </cols>
  <sheetData>
    <row r="1" ht="15">
      <c r="A1" s="77" t="s">
        <v>192</v>
      </c>
    </row>
    <row r="4" spans="1:3" ht="15.75">
      <c r="A4" s="109" t="s">
        <v>155</v>
      </c>
      <c r="B4" s="109"/>
      <c r="C4" s="109"/>
    </row>
    <row r="5" spans="1:3" ht="15.75">
      <c r="A5" s="109" t="s">
        <v>98</v>
      </c>
      <c r="B5" s="109"/>
      <c r="C5" s="109"/>
    </row>
    <row r="7" ht="15.75" thickBot="1"/>
    <row r="8" spans="1:3" ht="24.75" customHeight="1" thickBot="1">
      <c r="A8" s="35" t="s">
        <v>64</v>
      </c>
      <c r="B8" s="85" t="s">
        <v>99</v>
      </c>
      <c r="C8" s="92" t="s">
        <v>100</v>
      </c>
    </row>
    <row r="9" spans="1:3" ht="15">
      <c r="A9" s="48"/>
      <c r="B9" s="49"/>
      <c r="C9" s="48"/>
    </row>
    <row r="10" spans="1:3" ht="15">
      <c r="A10" s="48" t="s">
        <v>2</v>
      </c>
      <c r="B10" s="50">
        <f>SUM(B12:B104)-B75</f>
        <v>1753</v>
      </c>
      <c r="C10" s="74">
        <f>SUM(C12:C104)-C75</f>
        <v>710</v>
      </c>
    </row>
    <row r="11" ht="15">
      <c r="B11" s="8"/>
    </row>
    <row r="12" spans="1:3" ht="15">
      <c r="A12" s="16" t="s">
        <v>66</v>
      </c>
      <c r="B12" s="67">
        <v>5</v>
      </c>
      <c r="C12" s="11">
        <v>0</v>
      </c>
    </row>
    <row r="13" spans="1:3" ht="15">
      <c r="A13" s="16" t="s">
        <v>19</v>
      </c>
      <c r="B13" s="67">
        <v>17</v>
      </c>
      <c r="C13" s="31">
        <v>18</v>
      </c>
    </row>
    <row r="14" spans="1:3" ht="15">
      <c r="A14" s="16" t="s">
        <v>67</v>
      </c>
      <c r="B14" s="67">
        <v>2</v>
      </c>
      <c r="C14" s="31">
        <v>2</v>
      </c>
    </row>
    <row r="15" spans="1:3" ht="15">
      <c r="A15" s="16" t="s">
        <v>68</v>
      </c>
      <c r="B15" s="67">
        <v>16</v>
      </c>
      <c r="C15" s="31">
        <v>14</v>
      </c>
    </row>
    <row r="16" spans="1:3" ht="15">
      <c r="A16" s="16" t="s">
        <v>20</v>
      </c>
      <c r="B16" s="67">
        <v>1</v>
      </c>
      <c r="C16" s="31">
        <v>0</v>
      </c>
    </row>
    <row r="17" spans="1:3" ht="15">
      <c r="A17" s="16" t="s">
        <v>69</v>
      </c>
      <c r="B17" s="67">
        <v>31</v>
      </c>
      <c r="C17" s="31">
        <v>6</v>
      </c>
    </row>
    <row r="18" spans="1:3" ht="15">
      <c r="A18" s="16" t="s">
        <v>22</v>
      </c>
      <c r="B18" s="67">
        <v>5</v>
      </c>
      <c r="C18" s="31">
        <v>1</v>
      </c>
    </row>
    <row r="19" spans="1:3" ht="15">
      <c r="A19" s="16" t="s">
        <v>70</v>
      </c>
      <c r="B19" s="67">
        <v>8</v>
      </c>
      <c r="C19" s="31">
        <v>3</v>
      </c>
    </row>
    <row r="20" spans="1:3" ht="15">
      <c r="A20" s="21" t="s">
        <v>143</v>
      </c>
      <c r="B20" s="67">
        <v>2</v>
      </c>
      <c r="C20" s="11">
        <v>0</v>
      </c>
    </row>
    <row r="21" spans="1:3" ht="15">
      <c r="A21" s="16" t="s">
        <v>23</v>
      </c>
      <c r="B21" s="67">
        <v>12</v>
      </c>
      <c r="C21" s="31">
        <v>1</v>
      </c>
    </row>
    <row r="22" spans="1:3" ht="15">
      <c r="A22" s="16" t="s">
        <v>112</v>
      </c>
      <c r="B22" s="67">
        <v>1</v>
      </c>
      <c r="C22" s="30">
        <v>0</v>
      </c>
    </row>
    <row r="23" spans="1:3" ht="15">
      <c r="A23" s="16" t="s">
        <v>113</v>
      </c>
      <c r="B23" s="67">
        <v>2</v>
      </c>
      <c r="C23" s="31">
        <v>2</v>
      </c>
    </row>
    <row r="24" spans="1:3" ht="15">
      <c r="A24" s="16" t="s">
        <v>24</v>
      </c>
      <c r="B24" s="67">
        <v>2</v>
      </c>
      <c r="C24" s="31">
        <v>1</v>
      </c>
    </row>
    <row r="25" spans="1:3" ht="15">
      <c r="A25" s="16" t="s">
        <v>25</v>
      </c>
      <c r="B25" s="67">
        <v>41</v>
      </c>
      <c r="C25" s="31">
        <v>11</v>
      </c>
    </row>
    <row r="26" spans="1:3" ht="15">
      <c r="A26" s="16" t="s">
        <v>72</v>
      </c>
      <c r="B26" s="8">
        <f>27+29</f>
        <v>56</v>
      </c>
      <c r="C26" s="31">
        <v>21</v>
      </c>
    </row>
    <row r="27" spans="1:3" ht="15">
      <c r="A27" s="16" t="s">
        <v>147</v>
      </c>
      <c r="B27" s="67">
        <v>4</v>
      </c>
      <c r="C27" s="31">
        <v>10</v>
      </c>
    </row>
    <row r="28" spans="1:3" ht="15">
      <c r="A28" s="16" t="s">
        <v>26</v>
      </c>
      <c r="B28" s="67">
        <v>1</v>
      </c>
      <c r="C28" s="31">
        <v>1</v>
      </c>
    </row>
    <row r="29" spans="1:3" ht="15">
      <c r="A29" s="21" t="s">
        <v>126</v>
      </c>
      <c r="B29" s="68">
        <v>0</v>
      </c>
      <c r="C29" s="31">
        <v>1</v>
      </c>
    </row>
    <row r="30" spans="1:3" ht="15">
      <c r="A30" s="16" t="s">
        <v>27</v>
      </c>
      <c r="B30" s="67">
        <v>24</v>
      </c>
      <c r="C30" s="31">
        <v>11</v>
      </c>
    </row>
    <row r="31" spans="1:3" ht="15">
      <c r="A31" s="16" t="s">
        <v>73</v>
      </c>
      <c r="B31" s="67">
        <v>4</v>
      </c>
      <c r="C31" s="31">
        <v>2</v>
      </c>
    </row>
    <row r="32" spans="1:3" ht="15">
      <c r="A32" s="16" t="s">
        <v>114</v>
      </c>
      <c r="B32" s="67">
        <v>1</v>
      </c>
      <c r="C32" s="11">
        <v>0</v>
      </c>
    </row>
    <row r="33" spans="1:3" ht="15">
      <c r="A33" s="16" t="s">
        <v>115</v>
      </c>
      <c r="B33" s="67">
        <v>1</v>
      </c>
      <c r="C33" s="11">
        <v>0</v>
      </c>
    </row>
    <row r="34" spans="1:3" ht="15">
      <c r="A34" s="16" t="s">
        <v>74</v>
      </c>
      <c r="B34" s="67">
        <v>1</v>
      </c>
      <c r="C34" s="31">
        <v>1</v>
      </c>
    </row>
    <row r="35" spans="1:3" ht="15">
      <c r="A35" s="16" t="s">
        <v>29</v>
      </c>
      <c r="B35" s="67">
        <v>4</v>
      </c>
      <c r="C35" s="31">
        <v>3</v>
      </c>
    </row>
    <row r="36" spans="1:3" ht="15">
      <c r="A36" s="16" t="s">
        <v>116</v>
      </c>
      <c r="B36" s="67">
        <v>1</v>
      </c>
      <c r="C36" s="31">
        <v>0</v>
      </c>
    </row>
    <row r="37" spans="1:3" ht="15">
      <c r="A37" s="16" t="s">
        <v>75</v>
      </c>
      <c r="B37" s="67">
        <v>9</v>
      </c>
      <c r="C37" s="31">
        <v>7</v>
      </c>
    </row>
    <row r="38" spans="1:3" ht="15">
      <c r="A38" s="21" t="s">
        <v>127</v>
      </c>
      <c r="B38" s="67">
        <v>0</v>
      </c>
      <c r="C38" s="31">
        <v>4</v>
      </c>
    </row>
    <row r="39" spans="1:3" ht="15">
      <c r="A39" s="16" t="s">
        <v>117</v>
      </c>
      <c r="B39" s="67">
        <v>12</v>
      </c>
      <c r="C39" s="31">
        <v>4</v>
      </c>
    </row>
    <row r="40" spans="1:3" ht="15">
      <c r="A40" s="16" t="s">
        <v>118</v>
      </c>
      <c r="B40" s="67">
        <v>3</v>
      </c>
      <c r="C40" s="30">
        <v>0</v>
      </c>
    </row>
    <row r="41" spans="1:3" ht="15">
      <c r="A41" s="16" t="s">
        <v>30</v>
      </c>
      <c r="B41" s="67">
        <v>24</v>
      </c>
      <c r="C41" s="31">
        <v>23</v>
      </c>
    </row>
    <row r="42" spans="1:3" ht="15">
      <c r="A42" s="16" t="s">
        <v>31</v>
      </c>
      <c r="B42" s="67">
        <v>5</v>
      </c>
      <c r="C42" s="31">
        <v>7</v>
      </c>
    </row>
    <row r="43" spans="1:3" ht="15">
      <c r="A43" s="16" t="s">
        <v>32</v>
      </c>
      <c r="B43" s="8">
        <v>285</v>
      </c>
      <c r="C43" s="31">
        <v>76</v>
      </c>
    </row>
    <row r="44" spans="1:3" ht="15">
      <c r="A44" s="16" t="s">
        <v>76</v>
      </c>
      <c r="B44" s="67">
        <v>100</v>
      </c>
      <c r="C44" s="31">
        <v>17</v>
      </c>
    </row>
    <row r="45" spans="1:3" ht="15">
      <c r="A45" s="16" t="s">
        <v>77</v>
      </c>
      <c r="B45" s="58">
        <v>0</v>
      </c>
      <c r="C45" s="31">
        <v>1</v>
      </c>
    </row>
    <row r="46" spans="1:3" ht="15">
      <c r="A46" s="16" t="s">
        <v>119</v>
      </c>
      <c r="B46" s="68">
        <v>1</v>
      </c>
      <c r="C46" s="31">
        <v>1</v>
      </c>
    </row>
    <row r="47" spans="1:3" ht="15">
      <c r="A47" s="16" t="s">
        <v>78</v>
      </c>
      <c r="B47" s="67">
        <v>2</v>
      </c>
      <c r="C47" s="31">
        <v>2</v>
      </c>
    </row>
    <row r="48" spans="1:3" ht="15">
      <c r="A48" s="16" t="s">
        <v>101</v>
      </c>
      <c r="B48" s="67">
        <v>1</v>
      </c>
      <c r="C48" s="31">
        <v>0</v>
      </c>
    </row>
    <row r="49" spans="1:3" ht="15">
      <c r="A49" s="16" t="s">
        <v>33</v>
      </c>
      <c r="B49" s="67">
        <v>11</v>
      </c>
      <c r="C49" s="31">
        <v>12</v>
      </c>
    </row>
    <row r="50" spans="1:3" ht="15">
      <c r="A50" s="16" t="s">
        <v>120</v>
      </c>
      <c r="B50" s="67">
        <v>5</v>
      </c>
      <c r="C50" s="31">
        <v>5</v>
      </c>
    </row>
    <row r="51" spans="1:3" ht="15">
      <c r="A51" s="21" t="s">
        <v>34</v>
      </c>
      <c r="B51" s="67">
        <v>9</v>
      </c>
      <c r="C51" s="31">
        <v>8</v>
      </c>
    </row>
    <row r="52" spans="1:3" ht="15.75" customHeight="1">
      <c r="A52" s="16" t="s">
        <v>35</v>
      </c>
      <c r="B52" s="67">
        <v>6</v>
      </c>
      <c r="C52" s="31">
        <v>4</v>
      </c>
    </row>
    <row r="53" spans="1:3" ht="15">
      <c r="A53" s="16" t="s">
        <v>121</v>
      </c>
      <c r="B53" s="67">
        <v>1</v>
      </c>
      <c r="C53" s="31">
        <v>0</v>
      </c>
    </row>
    <row r="54" spans="1:3" ht="15">
      <c r="A54" s="21"/>
      <c r="B54" s="13"/>
      <c r="C54" s="30"/>
    </row>
    <row r="55" spans="1:3" ht="15">
      <c r="A55" s="21"/>
      <c r="B55" s="13"/>
      <c r="C55" s="30"/>
    </row>
    <row r="56" spans="1:3" ht="15.75" thickBot="1">
      <c r="A56" s="57" t="s">
        <v>193</v>
      </c>
      <c r="B56" s="69"/>
      <c r="C56" s="34"/>
    </row>
    <row r="57" spans="1:3" ht="24.75" customHeight="1" thickBot="1">
      <c r="A57" s="35" t="s">
        <v>64</v>
      </c>
      <c r="B57" s="85" t="s">
        <v>99</v>
      </c>
      <c r="C57" s="92" t="s">
        <v>100</v>
      </c>
    </row>
    <row r="58" spans="1:3" ht="15">
      <c r="A58" s="21"/>
      <c r="B58" s="67"/>
      <c r="C58" s="31"/>
    </row>
    <row r="59" spans="1:3" ht="15">
      <c r="A59" s="16" t="s">
        <v>122</v>
      </c>
      <c r="B59" s="67">
        <v>1</v>
      </c>
      <c r="C59" s="31">
        <v>0</v>
      </c>
    </row>
    <row r="60" spans="1:3" ht="15">
      <c r="A60" s="16" t="s">
        <v>36</v>
      </c>
      <c r="B60" s="67">
        <v>10</v>
      </c>
      <c r="C60" s="31">
        <v>8</v>
      </c>
    </row>
    <row r="61" spans="1:3" ht="15">
      <c r="A61" s="16" t="s">
        <v>144</v>
      </c>
      <c r="B61" s="67">
        <v>8</v>
      </c>
      <c r="C61" s="31">
        <v>10</v>
      </c>
    </row>
    <row r="62" spans="1:3" ht="15">
      <c r="A62" s="16" t="s">
        <v>80</v>
      </c>
      <c r="B62" s="67">
        <v>5</v>
      </c>
      <c r="C62" s="31">
        <v>5</v>
      </c>
    </row>
    <row r="63" spans="1:3" ht="15">
      <c r="A63" s="16" t="s">
        <v>37</v>
      </c>
      <c r="B63" s="67">
        <v>21</v>
      </c>
      <c r="C63" s="31">
        <v>18</v>
      </c>
    </row>
    <row r="64" spans="1:3" ht="15">
      <c r="A64" s="16" t="s">
        <v>81</v>
      </c>
      <c r="B64" s="67">
        <v>19</v>
      </c>
      <c r="C64" s="31">
        <v>19</v>
      </c>
    </row>
    <row r="65" spans="1:3" ht="15">
      <c r="A65" s="16" t="s">
        <v>82</v>
      </c>
      <c r="B65" s="67">
        <v>34</v>
      </c>
      <c r="C65" s="31">
        <v>34</v>
      </c>
    </row>
    <row r="66" spans="1:3" ht="15">
      <c r="A66" s="16" t="s">
        <v>83</v>
      </c>
      <c r="B66" s="67">
        <v>1</v>
      </c>
      <c r="C66" s="11">
        <v>0</v>
      </c>
    </row>
    <row r="67" spans="1:3" ht="15">
      <c r="A67" s="16" t="s">
        <v>38</v>
      </c>
      <c r="B67" s="67">
        <v>1</v>
      </c>
      <c r="C67" s="31">
        <v>1</v>
      </c>
    </row>
    <row r="68" spans="1:3" ht="15">
      <c r="A68" s="16" t="s">
        <v>84</v>
      </c>
      <c r="B68" s="67">
        <v>2</v>
      </c>
      <c r="C68" s="11">
        <v>0</v>
      </c>
    </row>
    <row r="69" spans="1:3" ht="15">
      <c r="A69" s="16" t="s">
        <v>39</v>
      </c>
      <c r="B69" s="67">
        <v>2</v>
      </c>
      <c r="C69" s="31">
        <v>0</v>
      </c>
    </row>
    <row r="70" spans="1:3" ht="15">
      <c r="A70" s="16" t="s">
        <v>85</v>
      </c>
      <c r="B70" s="8">
        <v>3</v>
      </c>
      <c r="C70" s="31">
        <v>4</v>
      </c>
    </row>
    <row r="71" spans="1:3" ht="15">
      <c r="A71" s="16" t="s">
        <v>40</v>
      </c>
      <c r="B71" s="67">
        <v>2</v>
      </c>
      <c r="C71" s="31">
        <v>2</v>
      </c>
    </row>
    <row r="72" spans="1:3" ht="15">
      <c r="A72" s="16" t="s">
        <v>55</v>
      </c>
      <c r="B72" s="67">
        <v>615</v>
      </c>
      <c r="C72" s="31">
        <v>122</v>
      </c>
    </row>
    <row r="73" spans="1:3" ht="15">
      <c r="A73" s="16" t="s">
        <v>56</v>
      </c>
      <c r="B73" s="67">
        <v>109</v>
      </c>
      <c r="C73" s="31">
        <v>31</v>
      </c>
    </row>
    <row r="74" spans="2:3" ht="15">
      <c r="B74" s="8"/>
      <c r="C74" s="11"/>
    </row>
    <row r="75" spans="1:3" ht="15">
      <c r="A75" s="77" t="s">
        <v>57</v>
      </c>
      <c r="B75" s="6">
        <f>SUM(B77:B79)</f>
        <v>39</v>
      </c>
      <c r="C75" s="52">
        <f>SUM(C77:C79)</f>
        <v>6</v>
      </c>
    </row>
    <row r="76" spans="2:3" ht="15">
      <c r="B76" s="8"/>
      <c r="C76" s="11"/>
    </row>
    <row r="77" spans="1:3" ht="15">
      <c r="A77" s="55" t="s">
        <v>162</v>
      </c>
      <c r="B77" s="67">
        <v>10</v>
      </c>
      <c r="C77" s="31">
        <v>3</v>
      </c>
    </row>
    <row r="78" spans="1:3" ht="15">
      <c r="A78" s="55" t="s">
        <v>164</v>
      </c>
      <c r="B78" s="67">
        <v>6</v>
      </c>
      <c r="C78" s="31">
        <v>1</v>
      </c>
    </row>
    <row r="79" spans="1:3" ht="15">
      <c r="A79" s="55" t="s">
        <v>163</v>
      </c>
      <c r="B79" s="67">
        <v>23</v>
      </c>
      <c r="C79" s="31">
        <v>2</v>
      </c>
    </row>
    <row r="80" spans="1:3" ht="15">
      <c r="A80" s="55"/>
      <c r="B80" s="8"/>
      <c r="C80" s="11"/>
    </row>
    <row r="81" spans="1:3" ht="15">
      <c r="A81" s="55" t="s">
        <v>42</v>
      </c>
      <c r="B81" s="8">
        <v>0</v>
      </c>
      <c r="C81" s="31">
        <v>1</v>
      </c>
    </row>
    <row r="82" spans="1:3" ht="15">
      <c r="A82" s="55" t="s">
        <v>86</v>
      </c>
      <c r="B82" s="67">
        <v>11</v>
      </c>
      <c r="C82" s="31">
        <v>11</v>
      </c>
    </row>
    <row r="83" spans="1:3" ht="15">
      <c r="A83" s="55" t="s">
        <v>87</v>
      </c>
      <c r="B83" s="67">
        <v>1</v>
      </c>
      <c r="C83" s="31">
        <v>2</v>
      </c>
    </row>
    <row r="84" spans="1:3" ht="15">
      <c r="A84" s="55" t="s">
        <v>43</v>
      </c>
      <c r="B84" s="67">
        <v>2</v>
      </c>
      <c r="C84" s="31">
        <v>3</v>
      </c>
    </row>
    <row r="85" spans="1:3" ht="15">
      <c r="A85" s="55" t="s">
        <v>88</v>
      </c>
      <c r="B85" s="67">
        <v>3</v>
      </c>
      <c r="C85" s="31">
        <v>7</v>
      </c>
    </row>
    <row r="86" spans="1:3" ht="15">
      <c r="A86" s="55" t="s">
        <v>89</v>
      </c>
      <c r="B86" s="8">
        <v>0</v>
      </c>
      <c r="C86" s="31">
        <v>1</v>
      </c>
    </row>
    <row r="87" spans="1:3" ht="15">
      <c r="A87" s="55" t="s">
        <v>44</v>
      </c>
      <c r="B87" s="8">
        <v>0</v>
      </c>
      <c r="C87" s="31">
        <v>1</v>
      </c>
    </row>
    <row r="88" spans="1:3" ht="15">
      <c r="A88" s="55" t="s">
        <v>91</v>
      </c>
      <c r="B88" s="67">
        <v>4</v>
      </c>
      <c r="C88" s="31">
        <v>2</v>
      </c>
    </row>
    <row r="89" spans="1:3" ht="15">
      <c r="A89" s="16" t="s">
        <v>123</v>
      </c>
      <c r="B89" s="67">
        <v>1</v>
      </c>
      <c r="C89" s="31">
        <v>1</v>
      </c>
    </row>
    <row r="90" spans="1:3" ht="15">
      <c r="A90" s="55" t="s">
        <v>145</v>
      </c>
      <c r="B90" s="67">
        <f>15+11</f>
        <v>26</v>
      </c>
      <c r="C90" s="31">
        <v>5</v>
      </c>
    </row>
    <row r="91" spans="1:3" ht="15">
      <c r="A91" s="55" t="s">
        <v>146</v>
      </c>
      <c r="B91" s="8">
        <v>1</v>
      </c>
      <c r="C91" s="31">
        <v>0</v>
      </c>
    </row>
    <row r="92" spans="1:3" ht="15">
      <c r="A92" s="55" t="s">
        <v>90</v>
      </c>
      <c r="B92" s="67">
        <v>10</v>
      </c>
      <c r="C92" s="31">
        <v>10</v>
      </c>
    </row>
    <row r="93" spans="1:3" ht="15">
      <c r="A93" s="55" t="s">
        <v>46</v>
      </c>
      <c r="B93" s="67">
        <v>3</v>
      </c>
      <c r="C93" s="31">
        <v>2</v>
      </c>
    </row>
    <row r="94" spans="1:3" ht="15">
      <c r="A94" s="55" t="s">
        <v>47</v>
      </c>
      <c r="B94" s="67">
        <v>17</v>
      </c>
      <c r="C94" s="31">
        <v>0</v>
      </c>
    </row>
    <row r="95" spans="1:3" ht="15">
      <c r="A95" s="55" t="s">
        <v>48</v>
      </c>
      <c r="B95" s="67">
        <v>32</v>
      </c>
      <c r="C95" s="31">
        <v>30</v>
      </c>
    </row>
    <row r="96" spans="1:3" ht="15">
      <c r="A96" s="55" t="s">
        <v>94</v>
      </c>
      <c r="B96" s="67">
        <v>13</v>
      </c>
      <c r="C96" s="31">
        <v>14</v>
      </c>
    </row>
    <row r="97" spans="1:3" ht="15">
      <c r="A97" s="55" t="s">
        <v>95</v>
      </c>
      <c r="B97" s="67">
        <v>7</v>
      </c>
      <c r="C97" s="31">
        <v>19</v>
      </c>
    </row>
    <row r="98" spans="1:3" ht="13.5" customHeight="1">
      <c r="A98" s="56" t="s">
        <v>96</v>
      </c>
      <c r="B98" s="67">
        <v>11</v>
      </c>
      <c r="C98" s="31">
        <v>11</v>
      </c>
    </row>
    <row r="99" spans="1:3" ht="13.5" customHeight="1">
      <c r="A99" s="55" t="s">
        <v>97</v>
      </c>
      <c r="B99" s="67">
        <v>10</v>
      </c>
      <c r="C99" s="31">
        <v>9</v>
      </c>
    </row>
    <row r="100" spans="1:3" ht="13.5" customHeight="1">
      <c r="A100" s="16" t="s">
        <v>124</v>
      </c>
      <c r="B100" s="67">
        <v>1</v>
      </c>
      <c r="C100" s="31">
        <v>0</v>
      </c>
    </row>
    <row r="101" spans="1:3" ht="15">
      <c r="A101" s="16" t="s">
        <v>125</v>
      </c>
      <c r="B101" s="67">
        <v>1</v>
      </c>
      <c r="C101" s="31">
        <v>1</v>
      </c>
    </row>
    <row r="102" spans="1:3" ht="15">
      <c r="A102" s="55" t="s">
        <v>50</v>
      </c>
      <c r="B102" s="67">
        <v>3</v>
      </c>
      <c r="C102" s="31">
        <v>1</v>
      </c>
    </row>
    <row r="103" spans="1:3" ht="15">
      <c r="A103" s="16" t="s">
        <v>71</v>
      </c>
      <c r="B103" s="67">
        <v>8</v>
      </c>
      <c r="C103" s="11">
        <v>0</v>
      </c>
    </row>
    <row r="104" spans="1:3" ht="15">
      <c r="A104" s="55" t="s">
        <v>102</v>
      </c>
      <c r="B104" s="8">
        <v>0</v>
      </c>
      <c r="C104" s="31">
        <v>39</v>
      </c>
    </row>
    <row r="105" spans="1:3" ht="15.75" thickBot="1">
      <c r="A105" s="17"/>
      <c r="B105" s="18"/>
      <c r="C105" s="19"/>
    </row>
    <row r="106" ht="15">
      <c r="A106" s="66" t="s">
        <v>191</v>
      </c>
    </row>
  </sheetData>
  <mergeCells count="2">
    <mergeCell ref="A4:C4"/>
    <mergeCell ref="A5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90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selection activeCell="A16" sqref="A16"/>
    </sheetView>
  </sheetViews>
  <sheetFormatPr defaultColWidth="11.421875" defaultRowHeight="12.75"/>
  <cols>
    <col min="1" max="1" width="44.00390625" style="16" customWidth="1"/>
    <col min="2" max="2" width="5.8515625" style="16" bestFit="1" customWidth="1"/>
    <col min="3" max="3" width="5.57421875" style="11" bestFit="1" customWidth="1"/>
    <col min="4" max="5" width="5.57421875" style="11" customWidth="1"/>
    <col min="6" max="6" width="5.7109375" style="16" customWidth="1"/>
    <col min="7" max="7" width="6.7109375" style="16" bestFit="1" customWidth="1"/>
    <col min="8" max="8" width="5.28125" style="16" bestFit="1" customWidth="1"/>
    <col min="9" max="9" width="6.28125" style="16" customWidth="1"/>
    <col min="10" max="10" width="6.28125" style="16" bestFit="1" customWidth="1"/>
    <col min="11" max="16384" width="11.421875" style="16" customWidth="1"/>
  </cols>
  <sheetData>
    <row r="1" ht="15">
      <c r="A1" s="53" t="s">
        <v>194</v>
      </c>
    </row>
    <row r="3" spans="1:10" ht="15.75" customHeight="1">
      <c r="A3" s="110" t="s">
        <v>189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5.75">
      <c r="A4" s="110" t="s">
        <v>158</v>
      </c>
      <c r="B4" s="110"/>
      <c r="C4" s="110"/>
      <c r="D4" s="110"/>
      <c r="E4" s="110"/>
      <c r="F4" s="110"/>
      <c r="G4" s="110"/>
      <c r="H4" s="110"/>
      <c r="I4" s="110"/>
      <c r="J4" s="110"/>
    </row>
    <row r="5" ht="15.75" thickBot="1"/>
    <row r="6" spans="1:10" ht="15.75" thickBot="1">
      <c r="A6" s="111" t="s">
        <v>64</v>
      </c>
      <c r="B6" s="113" t="s">
        <v>2</v>
      </c>
      <c r="C6" s="114" t="s">
        <v>65</v>
      </c>
      <c r="D6" s="114"/>
      <c r="E6" s="114"/>
      <c r="F6" s="114"/>
      <c r="G6" s="114"/>
      <c r="H6" s="114"/>
      <c r="I6" s="114"/>
      <c r="J6" s="115"/>
    </row>
    <row r="7" spans="1:10" ht="29.25" thickBot="1">
      <c r="A7" s="112"/>
      <c r="B7" s="93"/>
      <c r="C7" s="82" t="s">
        <v>128</v>
      </c>
      <c r="D7" s="83" t="s">
        <v>106</v>
      </c>
      <c r="E7" s="83" t="s">
        <v>107</v>
      </c>
      <c r="F7" s="83" t="s">
        <v>129</v>
      </c>
      <c r="G7" s="83" t="s">
        <v>109</v>
      </c>
      <c r="H7" s="83" t="s">
        <v>130</v>
      </c>
      <c r="I7" s="83" t="s">
        <v>108</v>
      </c>
      <c r="J7" s="83" t="s">
        <v>111</v>
      </c>
    </row>
    <row r="8" ht="15">
      <c r="B8" s="4"/>
    </row>
    <row r="9" spans="1:11" ht="15">
      <c r="A9" s="54" t="s">
        <v>2</v>
      </c>
      <c r="B9" s="6">
        <f>SUM(C9:J9)</f>
        <v>1753</v>
      </c>
      <c r="C9" s="28">
        <f aca="true" t="shared" si="0" ref="C9:J9">SUM(C11:C75,C81:C100)</f>
        <v>1372</v>
      </c>
      <c r="D9" s="28">
        <f t="shared" si="0"/>
        <v>194</v>
      </c>
      <c r="E9" s="28">
        <f t="shared" si="0"/>
        <v>157</v>
      </c>
      <c r="F9" s="28">
        <f t="shared" si="0"/>
        <v>24</v>
      </c>
      <c r="G9" s="28">
        <f t="shared" si="0"/>
        <v>1</v>
      </c>
      <c r="H9" s="28">
        <f t="shared" si="0"/>
        <v>1</v>
      </c>
      <c r="I9" s="28">
        <f t="shared" si="0"/>
        <v>1</v>
      </c>
      <c r="J9" s="28">
        <f t="shared" si="0"/>
        <v>3</v>
      </c>
      <c r="K9" s="28"/>
    </row>
    <row r="10" spans="2:10" ht="15">
      <c r="B10" s="8"/>
      <c r="C10" s="10"/>
      <c r="F10" s="11"/>
      <c r="G10" s="11"/>
      <c r="H10" s="11"/>
      <c r="I10" s="11"/>
      <c r="J10" s="11"/>
    </row>
    <row r="11" spans="1:10" ht="15">
      <c r="A11" s="16" t="s">
        <v>66</v>
      </c>
      <c r="B11" s="8">
        <f aca="true" t="shared" si="1" ref="B11:B51">SUM(C11:J11)</f>
        <v>5</v>
      </c>
      <c r="C11" s="13">
        <v>2</v>
      </c>
      <c r="D11" s="11">
        <v>0</v>
      </c>
      <c r="E11" s="71">
        <v>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ht="15">
      <c r="A12" s="16" t="s">
        <v>19</v>
      </c>
      <c r="B12" s="8">
        <f t="shared" si="1"/>
        <v>17</v>
      </c>
      <c r="C12" s="13">
        <v>8</v>
      </c>
      <c r="D12" s="13">
        <v>4</v>
      </c>
      <c r="E12" s="71">
        <v>4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</row>
    <row r="13" spans="1:10" ht="15">
      <c r="A13" s="16" t="s">
        <v>67</v>
      </c>
      <c r="B13" s="8">
        <f t="shared" si="1"/>
        <v>2</v>
      </c>
      <c r="C13" s="13">
        <v>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15">
      <c r="A14" s="16" t="s">
        <v>68</v>
      </c>
      <c r="B14" s="8">
        <f t="shared" si="1"/>
        <v>16</v>
      </c>
      <c r="C14" s="13">
        <v>11</v>
      </c>
      <c r="D14" s="13">
        <v>1</v>
      </c>
      <c r="E14" s="71">
        <v>3</v>
      </c>
      <c r="F14" s="13">
        <v>1</v>
      </c>
      <c r="G14" s="11">
        <v>0</v>
      </c>
      <c r="H14" s="11">
        <v>0</v>
      </c>
      <c r="I14" s="11">
        <v>0</v>
      </c>
      <c r="J14" s="11">
        <v>0</v>
      </c>
    </row>
    <row r="15" spans="1:10" ht="15">
      <c r="A15" s="16" t="s">
        <v>20</v>
      </c>
      <c r="B15" s="8">
        <f t="shared" si="1"/>
        <v>1</v>
      </c>
      <c r="C15" s="13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15">
      <c r="A16" s="16" t="s">
        <v>69</v>
      </c>
      <c r="B16" s="8">
        <f t="shared" si="1"/>
        <v>31</v>
      </c>
      <c r="C16" s="13">
        <v>27</v>
      </c>
      <c r="D16" s="11">
        <v>0</v>
      </c>
      <c r="E16" s="71">
        <v>3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</row>
    <row r="17" spans="1:10" ht="15">
      <c r="A17" s="16" t="s">
        <v>22</v>
      </c>
      <c r="B17" s="8">
        <f t="shared" si="1"/>
        <v>5</v>
      </c>
      <c r="C17" s="13">
        <v>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ht="15">
      <c r="A18" s="16" t="s">
        <v>70</v>
      </c>
      <c r="B18" s="8">
        <f t="shared" si="1"/>
        <v>8</v>
      </c>
      <c r="C18" s="13">
        <v>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ht="15">
      <c r="A19" s="21" t="s">
        <v>143</v>
      </c>
      <c r="B19" s="8">
        <f t="shared" si="1"/>
        <v>2</v>
      </c>
      <c r="C19" s="13">
        <v>1</v>
      </c>
      <c r="D19" s="11">
        <v>0</v>
      </c>
      <c r="E19" s="7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ht="15">
      <c r="A20" s="16" t="s">
        <v>23</v>
      </c>
      <c r="B20" s="8">
        <f t="shared" si="1"/>
        <v>12</v>
      </c>
      <c r="C20" s="13">
        <v>1</v>
      </c>
      <c r="D20" s="13">
        <v>9</v>
      </c>
      <c r="E20" s="71">
        <v>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15">
      <c r="A21" s="16" t="s">
        <v>112</v>
      </c>
      <c r="B21" s="8">
        <f t="shared" si="1"/>
        <v>1</v>
      </c>
      <c r="C21" s="14">
        <v>0</v>
      </c>
      <c r="D21" s="11">
        <v>0</v>
      </c>
      <c r="E21" s="7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ht="15">
      <c r="A22" s="16" t="s">
        <v>113</v>
      </c>
      <c r="B22" s="8">
        <f t="shared" si="1"/>
        <v>2</v>
      </c>
      <c r="C22" s="13">
        <v>1</v>
      </c>
      <c r="D22" s="13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15">
      <c r="A23" s="16" t="s">
        <v>24</v>
      </c>
      <c r="B23" s="8">
        <f t="shared" si="1"/>
        <v>2</v>
      </c>
      <c r="C23" s="13">
        <v>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ht="15">
      <c r="A24" s="16" t="s">
        <v>25</v>
      </c>
      <c r="B24" s="8">
        <f t="shared" si="1"/>
        <v>41</v>
      </c>
      <c r="C24" s="13">
        <v>32</v>
      </c>
      <c r="D24" s="13">
        <v>5</v>
      </c>
      <c r="E24" s="71">
        <v>4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15">
      <c r="A25" s="16" t="s">
        <v>72</v>
      </c>
      <c r="B25" s="8">
        <f t="shared" si="1"/>
        <v>56</v>
      </c>
      <c r="C25" s="14">
        <f>23+20</f>
        <v>43</v>
      </c>
      <c r="D25" s="11">
        <v>8</v>
      </c>
      <c r="E25" s="11">
        <v>3</v>
      </c>
      <c r="F25" s="13">
        <v>2</v>
      </c>
      <c r="G25" s="11">
        <v>0</v>
      </c>
      <c r="H25" s="11">
        <v>0</v>
      </c>
      <c r="I25" s="11">
        <v>0</v>
      </c>
      <c r="J25" s="11">
        <v>0</v>
      </c>
    </row>
    <row r="26" spans="1:10" ht="15">
      <c r="A26" s="16" t="s">
        <v>147</v>
      </c>
      <c r="B26" s="8">
        <f t="shared" si="1"/>
        <v>4</v>
      </c>
      <c r="C26" s="14">
        <v>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>
      <c r="A27" s="16" t="s">
        <v>26</v>
      </c>
      <c r="B27" s="8">
        <f t="shared" si="1"/>
        <v>1</v>
      </c>
      <c r="C27" s="13">
        <v>1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ht="15">
      <c r="A28" s="16" t="s">
        <v>27</v>
      </c>
      <c r="B28" s="8">
        <f t="shared" si="1"/>
        <v>24</v>
      </c>
      <c r="C28" s="13">
        <v>21</v>
      </c>
      <c r="D28" s="13">
        <v>1</v>
      </c>
      <c r="E28" s="71">
        <v>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1:10" ht="15">
      <c r="A29" s="16" t="s">
        <v>73</v>
      </c>
      <c r="B29" s="8">
        <f t="shared" si="1"/>
        <v>4</v>
      </c>
      <c r="C29" s="13">
        <v>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15">
      <c r="A30" s="16" t="s">
        <v>114</v>
      </c>
      <c r="B30" s="8">
        <f t="shared" si="1"/>
        <v>1</v>
      </c>
      <c r="C30" s="14">
        <v>0</v>
      </c>
      <c r="D30" s="11">
        <v>0</v>
      </c>
      <c r="E30" s="71"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1:10" ht="15">
      <c r="A31" s="16" t="s">
        <v>115</v>
      </c>
      <c r="B31" s="8">
        <f t="shared" si="1"/>
        <v>1</v>
      </c>
      <c r="C31" s="13">
        <v>1</v>
      </c>
      <c r="D31" s="11">
        <v>0</v>
      </c>
      <c r="E31" s="7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>
      <c r="A32" s="16" t="s">
        <v>74</v>
      </c>
      <c r="B32" s="8">
        <f t="shared" si="1"/>
        <v>1</v>
      </c>
      <c r="C32" s="13">
        <v>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5">
      <c r="A33" s="16" t="s">
        <v>29</v>
      </c>
      <c r="B33" s="8">
        <f t="shared" si="1"/>
        <v>4</v>
      </c>
      <c r="C33" s="14">
        <v>2</v>
      </c>
      <c r="D33" s="13">
        <v>1</v>
      </c>
      <c r="E33" s="11">
        <v>0</v>
      </c>
      <c r="F33" s="13">
        <v>1</v>
      </c>
      <c r="G33" s="11">
        <v>0</v>
      </c>
      <c r="H33" s="11">
        <v>0</v>
      </c>
      <c r="I33" s="11">
        <v>0</v>
      </c>
      <c r="J33" s="11">
        <v>0</v>
      </c>
    </row>
    <row r="34" spans="1:10" ht="15">
      <c r="A34" s="16" t="s">
        <v>116</v>
      </c>
      <c r="B34" s="8">
        <f t="shared" si="1"/>
        <v>1</v>
      </c>
      <c r="C34" s="13">
        <v>0</v>
      </c>
      <c r="D34" s="11">
        <v>0</v>
      </c>
      <c r="E34" s="7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</row>
    <row r="35" spans="1:10" ht="15">
      <c r="A35" s="16" t="s">
        <v>75</v>
      </c>
      <c r="B35" s="8">
        <f t="shared" si="1"/>
        <v>9</v>
      </c>
      <c r="C35" s="13">
        <v>8</v>
      </c>
      <c r="D35" s="13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>
      <c r="A36" s="16" t="s">
        <v>117</v>
      </c>
      <c r="B36" s="8">
        <f t="shared" si="1"/>
        <v>12</v>
      </c>
      <c r="C36" s="13">
        <v>10</v>
      </c>
      <c r="D36" s="13">
        <v>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15">
      <c r="A37" s="16" t="s">
        <v>118</v>
      </c>
      <c r="B37" s="8">
        <f t="shared" si="1"/>
        <v>3</v>
      </c>
      <c r="C37" s="13">
        <v>2</v>
      </c>
      <c r="D37" s="13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>
      <c r="A38" s="16" t="s">
        <v>30</v>
      </c>
      <c r="B38" s="8">
        <f t="shared" si="1"/>
        <v>24</v>
      </c>
      <c r="C38" s="13">
        <v>13</v>
      </c>
      <c r="D38" s="13">
        <v>3</v>
      </c>
      <c r="E38" s="71">
        <v>3</v>
      </c>
      <c r="F38" s="13">
        <v>5</v>
      </c>
      <c r="G38" s="11">
        <v>0</v>
      </c>
      <c r="H38" s="11">
        <v>0</v>
      </c>
      <c r="I38" s="11">
        <v>0</v>
      </c>
      <c r="J38" s="11">
        <v>0</v>
      </c>
    </row>
    <row r="39" spans="1:10" ht="15">
      <c r="A39" s="16" t="s">
        <v>31</v>
      </c>
      <c r="B39" s="8">
        <f t="shared" si="1"/>
        <v>5</v>
      </c>
      <c r="C39" s="13">
        <v>3</v>
      </c>
      <c r="D39" s="11">
        <v>0</v>
      </c>
      <c r="E39" s="71">
        <v>2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</row>
    <row r="40" spans="1:10" ht="15">
      <c r="A40" s="16" t="s">
        <v>32</v>
      </c>
      <c r="B40" s="8">
        <f t="shared" si="1"/>
        <v>285</v>
      </c>
      <c r="C40" s="14">
        <v>245</v>
      </c>
      <c r="D40" s="13">
        <v>21</v>
      </c>
      <c r="E40" s="71">
        <v>19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</row>
    <row r="41" spans="1:10" ht="15">
      <c r="A41" s="16" t="s">
        <v>76</v>
      </c>
      <c r="B41" s="8">
        <f t="shared" si="1"/>
        <v>100</v>
      </c>
      <c r="C41" s="13">
        <v>45</v>
      </c>
      <c r="D41" s="13">
        <v>41</v>
      </c>
      <c r="E41" s="71">
        <v>14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 ht="15">
      <c r="A42" s="16" t="s">
        <v>119</v>
      </c>
      <c r="B42" s="8">
        <f t="shared" si="1"/>
        <v>1</v>
      </c>
      <c r="C42" s="13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</row>
    <row r="43" spans="1:10" ht="15">
      <c r="A43" s="16" t="s">
        <v>78</v>
      </c>
      <c r="B43" s="8">
        <f t="shared" si="1"/>
        <v>2</v>
      </c>
      <c r="C43" s="13">
        <v>2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</row>
    <row r="44" spans="1:10" ht="15">
      <c r="A44" s="16" t="s">
        <v>101</v>
      </c>
      <c r="B44" s="8">
        <f t="shared" si="1"/>
        <v>1</v>
      </c>
      <c r="C44" s="13">
        <v>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>
      <c r="A45" s="16" t="s">
        <v>79</v>
      </c>
      <c r="B45" s="8">
        <f t="shared" si="1"/>
        <v>11</v>
      </c>
      <c r="C45" s="13">
        <v>9</v>
      </c>
      <c r="D45" s="13">
        <v>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</row>
    <row r="46" spans="1:10" ht="15">
      <c r="A46" s="16" t="s">
        <v>120</v>
      </c>
      <c r="B46" s="8">
        <f t="shared" si="1"/>
        <v>5</v>
      </c>
      <c r="C46" s="13">
        <v>3</v>
      </c>
      <c r="D46" s="13">
        <v>1</v>
      </c>
      <c r="E46" s="71">
        <v>1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5">
      <c r="A47" s="16" t="s">
        <v>34</v>
      </c>
      <c r="B47" s="8">
        <f t="shared" si="1"/>
        <v>9</v>
      </c>
      <c r="C47" s="13">
        <v>9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</row>
    <row r="48" spans="1:10" ht="15">
      <c r="A48" s="16" t="s">
        <v>35</v>
      </c>
      <c r="B48" s="8">
        <f t="shared" si="1"/>
        <v>6</v>
      </c>
      <c r="C48" s="13">
        <v>2</v>
      </c>
      <c r="D48" s="13">
        <v>3</v>
      </c>
      <c r="E48" s="7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</row>
    <row r="49" spans="1:10" ht="15">
      <c r="A49" s="16" t="s">
        <v>121</v>
      </c>
      <c r="B49" s="8">
        <f t="shared" si="1"/>
        <v>1</v>
      </c>
      <c r="C49" s="14">
        <v>0</v>
      </c>
      <c r="D49" s="13">
        <v>1</v>
      </c>
      <c r="E49" s="7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</row>
    <row r="50" spans="1:10" ht="15">
      <c r="A50" s="16" t="s">
        <v>122</v>
      </c>
      <c r="B50" s="8">
        <f t="shared" si="1"/>
        <v>1</v>
      </c>
      <c r="C50" s="14">
        <v>0</v>
      </c>
      <c r="D50" s="13">
        <v>0</v>
      </c>
      <c r="E50" s="71">
        <v>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</row>
    <row r="51" spans="1:10" ht="15">
      <c r="A51" s="16" t="s">
        <v>36</v>
      </c>
      <c r="B51" s="8">
        <f t="shared" si="1"/>
        <v>10</v>
      </c>
      <c r="C51" s="13">
        <v>8</v>
      </c>
      <c r="D51" s="13">
        <v>1</v>
      </c>
      <c r="E51" s="11">
        <v>0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</row>
    <row r="52" spans="2:10" ht="15">
      <c r="B52" s="11"/>
      <c r="C52" s="13"/>
      <c r="D52" s="13"/>
      <c r="E52" s="13"/>
      <c r="F52" s="11"/>
      <c r="G52" s="11"/>
      <c r="H52" s="11"/>
      <c r="I52" s="11"/>
      <c r="J52" s="11"/>
    </row>
    <row r="53" spans="2:10" ht="15">
      <c r="B53" s="11"/>
      <c r="C53" s="13"/>
      <c r="D53" s="13"/>
      <c r="E53" s="13"/>
      <c r="F53" s="11"/>
      <c r="G53" s="11"/>
      <c r="H53" s="11"/>
      <c r="I53" s="11"/>
      <c r="J53" s="11"/>
    </row>
    <row r="54" spans="2:10" ht="15">
      <c r="B54" s="11"/>
      <c r="C54" s="13"/>
      <c r="D54" s="13"/>
      <c r="E54" s="13"/>
      <c r="F54" s="11"/>
      <c r="G54" s="11"/>
      <c r="H54" s="11"/>
      <c r="I54" s="11"/>
      <c r="J54" s="11"/>
    </row>
    <row r="55" spans="2:10" ht="15">
      <c r="B55" s="11"/>
      <c r="C55" s="13"/>
      <c r="D55" s="13"/>
      <c r="E55" s="13"/>
      <c r="F55" s="11"/>
      <c r="G55" s="11"/>
      <c r="H55" s="11"/>
      <c r="I55" s="11"/>
      <c r="J55" s="11"/>
    </row>
    <row r="56" spans="2:10" ht="15">
      <c r="B56" s="11"/>
      <c r="C56" s="13"/>
      <c r="D56" s="13"/>
      <c r="E56" s="13"/>
      <c r="F56" s="11"/>
      <c r="G56" s="11"/>
      <c r="H56" s="11"/>
      <c r="I56" s="11"/>
      <c r="J56" s="11"/>
    </row>
    <row r="57" spans="1:10" ht="15.75" thickBot="1">
      <c r="A57" s="59" t="s">
        <v>195</v>
      </c>
      <c r="B57" s="19"/>
      <c r="C57" s="69"/>
      <c r="D57" s="69"/>
      <c r="E57" s="69"/>
      <c r="F57" s="19"/>
      <c r="G57" s="19"/>
      <c r="H57" s="19"/>
      <c r="I57" s="19"/>
      <c r="J57" s="19"/>
    </row>
    <row r="58" spans="1:11" ht="15.75" thickBot="1">
      <c r="A58" s="111" t="s">
        <v>64</v>
      </c>
      <c r="B58" s="113" t="s">
        <v>2</v>
      </c>
      <c r="C58" s="114" t="s">
        <v>65</v>
      </c>
      <c r="D58" s="114"/>
      <c r="E58" s="114"/>
      <c r="F58" s="114"/>
      <c r="G58" s="114"/>
      <c r="H58" s="114"/>
      <c r="I58" s="114"/>
      <c r="J58" s="115"/>
      <c r="K58" s="21"/>
    </row>
    <row r="59" spans="1:10" ht="29.25" thickBot="1">
      <c r="A59" s="112"/>
      <c r="B59" s="93"/>
      <c r="C59" s="82" t="s">
        <v>128</v>
      </c>
      <c r="D59" s="83" t="s">
        <v>106</v>
      </c>
      <c r="E59" s="83" t="s">
        <v>107</v>
      </c>
      <c r="F59" s="83" t="s">
        <v>129</v>
      </c>
      <c r="G59" s="83" t="s">
        <v>109</v>
      </c>
      <c r="H59" s="83" t="s">
        <v>130</v>
      </c>
      <c r="I59" s="83" t="s">
        <v>108</v>
      </c>
      <c r="J59" s="83" t="s">
        <v>111</v>
      </c>
    </row>
    <row r="60" spans="2:10" ht="15">
      <c r="B60" s="8"/>
      <c r="C60" s="13"/>
      <c r="D60" s="13"/>
      <c r="E60" s="13"/>
      <c r="F60" s="11"/>
      <c r="G60" s="11"/>
      <c r="H60" s="11"/>
      <c r="I60" s="11"/>
      <c r="J60" s="11"/>
    </row>
    <row r="61" spans="1:10" ht="15">
      <c r="A61" s="16" t="s">
        <v>144</v>
      </c>
      <c r="B61" s="8">
        <f aca="true" t="shared" si="2" ref="B61:B73">SUM(C61:J61)</f>
        <v>8</v>
      </c>
      <c r="C61" s="13">
        <v>4</v>
      </c>
      <c r="D61" s="13">
        <v>2</v>
      </c>
      <c r="E61" s="71">
        <v>2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</row>
    <row r="62" spans="1:10" ht="15">
      <c r="A62" s="16" t="s">
        <v>80</v>
      </c>
      <c r="B62" s="8">
        <f t="shared" si="2"/>
        <v>5</v>
      </c>
      <c r="C62" s="13">
        <v>4</v>
      </c>
      <c r="D62" s="11">
        <v>0</v>
      </c>
      <c r="E62" s="11">
        <v>0</v>
      </c>
      <c r="F62" s="13">
        <v>1</v>
      </c>
      <c r="G62" s="11">
        <v>0</v>
      </c>
      <c r="H62" s="11">
        <v>0</v>
      </c>
      <c r="I62" s="11">
        <v>0</v>
      </c>
      <c r="J62" s="11">
        <v>0</v>
      </c>
    </row>
    <row r="63" spans="1:10" ht="15">
      <c r="A63" s="16" t="s">
        <v>37</v>
      </c>
      <c r="B63" s="8">
        <f t="shared" si="2"/>
        <v>21</v>
      </c>
      <c r="C63" s="13">
        <v>18</v>
      </c>
      <c r="D63" s="13">
        <v>2</v>
      </c>
      <c r="E63" s="11">
        <v>0</v>
      </c>
      <c r="F63" s="13">
        <v>1</v>
      </c>
      <c r="G63" s="11">
        <v>0</v>
      </c>
      <c r="H63" s="11">
        <v>0</v>
      </c>
      <c r="I63" s="11">
        <v>0</v>
      </c>
      <c r="J63" s="11">
        <v>0</v>
      </c>
    </row>
    <row r="64" spans="1:10" ht="15">
      <c r="A64" s="16" t="s">
        <v>81</v>
      </c>
      <c r="B64" s="8">
        <f t="shared" si="2"/>
        <v>19</v>
      </c>
      <c r="C64" s="13">
        <v>12</v>
      </c>
      <c r="D64" s="13">
        <v>4</v>
      </c>
      <c r="E64" s="71">
        <v>1</v>
      </c>
      <c r="F64" s="13">
        <v>2</v>
      </c>
      <c r="G64" s="11">
        <v>0</v>
      </c>
      <c r="H64" s="11">
        <v>0</v>
      </c>
      <c r="I64" s="11">
        <v>0</v>
      </c>
      <c r="J64" s="11">
        <v>0</v>
      </c>
    </row>
    <row r="65" spans="1:10" ht="15">
      <c r="A65" s="16" t="s">
        <v>82</v>
      </c>
      <c r="B65" s="8">
        <f t="shared" si="2"/>
        <v>34</v>
      </c>
      <c r="C65" s="13">
        <v>20</v>
      </c>
      <c r="D65" s="13">
        <v>4</v>
      </c>
      <c r="E65" s="71">
        <v>7</v>
      </c>
      <c r="F65" s="13">
        <v>3</v>
      </c>
      <c r="G65" s="11">
        <v>0</v>
      </c>
      <c r="H65" s="11">
        <v>0</v>
      </c>
      <c r="I65" s="11">
        <v>0</v>
      </c>
      <c r="J65" s="11">
        <v>0</v>
      </c>
    </row>
    <row r="66" spans="1:10" ht="15">
      <c r="A66" s="16" t="s">
        <v>83</v>
      </c>
      <c r="B66" s="8">
        <f t="shared" si="2"/>
        <v>1</v>
      </c>
      <c r="C66" s="13"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5">
      <c r="A67" s="16" t="s">
        <v>38</v>
      </c>
      <c r="B67" s="8">
        <f t="shared" si="2"/>
        <v>1</v>
      </c>
      <c r="C67" s="13">
        <v>1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</row>
    <row r="68" spans="1:10" ht="15">
      <c r="A68" s="16" t="s">
        <v>84</v>
      </c>
      <c r="B68" s="8">
        <f t="shared" si="2"/>
        <v>2</v>
      </c>
      <c r="C68" s="13">
        <v>1</v>
      </c>
      <c r="D68" s="11">
        <v>0</v>
      </c>
      <c r="E68" s="71">
        <v>1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</row>
    <row r="69" spans="1:10" ht="15">
      <c r="A69" s="16" t="s">
        <v>39</v>
      </c>
      <c r="B69" s="8">
        <f t="shared" si="2"/>
        <v>2</v>
      </c>
      <c r="C69" s="13">
        <v>1</v>
      </c>
      <c r="D69" s="11">
        <v>0</v>
      </c>
      <c r="E69" s="71">
        <v>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</row>
    <row r="70" spans="1:10" ht="15">
      <c r="A70" s="16" t="s">
        <v>85</v>
      </c>
      <c r="B70" s="8">
        <f t="shared" si="2"/>
        <v>3</v>
      </c>
      <c r="C70" s="13">
        <v>2</v>
      </c>
      <c r="D70" s="11">
        <v>0</v>
      </c>
      <c r="E70" s="71">
        <v>1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</row>
    <row r="71" spans="1:10" ht="15">
      <c r="A71" s="16" t="s">
        <v>40</v>
      </c>
      <c r="B71" s="8">
        <f t="shared" si="2"/>
        <v>2</v>
      </c>
      <c r="C71" s="13">
        <v>2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</row>
    <row r="72" spans="1:10" ht="15">
      <c r="A72" s="16" t="s">
        <v>55</v>
      </c>
      <c r="B72" s="8">
        <f t="shared" si="2"/>
        <v>615</v>
      </c>
      <c r="C72" s="13">
        <v>506</v>
      </c>
      <c r="D72" s="13">
        <v>60</v>
      </c>
      <c r="E72" s="71">
        <v>48</v>
      </c>
      <c r="F72" s="11">
        <v>0</v>
      </c>
      <c r="G72" s="11">
        <v>1</v>
      </c>
      <c r="H72" s="11">
        <v>0</v>
      </c>
      <c r="I72" s="11">
        <v>0</v>
      </c>
      <c r="J72" s="11">
        <v>0</v>
      </c>
    </row>
    <row r="73" spans="1:10" ht="15">
      <c r="A73" s="16" t="s">
        <v>56</v>
      </c>
      <c r="B73" s="8">
        <f t="shared" si="2"/>
        <v>109</v>
      </c>
      <c r="C73" s="13">
        <v>101</v>
      </c>
      <c r="D73" s="13">
        <v>4</v>
      </c>
      <c r="E73" s="71">
        <v>4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</row>
    <row r="74" spans="2:10" ht="15">
      <c r="B74" s="8"/>
      <c r="F74" s="11"/>
      <c r="G74" s="11"/>
      <c r="H74" s="11"/>
      <c r="I74" s="11"/>
      <c r="J74" s="11"/>
    </row>
    <row r="75" spans="1:10" ht="15">
      <c r="A75" s="77" t="s">
        <v>57</v>
      </c>
      <c r="B75" s="6">
        <f>SUM(C75:J75)</f>
        <v>39</v>
      </c>
      <c r="C75" s="52">
        <f aca="true" t="shared" si="3" ref="C75:J75">SUM(C77:C79)</f>
        <v>36</v>
      </c>
      <c r="D75" s="52">
        <f t="shared" si="3"/>
        <v>1</v>
      </c>
      <c r="E75" s="52">
        <f t="shared" si="3"/>
        <v>1</v>
      </c>
      <c r="F75" s="52">
        <f t="shared" si="3"/>
        <v>0</v>
      </c>
      <c r="G75" s="52">
        <f t="shared" si="3"/>
        <v>0</v>
      </c>
      <c r="H75" s="52">
        <f t="shared" si="3"/>
        <v>0</v>
      </c>
      <c r="I75" s="52">
        <f t="shared" si="3"/>
        <v>0</v>
      </c>
      <c r="J75" s="52">
        <f t="shared" si="3"/>
        <v>1</v>
      </c>
    </row>
    <row r="76" spans="2:10" ht="15">
      <c r="B76" s="8"/>
      <c r="F76" s="11"/>
      <c r="G76" s="11"/>
      <c r="H76" s="11"/>
      <c r="I76" s="11"/>
      <c r="J76" s="11"/>
    </row>
    <row r="77" spans="1:10" ht="15">
      <c r="A77" s="55" t="s">
        <v>162</v>
      </c>
      <c r="B77" s="8">
        <f>SUM(C77:J77)</f>
        <v>10</v>
      </c>
      <c r="C77" s="13">
        <v>9</v>
      </c>
      <c r="D77" s="13">
        <v>0</v>
      </c>
      <c r="E77" s="71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</row>
    <row r="78" spans="1:10" ht="15">
      <c r="A78" s="55" t="s">
        <v>164</v>
      </c>
      <c r="B78" s="8">
        <f>SUM(C78:J78)</f>
        <v>6</v>
      </c>
      <c r="C78" s="13">
        <v>5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1</v>
      </c>
    </row>
    <row r="79" spans="1:10" ht="15">
      <c r="A79" s="55" t="s">
        <v>163</v>
      </c>
      <c r="B79" s="8">
        <f>SUM(C79:J79)</f>
        <v>23</v>
      </c>
      <c r="C79" s="13">
        <v>22</v>
      </c>
      <c r="D79" s="13">
        <v>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</row>
    <row r="80" spans="1:10" ht="15">
      <c r="A80" s="55"/>
      <c r="B80" s="8"/>
      <c r="F80" s="11"/>
      <c r="G80" s="11"/>
      <c r="H80" s="11"/>
      <c r="I80" s="11"/>
      <c r="J80" s="11"/>
    </row>
    <row r="81" spans="1:10" ht="15">
      <c r="A81" s="55" t="s">
        <v>86</v>
      </c>
      <c r="B81" s="8">
        <f aca="true" t="shared" si="4" ref="B81:B100">SUM(C81:J81)</f>
        <v>11</v>
      </c>
      <c r="C81" s="13">
        <v>5</v>
      </c>
      <c r="D81" s="11">
        <v>0</v>
      </c>
      <c r="E81" s="71">
        <v>3</v>
      </c>
      <c r="F81" s="11">
        <v>3</v>
      </c>
      <c r="G81" s="11">
        <v>0</v>
      </c>
      <c r="H81" s="11">
        <v>0</v>
      </c>
      <c r="I81" s="11">
        <v>0</v>
      </c>
      <c r="J81" s="11">
        <v>0</v>
      </c>
    </row>
    <row r="82" spans="1:10" ht="15">
      <c r="A82" s="55" t="s">
        <v>87</v>
      </c>
      <c r="B82" s="8">
        <f t="shared" si="4"/>
        <v>1</v>
      </c>
      <c r="C82" s="13">
        <v>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</row>
    <row r="83" spans="1:10" ht="15">
      <c r="A83" s="55" t="s">
        <v>43</v>
      </c>
      <c r="B83" s="8">
        <f t="shared" si="4"/>
        <v>2</v>
      </c>
      <c r="C83" s="13">
        <v>2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</row>
    <row r="84" spans="1:10" ht="15">
      <c r="A84" s="55" t="s">
        <v>88</v>
      </c>
      <c r="B84" s="8">
        <f t="shared" si="4"/>
        <v>3</v>
      </c>
      <c r="C84" s="13">
        <v>2</v>
      </c>
      <c r="D84" s="13">
        <v>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</row>
    <row r="85" spans="1:10" ht="15">
      <c r="A85" s="55" t="s">
        <v>91</v>
      </c>
      <c r="B85" s="8">
        <f t="shared" si="4"/>
        <v>4</v>
      </c>
      <c r="C85" s="13">
        <v>4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</row>
    <row r="86" spans="1:10" ht="15">
      <c r="A86" s="16" t="s">
        <v>123</v>
      </c>
      <c r="B86" s="8">
        <f t="shared" si="4"/>
        <v>1</v>
      </c>
      <c r="C86" s="13">
        <v>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</row>
    <row r="87" spans="1:10" ht="15">
      <c r="A87" s="55" t="s">
        <v>92</v>
      </c>
      <c r="B87" s="8">
        <f t="shared" si="4"/>
        <v>26</v>
      </c>
      <c r="C87" s="13">
        <v>22</v>
      </c>
      <c r="D87" s="11">
        <v>0</v>
      </c>
      <c r="E87" s="11">
        <v>4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</row>
    <row r="88" spans="1:10" ht="15">
      <c r="A88" s="55" t="s">
        <v>93</v>
      </c>
      <c r="B88" s="8">
        <f t="shared" si="4"/>
        <v>1</v>
      </c>
      <c r="C88" s="11">
        <v>1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</row>
    <row r="89" spans="1:10" ht="15">
      <c r="A89" s="55" t="s">
        <v>90</v>
      </c>
      <c r="B89" s="8">
        <f t="shared" si="4"/>
        <v>10</v>
      </c>
      <c r="C89" s="13">
        <v>6</v>
      </c>
      <c r="D89" s="11">
        <v>0</v>
      </c>
      <c r="E89" s="11">
        <v>1</v>
      </c>
      <c r="F89" s="11">
        <v>3</v>
      </c>
      <c r="G89" s="11">
        <v>0</v>
      </c>
      <c r="H89" s="11">
        <v>0</v>
      </c>
      <c r="I89" s="11">
        <v>0</v>
      </c>
      <c r="J89" s="11">
        <v>0</v>
      </c>
    </row>
    <row r="90" spans="1:10" ht="15">
      <c r="A90" s="55" t="s">
        <v>46</v>
      </c>
      <c r="B90" s="8">
        <f t="shared" si="4"/>
        <v>3</v>
      </c>
      <c r="C90" s="13">
        <v>2</v>
      </c>
      <c r="D90" s="11">
        <v>0</v>
      </c>
      <c r="E90" s="71">
        <v>1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</row>
    <row r="91" spans="1:10" ht="15">
      <c r="A91" s="16" t="s">
        <v>47</v>
      </c>
      <c r="B91" s="8">
        <f t="shared" si="4"/>
        <v>17</v>
      </c>
      <c r="C91" s="13">
        <v>15</v>
      </c>
      <c r="D91" s="11">
        <v>1</v>
      </c>
      <c r="E91" s="11">
        <v>0</v>
      </c>
      <c r="F91" s="11">
        <v>1</v>
      </c>
      <c r="G91" s="11">
        <v>0</v>
      </c>
      <c r="H91" s="11">
        <v>0</v>
      </c>
      <c r="I91" s="11">
        <v>0</v>
      </c>
      <c r="J91" s="11">
        <v>0</v>
      </c>
    </row>
    <row r="92" spans="1:10" ht="15">
      <c r="A92" s="55" t="s">
        <v>48</v>
      </c>
      <c r="B92" s="8">
        <f t="shared" si="4"/>
        <v>32</v>
      </c>
      <c r="C92" s="13">
        <v>28</v>
      </c>
      <c r="D92" s="11">
        <v>1</v>
      </c>
      <c r="E92" s="71">
        <v>2</v>
      </c>
      <c r="F92" s="11">
        <v>0</v>
      </c>
      <c r="G92" s="11">
        <v>0</v>
      </c>
      <c r="H92" s="11">
        <v>0</v>
      </c>
      <c r="I92" s="11">
        <v>0</v>
      </c>
      <c r="J92" s="11">
        <v>1</v>
      </c>
    </row>
    <row r="93" spans="1:10" ht="15">
      <c r="A93" s="55" t="s">
        <v>94</v>
      </c>
      <c r="B93" s="8">
        <f t="shared" si="4"/>
        <v>13</v>
      </c>
      <c r="C93" s="13">
        <v>8</v>
      </c>
      <c r="D93" s="13">
        <v>2</v>
      </c>
      <c r="E93" s="71">
        <v>3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</row>
    <row r="94" spans="1:10" ht="15">
      <c r="A94" s="55" t="s">
        <v>95</v>
      </c>
      <c r="B94" s="8">
        <f t="shared" si="4"/>
        <v>7</v>
      </c>
      <c r="C94" s="13">
        <v>5</v>
      </c>
      <c r="D94" s="13">
        <v>2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</row>
    <row r="95" spans="1:10" ht="15">
      <c r="A95" s="56" t="s">
        <v>96</v>
      </c>
      <c r="B95" s="8">
        <f t="shared" si="4"/>
        <v>11</v>
      </c>
      <c r="C95" s="13">
        <v>9</v>
      </c>
      <c r="D95" s="13">
        <v>1</v>
      </c>
      <c r="E95" s="71">
        <v>1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</row>
    <row r="96" spans="1:10" ht="15">
      <c r="A96" s="55" t="s">
        <v>97</v>
      </c>
      <c r="B96" s="8">
        <f t="shared" si="4"/>
        <v>10</v>
      </c>
      <c r="C96" s="13">
        <v>4</v>
      </c>
      <c r="D96" s="13">
        <v>1</v>
      </c>
      <c r="E96" s="71">
        <v>5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</row>
    <row r="97" spans="1:10" ht="15">
      <c r="A97" s="16" t="s">
        <v>124</v>
      </c>
      <c r="B97" s="8">
        <f t="shared" si="4"/>
        <v>1</v>
      </c>
      <c r="C97" s="13">
        <v>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</row>
    <row r="98" spans="1:10" ht="15">
      <c r="A98" s="16" t="s">
        <v>125</v>
      </c>
      <c r="B98" s="8">
        <f t="shared" si="4"/>
        <v>1</v>
      </c>
      <c r="C98" s="13">
        <v>0</v>
      </c>
      <c r="D98" s="13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</row>
    <row r="99" spans="1:10" ht="15">
      <c r="A99" s="55" t="s">
        <v>50</v>
      </c>
      <c r="B99" s="8">
        <f t="shared" si="4"/>
        <v>3</v>
      </c>
      <c r="C99" s="13">
        <v>3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5">
      <c r="A100" s="16" t="s">
        <v>71</v>
      </c>
      <c r="B100" s="8">
        <f t="shared" si="4"/>
        <v>8</v>
      </c>
      <c r="C100" s="13">
        <v>5</v>
      </c>
      <c r="D100" s="13">
        <v>0</v>
      </c>
      <c r="E100" s="71">
        <v>2</v>
      </c>
      <c r="F100" s="13">
        <v>1</v>
      </c>
      <c r="G100" s="11">
        <v>0</v>
      </c>
      <c r="H100" s="11">
        <v>0</v>
      </c>
      <c r="I100" s="11">
        <v>0</v>
      </c>
      <c r="J100" s="11">
        <v>0</v>
      </c>
    </row>
    <row r="101" spans="1:10" ht="15.75" thickBot="1">
      <c r="A101" s="17"/>
      <c r="B101" s="47"/>
      <c r="C101" s="19"/>
      <c r="D101" s="19"/>
      <c r="E101" s="19"/>
      <c r="F101" s="19"/>
      <c r="G101" s="19"/>
      <c r="H101" s="19"/>
      <c r="I101" s="19"/>
      <c r="J101" s="19"/>
    </row>
    <row r="102" spans="1:10" ht="15">
      <c r="A102" s="66" t="s">
        <v>191</v>
      </c>
      <c r="F102" s="11"/>
      <c r="G102" s="11"/>
      <c r="H102" s="11"/>
      <c r="I102" s="11"/>
      <c r="J102" s="11"/>
    </row>
    <row r="103" spans="6:10" ht="15">
      <c r="F103" s="11"/>
      <c r="G103" s="11"/>
      <c r="H103" s="11"/>
      <c r="I103" s="11"/>
      <c r="J103" s="11"/>
    </row>
    <row r="104" spans="6:10" ht="15">
      <c r="F104" s="11"/>
      <c r="G104" s="11"/>
      <c r="H104" s="11"/>
      <c r="I104" s="11"/>
      <c r="J104" s="11"/>
    </row>
    <row r="105" spans="6:10" ht="15">
      <c r="F105" s="11"/>
      <c r="G105" s="11"/>
      <c r="H105" s="11"/>
      <c r="I105" s="11"/>
      <c r="J105" s="11"/>
    </row>
    <row r="106" spans="6:10" ht="15">
      <c r="F106" s="11"/>
      <c r="G106" s="11"/>
      <c r="H106" s="11"/>
      <c r="I106" s="11"/>
      <c r="J106" s="11"/>
    </row>
  </sheetData>
  <mergeCells count="8">
    <mergeCell ref="A3:J3"/>
    <mergeCell ref="A4:J4"/>
    <mergeCell ref="A58:A59"/>
    <mergeCell ref="B58:B59"/>
    <mergeCell ref="C58:J58"/>
    <mergeCell ref="A6:A7"/>
    <mergeCell ref="B6:B7"/>
    <mergeCell ref="C6:J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85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C6" sqref="C6"/>
    </sheetView>
  </sheetViews>
  <sheetFormatPr defaultColWidth="11.421875" defaultRowHeight="12.75"/>
  <cols>
    <col min="1" max="1" width="16.7109375" style="2" customWidth="1"/>
    <col min="2" max="2" width="9.7109375" style="2" customWidth="1"/>
    <col min="3" max="3" width="13.28125" style="2" customWidth="1"/>
    <col min="4" max="4" width="14.421875" style="2" customWidth="1"/>
    <col min="5" max="5" width="18.7109375" style="2" customWidth="1"/>
    <col min="6" max="6" width="19.8515625" style="2" customWidth="1"/>
    <col min="7" max="7" width="14.57421875" style="2" bestFit="1" customWidth="1"/>
    <col min="8" max="8" width="13.57421875" style="2" bestFit="1" customWidth="1"/>
    <col min="9" max="16384" width="11.421875" style="2" customWidth="1"/>
  </cols>
  <sheetData>
    <row r="1" ht="15">
      <c r="A1" s="1" t="s">
        <v>196</v>
      </c>
    </row>
    <row r="3" spans="1:6" ht="15.75">
      <c r="A3" s="98" t="s">
        <v>131</v>
      </c>
      <c r="B3" s="98"/>
      <c r="C3" s="98"/>
      <c r="D3" s="98"/>
      <c r="E3" s="98"/>
      <c r="F3" s="98"/>
    </row>
    <row r="4" spans="1:6" ht="15.75">
      <c r="A4" s="98" t="s">
        <v>159</v>
      </c>
      <c r="B4" s="98"/>
      <c r="C4" s="98"/>
      <c r="D4" s="98"/>
      <c r="E4" s="98"/>
      <c r="F4" s="98"/>
    </row>
    <row r="5" spans="1:6" ht="12.75" customHeight="1">
      <c r="A5" s="117" t="s">
        <v>200</v>
      </c>
      <c r="B5" s="117"/>
      <c r="C5" s="117"/>
      <c r="D5" s="117"/>
      <c r="E5" s="117"/>
      <c r="F5" s="117"/>
    </row>
    <row r="6" ht="15.75" thickBot="1"/>
    <row r="7" spans="1:6" ht="20.25" customHeight="1" thickBot="1">
      <c r="A7" s="111" t="s">
        <v>60</v>
      </c>
      <c r="B7" s="113" t="s">
        <v>2</v>
      </c>
      <c r="C7" s="115" t="s">
        <v>61</v>
      </c>
      <c r="D7" s="116"/>
      <c r="E7" s="72" t="s">
        <v>152</v>
      </c>
      <c r="F7" s="73" t="s">
        <v>153</v>
      </c>
    </row>
    <row r="8" spans="1:6" ht="30.75" customHeight="1" thickBot="1">
      <c r="A8" s="112"/>
      <c r="B8" s="93"/>
      <c r="C8" s="44" t="s">
        <v>62</v>
      </c>
      <c r="D8" s="44" t="s">
        <v>63</v>
      </c>
      <c r="E8" s="75" t="s">
        <v>151</v>
      </c>
      <c r="F8" s="76" t="s">
        <v>154</v>
      </c>
    </row>
    <row r="9" spans="1:6" ht="15">
      <c r="A9" s="45"/>
      <c r="B9" s="4"/>
      <c r="C9" s="4"/>
      <c r="D9" s="4"/>
      <c r="E9" s="86"/>
      <c r="F9" s="86"/>
    </row>
    <row r="10" spans="1:13" ht="15">
      <c r="A10" s="40" t="s">
        <v>2</v>
      </c>
      <c r="B10" s="6">
        <f>SUM(C10:D10)</f>
        <v>1176</v>
      </c>
      <c r="C10" s="6">
        <f>SUM(C13:C17)</f>
        <v>1029</v>
      </c>
      <c r="D10" s="6">
        <f>SUM(D12:D17)</f>
        <v>147</v>
      </c>
      <c r="E10" s="87" t="s">
        <v>132</v>
      </c>
      <c r="F10" s="90" t="s">
        <v>160</v>
      </c>
      <c r="G10" s="46"/>
      <c r="H10" s="7"/>
      <c r="I10" s="7"/>
      <c r="J10" s="7"/>
      <c r="K10" s="7"/>
      <c r="L10" s="7"/>
      <c r="M10" s="7"/>
    </row>
    <row r="11" spans="1:6" ht="15">
      <c r="A11" s="38"/>
      <c r="B11" s="8"/>
      <c r="C11" s="8"/>
      <c r="D11" s="8"/>
      <c r="E11" s="88"/>
      <c r="F11" s="88"/>
    </row>
    <row r="12" spans="1:6" ht="15">
      <c r="A12" s="38"/>
      <c r="B12" s="8"/>
      <c r="C12" s="8"/>
      <c r="D12" s="8"/>
      <c r="E12" s="88"/>
      <c r="F12" s="88"/>
    </row>
    <row r="13" spans="1:6" ht="15">
      <c r="A13" s="38" t="s">
        <v>104</v>
      </c>
      <c r="B13" s="8">
        <f>SUM(C13:D13)</f>
        <v>958</v>
      </c>
      <c r="C13" s="8">
        <v>839</v>
      </c>
      <c r="D13" s="8">
        <v>119</v>
      </c>
      <c r="E13" s="10" t="s">
        <v>165</v>
      </c>
      <c r="F13" s="10" t="s">
        <v>170</v>
      </c>
    </row>
    <row r="14" spans="1:6" ht="15">
      <c r="A14" s="38" t="s">
        <v>106</v>
      </c>
      <c r="B14" s="8">
        <f>SUM(C14:D14)</f>
        <v>128</v>
      </c>
      <c r="C14" s="8">
        <v>119</v>
      </c>
      <c r="D14" s="8">
        <v>9</v>
      </c>
      <c r="E14" s="10" t="s">
        <v>169</v>
      </c>
      <c r="F14" s="10" t="s">
        <v>174</v>
      </c>
    </row>
    <row r="15" spans="1:6" ht="15">
      <c r="A15" s="38" t="s">
        <v>107</v>
      </c>
      <c r="B15" s="8">
        <f>SUM(C15:D15)</f>
        <v>88</v>
      </c>
      <c r="C15" s="8">
        <v>69</v>
      </c>
      <c r="D15" s="8">
        <v>19</v>
      </c>
      <c r="E15" s="10" t="s">
        <v>166</v>
      </c>
      <c r="F15" s="10" t="s">
        <v>171</v>
      </c>
    </row>
    <row r="16" spans="1:6" ht="15">
      <c r="A16" s="2" t="s">
        <v>109</v>
      </c>
      <c r="B16" s="8">
        <f>SUM(C16:D16)</f>
        <v>1</v>
      </c>
      <c r="C16" s="8">
        <v>1</v>
      </c>
      <c r="D16" s="8">
        <v>0</v>
      </c>
      <c r="E16" s="10" t="s">
        <v>167</v>
      </c>
      <c r="F16" s="10" t="s">
        <v>172</v>
      </c>
    </row>
    <row r="17" spans="1:6" ht="15">
      <c r="A17" s="38" t="s">
        <v>111</v>
      </c>
      <c r="B17" s="8">
        <f>SUM(C17:D17)</f>
        <v>1</v>
      </c>
      <c r="C17" s="8">
        <v>1</v>
      </c>
      <c r="D17" s="8">
        <v>0</v>
      </c>
      <c r="E17" s="10" t="s">
        <v>168</v>
      </c>
      <c r="F17" s="10" t="s">
        <v>173</v>
      </c>
    </row>
    <row r="18" spans="1:6" ht="15">
      <c r="A18" s="38"/>
      <c r="B18" s="8"/>
      <c r="C18" s="8"/>
      <c r="D18" s="8"/>
      <c r="E18" s="89"/>
      <c r="F18" s="89"/>
    </row>
    <row r="19" spans="1:6" ht="15.75" thickBot="1">
      <c r="A19" s="43"/>
      <c r="B19" s="18"/>
      <c r="C19" s="18"/>
      <c r="D19" s="18"/>
      <c r="E19" s="91"/>
      <c r="F19" s="91"/>
    </row>
    <row r="20" ht="15">
      <c r="A20" s="66" t="s">
        <v>191</v>
      </c>
    </row>
  </sheetData>
  <mergeCells count="6">
    <mergeCell ref="A3:F3"/>
    <mergeCell ref="A4:F4"/>
    <mergeCell ref="A7:A8"/>
    <mergeCell ref="B7:B8"/>
    <mergeCell ref="C7:D7"/>
    <mergeCell ref="A5:F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4" sqref="A4:P4"/>
    </sheetView>
  </sheetViews>
  <sheetFormatPr defaultColWidth="11.421875" defaultRowHeight="12.75"/>
  <cols>
    <col min="1" max="1" width="36.00390625" style="2" customWidth="1"/>
    <col min="2" max="2" width="15.421875" style="2" customWidth="1"/>
    <col min="3" max="3" width="19.00390625" style="2" customWidth="1"/>
    <col min="4" max="4" width="23.7109375" style="2" customWidth="1"/>
    <col min="5" max="16384" width="11.421875" style="2" customWidth="1"/>
  </cols>
  <sheetData>
    <row r="1" ht="15">
      <c r="A1" s="1" t="s">
        <v>197</v>
      </c>
    </row>
    <row r="3" spans="1:4" ht="15.75">
      <c r="A3" s="98" t="s">
        <v>133</v>
      </c>
      <c r="B3" s="98"/>
      <c r="C3" s="98"/>
      <c r="D3" s="98"/>
    </row>
    <row r="4" spans="1:4" ht="15.75">
      <c r="A4" s="98" t="s">
        <v>148</v>
      </c>
      <c r="B4" s="98"/>
      <c r="C4" s="98"/>
      <c r="D4" s="98"/>
    </row>
    <row r="6" ht="15.75" thickBot="1"/>
    <row r="7" spans="1:4" ht="29.25" thickBot="1">
      <c r="A7" s="35" t="s">
        <v>51</v>
      </c>
      <c r="B7" s="36" t="s">
        <v>52</v>
      </c>
      <c r="C7" s="36" t="s">
        <v>156</v>
      </c>
      <c r="D7" s="37" t="s">
        <v>149</v>
      </c>
    </row>
    <row r="8" spans="1:4" ht="15">
      <c r="A8" s="38"/>
      <c r="B8" s="39"/>
      <c r="C8" s="4"/>
      <c r="D8" s="60"/>
    </row>
    <row r="9" spans="1:4" ht="15">
      <c r="A9" s="40" t="s">
        <v>2</v>
      </c>
      <c r="B9" s="6">
        <f>SUM(B11:B14,B16)</f>
        <v>1029</v>
      </c>
      <c r="C9" s="6" t="s">
        <v>132</v>
      </c>
      <c r="D9" s="7" t="s">
        <v>160</v>
      </c>
    </row>
    <row r="10" spans="1:3" ht="15">
      <c r="A10" s="38"/>
      <c r="B10" s="8"/>
      <c r="C10" s="39"/>
    </row>
    <row r="11" spans="1:4" ht="15">
      <c r="A11" s="38" t="s">
        <v>53</v>
      </c>
      <c r="B11" s="8">
        <v>23</v>
      </c>
      <c r="C11" s="8" t="s">
        <v>175</v>
      </c>
      <c r="D11" s="9" t="s">
        <v>182</v>
      </c>
    </row>
    <row r="12" spans="1:4" ht="15">
      <c r="A12" s="38" t="s">
        <v>54</v>
      </c>
      <c r="B12" s="8">
        <v>340</v>
      </c>
      <c r="C12" s="8" t="s">
        <v>181</v>
      </c>
      <c r="D12" s="9" t="s">
        <v>185</v>
      </c>
    </row>
    <row r="13" spans="1:4" ht="15">
      <c r="A13" s="38" t="s">
        <v>55</v>
      </c>
      <c r="B13" s="8">
        <v>535</v>
      </c>
      <c r="C13" s="8" t="s">
        <v>176</v>
      </c>
      <c r="D13" s="9" t="s">
        <v>183</v>
      </c>
    </row>
    <row r="14" spans="1:4" ht="15">
      <c r="A14" s="38" t="s">
        <v>56</v>
      </c>
      <c r="B14" s="8">
        <v>96</v>
      </c>
      <c r="C14" s="8" t="s">
        <v>177</v>
      </c>
      <c r="D14" s="9" t="s">
        <v>184</v>
      </c>
    </row>
    <row r="15" spans="1:4" ht="15">
      <c r="A15" s="38"/>
      <c r="B15" s="8"/>
      <c r="C15" s="8"/>
      <c r="D15" s="9"/>
    </row>
    <row r="16" spans="1:4" ht="15">
      <c r="A16" s="41" t="s">
        <v>57</v>
      </c>
      <c r="B16" s="6">
        <f>SUM(B18:B20)</f>
        <v>35</v>
      </c>
      <c r="C16" s="78" t="s">
        <v>161</v>
      </c>
      <c r="D16" s="9"/>
    </row>
    <row r="17" spans="1:4" ht="15">
      <c r="A17" s="38"/>
      <c r="B17" s="8"/>
      <c r="C17" s="8"/>
      <c r="D17" s="9"/>
    </row>
    <row r="18" spans="1:4" ht="15">
      <c r="A18" s="42" t="s">
        <v>162</v>
      </c>
      <c r="B18" s="8">
        <v>7</v>
      </c>
      <c r="C18" s="8" t="s">
        <v>178</v>
      </c>
      <c r="D18" s="9" t="s">
        <v>186</v>
      </c>
    </row>
    <row r="19" spans="1:4" ht="15">
      <c r="A19" s="38" t="s">
        <v>163</v>
      </c>
      <c r="B19" s="8">
        <v>23</v>
      </c>
      <c r="C19" s="8" t="s">
        <v>179</v>
      </c>
      <c r="D19" s="9" t="s">
        <v>187</v>
      </c>
    </row>
    <row r="20" spans="1:4" ht="15">
      <c r="A20" s="38" t="s">
        <v>164</v>
      </c>
      <c r="B20" s="8">
        <v>5</v>
      </c>
      <c r="C20" s="8" t="s">
        <v>180</v>
      </c>
      <c r="D20" s="9" t="s">
        <v>188</v>
      </c>
    </row>
    <row r="21" spans="1:4" ht="15.75" thickBot="1">
      <c r="A21" s="43"/>
      <c r="B21" s="18"/>
      <c r="C21" s="62"/>
      <c r="D21" s="61"/>
    </row>
    <row r="22" ht="15">
      <c r="A22" s="66" t="s">
        <v>58</v>
      </c>
    </row>
    <row r="23" ht="15">
      <c r="A23" s="66" t="s">
        <v>59</v>
      </c>
    </row>
    <row r="24" spans="1:4" ht="15">
      <c r="A24" s="66" t="s">
        <v>191</v>
      </c>
      <c r="B24" s="11"/>
      <c r="C24" s="55"/>
      <c r="D24" s="55"/>
    </row>
  </sheetData>
  <mergeCells count="2">
    <mergeCell ref="A3:D3"/>
    <mergeCell ref="A4:D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4" sqref="A4:P4"/>
    </sheetView>
  </sheetViews>
  <sheetFormatPr defaultColWidth="11.421875" defaultRowHeight="16.5" customHeight="1"/>
  <cols>
    <col min="1" max="1" width="32.7109375" style="63" customWidth="1"/>
    <col min="2" max="2" width="7.28125" style="63" customWidth="1"/>
    <col min="3" max="4" width="5.7109375" style="65" customWidth="1"/>
    <col min="5" max="5" width="5.7109375" style="63" customWidth="1"/>
    <col min="6" max="16" width="5.7109375" style="65" customWidth="1"/>
    <col min="17" max="16384" width="11.421875" style="63" customWidth="1"/>
  </cols>
  <sheetData>
    <row r="1" spans="1:16" ht="16.5" customHeight="1">
      <c r="A1" s="20" t="s">
        <v>198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6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6.5" customHeight="1">
      <c r="A3" s="118" t="s">
        <v>199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6.5" customHeight="1">
      <c r="A4" s="118" t="s">
        <v>150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ht="16.5" customHeight="1" thickBo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" customFormat="1" ht="16.5" customHeight="1" thickBot="1">
      <c r="A6" s="25" t="s">
        <v>134</v>
      </c>
      <c r="B6" s="120" t="s">
        <v>2</v>
      </c>
      <c r="C6" s="122" t="s">
        <v>15</v>
      </c>
      <c r="D6" s="123"/>
      <c r="E6" s="122" t="s">
        <v>16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s="2" customFormat="1" ht="16.5" customHeight="1" thickBot="1">
      <c r="A7" s="51" t="s">
        <v>135</v>
      </c>
      <c r="B7" s="121"/>
      <c r="C7" s="84" t="s">
        <v>17</v>
      </c>
      <c r="D7" s="23" t="s">
        <v>18</v>
      </c>
      <c r="E7" s="64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141</v>
      </c>
      <c r="N7" s="23" t="s">
        <v>12</v>
      </c>
      <c r="O7" s="23" t="s">
        <v>13</v>
      </c>
      <c r="P7" s="23" t="s">
        <v>14</v>
      </c>
    </row>
    <row r="8" spans="1:16" s="2" customFormat="1" ht="16.5" customHeight="1">
      <c r="A8" s="25"/>
      <c r="B8" s="26"/>
      <c r="C8" s="27"/>
      <c r="D8" s="27"/>
      <c r="E8" s="2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ht="16.5" customHeight="1">
      <c r="A9" s="5" t="s">
        <v>2</v>
      </c>
      <c r="B9" s="29">
        <f>SUM(E9:P9)</f>
        <v>272</v>
      </c>
      <c r="C9" s="29">
        <f>SUM(C11:C42)</f>
        <v>246</v>
      </c>
      <c r="D9" s="29">
        <f>SUM(D11:D42)</f>
        <v>26</v>
      </c>
      <c r="E9" s="29">
        <f>SUM(E11:E42)</f>
        <v>25</v>
      </c>
      <c r="F9" s="28">
        <f aca="true" t="shared" si="0" ref="F9:P9">SUM(F11:F42)</f>
        <v>10</v>
      </c>
      <c r="G9" s="28">
        <f t="shared" si="0"/>
        <v>11</v>
      </c>
      <c r="H9" s="28">
        <f t="shared" si="0"/>
        <v>13</v>
      </c>
      <c r="I9" s="28">
        <f t="shared" si="0"/>
        <v>9</v>
      </c>
      <c r="J9" s="28">
        <f t="shared" si="0"/>
        <v>33</v>
      </c>
      <c r="K9" s="28">
        <f t="shared" si="0"/>
        <v>28</v>
      </c>
      <c r="L9" s="28">
        <f t="shared" si="0"/>
        <v>16</v>
      </c>
      <c r="M9" s="28">
        <f t="shared" si="0"/>
        <v>23</v>
      </c>
      <c r="N9" s="28">
        <f t="shared" si="0"/>
        <v>23</v>
      </c>
      <c r="O9" s="28">
        <f t="shared" si="0"/>
        <v>47</v>
      </c>
      <c r="P9" s="28">
        <f t="shared" si="0"/>
        <v>34</v>
      </c>
    </row>
    <row r="10" spans="1:16" s="2" customFormat="1" ht="16.5" customHeight="1">
      <c r="A10" s="5"/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s="2" customFormat="1" ht="16.5" customHeight="1">
      <c r="A11" s="21" t="s">
        <v>140</v>
      </c>
      <c r="B11" s="31">
        <f aca="true" t="shared" si="1" ref="B11:B18">SUM(E11:P11)</f>
        <v>2</v>
      </c>
      <c r="C11" s="31">
        <v>2</v>
      </c>
      <c r="D11" s="31">
        <v>0</v>
      </c>
      <c r="E11" s="31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1</v>
      </c>
      <c r="L11" s="30">
        <v>1</v>
      </c>
      <c r="M11" s="30">
        <v>0</v>
      </c>
      <c r="N11" s="30">
        <v>0</v>
      </c>
      <c r="O11" s="30">
        <v>0</v>
      </c>
      <c r="P11" s="30">
        <v>0</v>
      </c>
    </row>
    <row r="12" spans="1:16" s="2" customFormat="1" ht="16.5" customHeight="1">
      <c r="A12" s="21" t="s">
        <v>21</v>
      </c>
      <c r="B12" s="31">
        <f t="shared" si="1"/>
        <v>5</v>
      </c>
      <c r="C12" s="31">
        <v>4</v>
      </c>
      <c r="D12" s="31">
        <v>1</v>
      </c>
      <c r="E12" s="31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1</v>
      </c>
      <c r="L12" s="30">
        <v>0</v>
      </c>
      <c r="M12" s="30">
        <v>1</v>
      </c>
      <c r="N12" s="30">
        <v>1</v>
      </c>
      <c r="O12" s="30">
        <v>0</v>
      </c>
      <c r="P12" s="30">
        <v>2</v>
      </c>
    </row>
    <row r="13" spans="1:16" s="2" customFormat="1" ht="16.5" customHeight="1">
      <c r="A13" s="21" t="s">
        <v>22</v>
      </c>
      <c r="B13" s="31">
        <f t="shared" si="1"/>
        <v>1</v>
      </c>
      <c r="C13" s="31">
        <v>1</v>
      </c>
      <c r="D13" s="31">
        <v>0</v>
      </c>
      <c r="E13" s="31">
        <v>1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 s="2" customFormat="1" ht="16.5" customHeight="1">
      <c r="A14" s="21" t="s">
        <v>70</v>
      </c>
      <c r="B14" s="31">
        <f t="shared" si="1"/>
        <v>1</v>
      </c>
      <c r="C14" s="31">
        <v>1</v>
      </c>
      <c r="D14" s="31">
        <v>0</v>
      </c>
      <c r="E14" s="31">
        <v>0</v>
      </c>
      <c r="F14" s="30">
        <v>0</v>
      </c>
      <c r="G14" s="30">
        <v>0</v>
      </c>
      <c r="H14" s="30">
        <v>1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1:16" s="2" customFormat="1" ht="16.5" customHeight="1">
      <c r="A15" s="21" t="s">
        <v>136</v>
      </c>
      <c r="B15" s="31">
        <f t="shared" si="1"/>
        <v>25</v>
      </c>
      <c r="C15" s="31">
        <v>24</v>
      </c>
      <c r="D15" s="31">
        <v>1</v>
      </c>
      <c r="E15" s="31">
        <v>3</v>
      </c>
      <c r="F15" s="30">
        <v>2</v>
      </c>
      <c r="G15" s="30">
        <v>1</v>
      </c>
      <c r="H15" s="30">
        <v>0</v>
      </c>
      <c r="I15" s="30">
        <v>0</v>
      </c>
      <c r="J15" s="30">
        <v>0</v>
      </c>
      <c r="K15" s="30">
        <v>3</v>
      </c>
      <c r="L15" s="30">
        <v>0</v>
      </c>
      <c r="M15" s="30">
        <v>2</v>
      </c>
      <c r="N15" s="30">
        <v>4</v>
      </c>
      <c r="O15" s="30">
        <v>5</v>
      </c>
      <c r="P15" s="30">
        <v>5</v>
      </c>
    </row>
    <row r="16" spans="1:16" s="2" customFormat="1" ht="16.5" customHeight="1">
      <c r="A16" s="21" t="s">
        <v>27</v>
      </c>
      <c r="B16" s="31">
        <f t="shared" si="1"/>
        <v>6</v>
      </c>
      <c r="C16" s="31">
        <v>3</v>
      </c>
      <c r="D16" s="31">
        <v>3</v>
      </c>
      <c r="E16" s="31">
        <v>2</v>
      </c>
      <c r="F16" s="30">
        <v>0</v>
      </c>
      <c r="G16" s="30">
        <v>1</v>
      </c>
      <c r="H16" s="30">
        <v>0</v>
      </c>
      <c r="I16" s="30">
        <v>0</v>
      </c>
      <c r="J16" s="30">
        <v>0</v>
      </c>
      <c r="K16" s="30">
        <v>1</v>
      </c>
      <c r="L16" s="30">
        <v>0</v>
      </c>
      <c r="M16" s="30">
        <v>0</v>
      </c>
      <c r="N16" s="30">
        <v>0</v>
      </c>
      <c r="O16" s="30">
        <v>1</v>
      </c>
      <c r="P16" s="30">
        <v>1</v>
      </c>
    </row>
    <row r="17" spans="1:16" s="2" customFormat="1" ht="16.5" customHeight="1">
      <c r="A17" s="21" t="s">
        <v>29</v>
      </c>
      <c r="B17" s="31">
        <f t="shared" si="1"/>
        <v>2</v>
      </c>
      <c r="C17" s="31">
        <v>2</v>
      </c>
      <c r="D17" s="31">
        <v>0</v>
      </c>
      <c r="E17" s="31">
        <v>1</v>
      </c>
      <c r="F17" s="30">
        <v>1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s="2" customFormat="1" ht="16.5" customHeight="1">
      <c r="A18" s="21" t="s">
        <v>137</v>
      </c>
      <c r="B18" s="31">
        <f t="shared" si="1"/>
        <v>2</v>
      </c>
      <c r="C18" s="31">
        <v>2</v>
      </c>
      <c r="D18" s="31">
        <v>0</v>
      </c>
      <c r="E18" s="31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1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</row>
    <row r="19" spans="1:16" s="2" customFormat="1" ht="16.5" customHeight="1">
      <c r="A19" s="21" t="s">
        <v>30</v>
      </c>
      <c r="B19" s="31">
        <f>SUM(E19:P19)</f>
        <v>1</v>
      </c>
      <c r="C19" s="31">
        <v>1</v>
      </c>
      <c r="D19" s="31">
        <v>0</v>
      </c>
      <c r="E19" s="31">
        <v>0</v>
      </c>
      <c r="F19" s="30">
        <v>0</v>
      </c>
      <c r="G19" s="30">
        <v>1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1:16" s="2" customFormat="1" ht="16.5" customHeight="1">
      <c r="A20" s="21" t="s">
        <v>31</v>
      </c>
      <c r="B20" s="31">
        <f>SUM(E20:P20)</f>
        <v>3</v>
      </c>
      <c r="C20" s="31">
        <v>3</v>
      </c>
      <c r="D20" s="31">
        <v>0</v>
      </c>
      <c r="E20" s="31">
        <v>1</v>
      </c>
      <c r="F20" s="30">
        <v>0</v>
      </c>
      <c r="G20" s="30">
        <v>1</v>
      </c>
      <c r="H20" s="30">
        <v>0</v>
      </c>
      <c r="I20" s="30">
        <v>0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2" customFormat="1" ht="16.5" customHeight="1">
      <c r="A21" s="21" t="s">
        <v>32</v>
      </c>
      <c r="B21" s="31">
        <f aca="true" t="shared" si="2" ref="B21:B41">SUM(E21:P21)</f>
        <v>12</v>
      </c>
      <c r="C21" s="31">
        <v>11</v>
      </c>
      <c r="D21" s="31">
        <v>1</v>
      </c>
      <c r="E21" s="31">
        <v>0</v>
      </c>
      <c r="F21" s="30">
        <v>0</v>
      </c>
      <c r="G21" s="30">
        <v>0</v>
      </c>
      <c r="H21" s="30">
        <v>0</v>
      </c>
      <c r="I21" s="30">
        <v>1</v>
      </c>
      <c r="J21" s="30">
        <v>1</v>
      </c>
      <c r="K21" s="30">
        <v>1</v>
      </c>
      <c r="L21" s="30">
        <v>0</v>
      </c>
      <c r="M21" s="30">
        <v>5</v>
      </c>
      <c r="N21" s="30">
        <v>0</v>
      </c>
      <c r="O21" s="30">
        <v>3</v>
      </c>
      <c r="P21" s="30">
        <v>1</v>
      </c>
    </row>
    <row r="22" spans="1:16" s="2" customFormat="1" ht="16.5" customHeight="1">
      <c r="A22" s="21" t="s">
        <v>77</v>
      </c>
      <c r="B22" s="31">
        <f t="shared" si="2"/>
        <v>1</v>
      </c>
      <c r="C22" s="31">
        <v>1</v>
      </c>
      <c r="D22" s="31">
        <v>0</v>
      </c>
      <c r="E22" s="31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</row>
    <row r="23" spans="1:16" s="2" customFormat="1" ht="16.5" customHeight="1">
      <c r="A23" s="21" t="s">
        <v>33</v>
      </c>
      <c r="B23" s="31">
        <f t="shared" si="2"/>
        <v>10</v>
      </c>
      <c r="C23" s="31">
        <v>10</v>
      </c>
      <c r="D23" s="31">
        <v>0</v>
      </c>
      <c r="E23" s="31">
        <v>2</v>
      </c>
      <c r="F23" s="30">
        <v>0</v>
      </c>
      <c r="G23" s="30">
        <v>0</v>
      </c>
      <c r="H23" s="30">
        <v>2</v>
      </c>
      <c r="I23" s="30">
        <v>0</v>
      </c>
      <c r="J23" s="30">
        <v>3</v>
      </c>
      <c r="K23" s="30">
        <v>0</v>
      </c>
      <c r="L23" s="30">
        <v>0</v>
      </c>
      <c r="M23" s="30">
        <v>0</v>
      </c>
      <c r="N23" s="30">
        <v>0</v>
      </c>
      <c r="O23" s="30">
        <v>2</v>
      </c>
      <c r="P23" s="30">
        <v>1</v>
      </c>
    </row>
    <row r="24" spans="1:16" s="2" customFormat="1" ht="16.5" customHeight="1">
      <c r="A24" s="21" t="s">
        <v>34</v>
      </c>
      <c r="B24" s="31">
        <f t="shared" si="2"/>
        <v>2</v>
      </c>
      <c r="C24" s="31">
        <v>2</v>
      </c>
      <c r="D24" s="31">
        <v>0</v>
      </c>
      <c r="E24" s="31">
        <v>0</v>
      </c>
      <c r="F24" s="30">
        <v>0</v>
      </c>
      <c r="G24" s="30">
        <v>0</v>
      </c>
      <c r="H24" s="30">
        <v>0</v>
      </c>
      <c r="I24" s="30">
        <v>1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1</v>
      </c>
      <c r="P24" s="30">
        <v>0</v>
      </c>
    </row>
    <row r="25" spans="1:16" s="2" customFormat="1" ht="16.5" customHeight="1">
      <c r="A25" s="21" t="s">
        <v>35</v>
      </c>
      <c r="B25" s="31">
        <f t="shared" si="2"/>
        <v>1</v>
      </c>
      <c r="C25" s="31">
        <v>1</v>
      </c>
      <c r="D25" s="31">
        <v>0</v>
      </c>
      <c r="E25" s="31">
        <v>0</v>
      </c>
      <c r="F25" s="30">
        <v>0</v>
      </c>
      <c r="G25" s="30">
        <v>0</v>
      </c>
      <c r="H25" s="30">
        <v>1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2" customFormat="1" ht="16.5" customHeight="1">
      <c r="A26" s="21" t="s">
        <v>138</v>
      </c>
      <c r="B26" s="31">
        <f>SUM(E26:P26)</f>
        <v>1</v>
      </c>
      <c r="C26" s="31">
        <v>1</v>
      </c>
      <c r="D26" s="31">
        <v>0</v>
      </c>
      <c r="E26" s="31">
        <v>1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2" customFormat="1" ht="16.5" customHeight="1">
      <c r="A27" s="21" t="s">
        <v>139</v>
      </c>
      <c r="B27" s="31">
        <f>SUM(E27:P27)</f>
        <v>45</v>
      </c>
      <c r="C27" s="31">
        <v>34</v>
      </c>
      <c r="D27" s="31">
        <v>11</v>
      </c>
      <c r="E27" s="31">
        <v>0</v>
      </c>
      <c r="F27" s="30">
        <v>2</v>
      </c>
      <c r="G27" s="30">
        <v>1</v>
      </c>
      <c r="H27" s="30">
        <v>3</v>
      </c>
      <c r="I27" s="30">
        <v>1</v>
      </c>
      <c r="J27" s="30">
        <v>6</v>
      </c>
      <c r="K27" s="30">
        <v>4</v>
      </c>
      <c r="L27" s="30">
        <v>2</v>
      </c>
      <c r="M27" s="30">
        <v>4</v>
      </c>
      <c r="N27" s="30">
        <v>2</v>
      </c>
      <c r="O27" s="30">
        <v>17</v>
      </c>
      <c r="P27" s="30">
        <v>3</v>
      </c>
    </row>
    <row r="28" spans="1:16" s="2" customFormat="1" ht="16.5" customHeight="1">
      <c r="A28" s="21" t="s">
        <v>36</v>
      </c>
      <c r="B28" s="31">
        <f t="shared" si="2"/>
        <v>1</v>
      </c>
      <c r="C28" s="31">
        <v>1</v>
      </c>
      <c r="D28" s="31">
        <v>0</v>
      </c>
      <c r="E28" s="31">
        <v>1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2" customFormat="1" ht="16.5" customHeight="1">
      <c r="A29" s="21" t="s">
        <v>38</v>
      </c>
      <c r="B29" s="31">
        <f t="shared" si="2"/>
        <v>2</v>
      </c>
      <c r="C29" s="31">
        <v>2</v>
      </c>
      <c r="D29" s="31">
        <v>0</v>
      </c>
      <c r="E29" s="31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1</v>
      </c>
      <c r="O29" s="30">
        <v>1</v>
      </c>
      <c r="P29" s="30">
        <v>0</v>
      </c>
    </row>
    <row r="30" spans="1:16" s="2" customFormat="1" ht="16.5" customHeight="1">
      <c r="A30" s="21" t="s">
        <v>41</v>
      </c>
      <c r="B30" s="31">
        <f t="shared" si="2"/>
        <v>61</v>
      </c>
      <c r="C30" s="31">
        <v>59</v>
      </c>
      <c r="D30" s="31">
        <v>2</v>
      </c>
      <c r="E30" s="31">
        <v>5</v>
      </c>
      <c r="F30" s="30">
        <v>1</v>
      </c>
      <c r="G30" s="30">
        <v>2</v>
      </c>
      <c r="H30" s="30">
        <v>4</v>
      </c>
      <c r="I30" s="30">
        <v>4</v>
      </c>
      <c r="J30" s="30">
        <v>8</v>
      </c>
      <c r="K30" s="30">
        <v>2</v>
      </c>
      <c r="L30" s="30">
        <v>6</v>
      </c>
      <c r="M30" s="30">
        <v>5</v>
      </c>
      <c r="N30" s="30">
        <v>4</v>
      </c>
      <c r="O30" s="30">
        <v>12</v>
      </c>
      <c r="P30" s="30">
        <v>8</v>
      </c>
    </row>
    <row r="31" spans="1:16" s="2" customFormat="1" ht="16.5" customHeight="1">
      <c r="A31" s="21" t="s">
        <v>43</v>
      </c>
      <c r="B31" s="31">
        <f t="shared" si="2"/>
        <v>1</v>
      </c>
      <c r="C31" s="31">
        <v>1</v>
      </c>
      <c r="D31" s="31">
        <v>0</v>
      </c>
      <c r="E31" s="31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1:16" s="2" customFormat="1" ht="16.5" customHeight="1">
      <c r="A32" s="21" t="s">
        <v>88</v>
      </c>
      <c r="B32" s="31">
        <f t="shared" si="2"/>
        <v>2</v>
      </c>
      <c r="C32" s="31">
        <v>2</v>
      </c>
      <c r="D32" s="31">
        <v>0</v>
      </c>
      <c r="E32" s="31">
        <v>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1:16" s="2" customFormat="1" ht="16.5" customHeight="1">
      <c r="A33" s="21" t="s">
        <v>91</v>
      </c>
      <c r="B33" s="31">
        <f t="shared" si="2"/>
        <v>2</v>
      </c>
      <c r="C33" s="31">
        <v>2</v>
      </c>
      <c r="D33" s="31">
        <v>0</v>
      </c>
      <c r="E33" s="31">
        <v>0</v>
      </c>
      <c r="F33" s="30">
        <v>1</v>
      </c>
      <c r="G33" s="30">
        <v>0</v>
      </c>
      <c r="H33" s="30">
        <v>0</v>
      </c>
      <c r="I33" s="30">
        <v>0</v>
      </c>
      <c r="J33" s="30">
        <v>1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1:16" s="2" customFormat="1" ht="16.5" customHeight="1">
      <c r="A34" s="21" t="s">
        <v>28</v>
      </c>
      <c r="B34" s="31">
        <f t="shared" si="2"/>
        <v>2</v>
      </c>
      <c r="C34" s="31">
        <v>2</v>
      </c>
      <c r="D34" s="31">
        <v>0</v>
      </c>
      <c r="E34" s="31">
        <v>0</v>
      </c>
      <c r="F34" s="30">
        <v>0</v>
      </c>
      <c r="G34" s="30">
        <v>1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</row>
    <row r="35" spans="1:16" s="2" customFormat="1" ht="16.5" customHeight="1">
      <c r="A35" s="21" t="s">
        <v>45</v>
      </c>
      <c r="B35" s="31">
        <f t="shared" si="2"/>
        <v>5</v>
      </c>
      <c r="C35" s="31">
        <v>5</v>
      </c>
      <c r="D35" s="31">
        <v>0</v>
      </c>
      <c r="E35" s="31">
        <v>0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3</v>
      </c>
      <c r="L35" s="30">
        <v>0</v>
      </c>
      <c r="M35" s="30">
        <v>0</v>
      </c>
      <c r="N35" s="30">
        <v>0</v>
      </c>
      <c r="O35" s="30">
        <v>1</v>
      </c>
      <c r="P35" s="30">
        <v>0</v>
      </c>
    </row>
    <row r="36" spans="1:16" s="2" customFormat="1" ht="16.5" customHeight="1">
      <c r="A36" s="21" t="s">
        <v>46</v>
      </c>
      <c r="B36" s="31">
        <f t="shared" si="2"/>
        <v>3</v>
      </c>
      <c r="C36" s="31">
        <v>3</v>
      </c>
      <c r="D36" s="31">
        <v>0</v>
      </c>
      <c r="E36" s="31">
        <v>0</v>
      </c>
      <c r="F36" s="30">
        <v>0</v>
      </c>
      <c r="G36" s="30">
        <v>0</v>
      </c>
      <c r="H36" s="30">
        <v>0</v>
      </c>
      <c r="I36" s="30">
        <v>0</v>
      </c>
      <c r="J36" s="30">
        <v>1</v>
      </c>
      <c r="K36" s="30">
        <v>2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</row>
    <row r="37" spans="1:16" s="2" customFormat="1" ht="16.5" customHeight="1">
      <c r="A37" s="21" t="s">
        <v>47</v>
      </c>
      <c r="B37" s="31">
        <f t="shared" si="2"/>
        <v>1</v>
      </c>
      <c r="C37" s="31">
        <v>1</v>
      </c>
      <c r="D37" s="31">
        <v>0</v>
      </c>
      <c r="E37" s="31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1</v>
      </c>
      <c r="O37" s="30">
        <v>0</v>
      </c>
      <c r="P37" s="30">
        <v>0</v>
      </c>
    </row>
    <row r="38" spans="1:16" s="2" customFormat="1" ht="16.5" customHeight="1">
      <c r="A38" s="21" t="s">
        <v>48</v>
      </c>
      <c r="B38" s="31">
        <f t="shared" si="2"/>
        <v>14</v>
      </c>
      <c r="C38" s="31">
        <v>14</v>
      </c>
      <c r="D38" s="31">
        <v>0</v>
      </c>
      <c r="E38" s="31">
        <v>0</v>
      </c>
      <c r="F38" s="30">
        <v>0</v>
      </c>
      <c r="G38" s="30">
        <v>0</v>
      </c>
      <c r="H38" s="30">
        <v>0</v>
      </c>
      <c r="I38" s="30">
        <v>0</v>
      </c>
      <c r="J38" s="30">
        <v>2</v>
      </c>
      <c r="K38" s="30">
        <v>1</v>
      </c>
      <c r="L38" s="30">
        <v>3</v>
      </c>
      <c r="M38" s="30">
        <v>1</v>
      </c>
      <c r="N38" s="30">
        <v>1</v>
      </c>
      <c r="O38" s="30">
        <v>1</v>
      </c>
      <c r="P38" s="30">
        <v>5</v>
      </c>
    </row>
    <row r="39" spans="1:16" s="2" customFormat="1" ht="16.5" customHeight="1">
      <c r="A39" s="21" t="s">
        <v>95</v>
      </c>
      <c r="B39" s="31">
        <f t="shared" si="2"/>
        <v>1</v>
      </c>
      <c r="C39" s="31">
        <v>0</v>
      </c>
      <c r="D39" s="31">
        <v>1</v>
      </c>
      <c r="E39" s="31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1:16" s="2" customFormat="1" ht="16.5" customHeight="1">
      <c r="A40" s="21" t="s">
        <v>49</v>
      </c>
      <c r="B40" s="31">
        <f t="shared" si="2"/>
        <v>23</v>
      </c>
      <c r="C40" s="31">
        <v>22</v>
      </c>
      <c r="D40" s="31">
        <v>1</v>
      </c>
      <c r="E40" s="31">
        <v>6</v>
      </c>
      <c r="F40" s="30">
        <v>0</v>
      </c>
      <c r="G40" s="30">
        <v>2</v>
      </c>
      <c r="H40" s="30">
        <v>2</v>
      </c>
      <c r="I40" s="30">
        <v>0</v>
      </c>
      <c r="J40" s="30">
        <v>4</v>
      </c>
      <c r="K40" s="30">
        <v>2</v>
      </c>
      <c r="L40" s="30">
        <v>0</v>
      </c>
      <c r="M40" s="30">
        <v>2</v>
      </c>
      <c r="N40" s="30">
        <v>0</v>
      </c>
      <c r="O40" s="30">
        <v>0</v>
      </c>
      <c r="P40" s="30">
        <v>5</v>
      </c>
    </row>
    <row r="41" spans="1:16" s="2" customFormat="1" ht="16.5" customHeight="1">
      <c r="A41" s="21" t="s">
        <v>50</v>
      </c>
      <c r="B41" s="31">
        <f t="shared" si="2"/>
        <v>1</v>
      </c>
      <c r="C41" s="31">
        <v>1</v>
      </c>
      <c r="D41" s="31">
        <v>0</v>
      </c>
      <c r="E41" s="31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1</v>
      </c>
      <c r="N41" s="30">
        <v>0</v>
      </c>
      <c r="O41" s="30">
        <v>0</v>
      </c>
      <c r="P41" s="30">
        <v>0</v>
      </c>
    </row>
    <row r="42" spans="1:16" s="2" customFormat="1" ht="16.5" customHeight="1" thickBot="1">
      <c r="A42" s="32" t="s">
        <v>102</v>
      </c>
      <c r="B42" s="33">
        <f>SUM(E42:P42)</f>
        <v>33</v>
      </c>
      <c r="C42" s="33">
        <v>28</v>
      </c>
      <c r="D42" s="33">
        <v>5</v>
      </c>
      <c r="E42" s="33">
        <v>0</v>
      </c>
      <c r="F42" s="34">
        <v>3</v>
      </c>
      <c r="G42" s="34">
        <v>1</v>
      </c>
      <c r="H42" s="34">
        <v>0</v>
      </c>
      <c r="I42" s="34">
        <v>1</v>
      </c>
      <c r="J42" s="34">
        <v>6</v>
      </c>
      <c r="K42" s="34">
        <v>4</v>
      </c>
      <c r="L42" s="34">
        <v>4</v>
      </c>
      <c r="M42" s="34">
        <v>1</v>
      </c>
      <c r="N42" s="34">
        <v>8</v>
      </c>
      <c r="O42" s="34">
        <v>3</v>
      </c>
      <c r="P42" s="34">
        <v>2</v>
      </c>
    </row>
    <row r="43" spans="1:16" ht="16.5" customHeight="1">
      <c r="A43" s="66" t="s">
        <v>191</v>
      </c>
      <c r="B43" s="30"/>
      <c r="C43" s="30"/>
      <c r="D43" s="3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6.5" customHeight="1">
      <c r="A44" s="2"/>
      <c r="B44" s="2"/>
      <c r="C44" s="3"/>
      <c r="D44" s="3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6.5" customHeight="1">
      <c r="A45" s="2"/>
      <c r="B45" s="2"/>
      <c r="C45" s="3"/>
      <c r="D45" s="3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6.5" customHeight="1">
      <c r="A46" s="2"/>
      <c r="B46" s="2"/>
      <c r="C46" s="3"/>
      <c r="D46" s="3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3937007874015748" right="0.3937007874015748" top="0.3937007874015748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vguadamuz</dc:creator>
  <cp:keywords/>
  <dc:description/>
  <cp:lastModifiedBy>xbarrientos</cp:lastModifiedBy>
  <cp:lastPrinted>2005-08-18T19:54:10Z</cp:lastPrinted>
  <dcterms:created xsi:type="dcterms:W3CDTF">2005-03-15T17:43:49Z</dcterms:created>
  <dcterms:modified xsi:type="dcterms:W3CDTF">2005-08-18T20:02:39Z</dcterms:modified>
  <cp:category/>
  <cp:version/>
  <cp:contentType/>
  <cp:contentStatus/>
</cp:coreProperties>
</file>