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0680" windowHeight="6030" activeTab="0"/>
  </bookViews>
  <sheets>
    <sheet name="Construcciones 2009" sheetId="1" r:id="rId1"/>
    <sheet name="Ley 7600 2009" sheetId="2" r:id="rId2"/>
    <sheet name="Mantenimiento 2009" sheetId="3" r:id="rId3"/>
    <sheet name="Resumen Construcciones 08-09" sheetId="4" r:id="rId4"/>
  </sheets>
  <definedNames>
    <definedName name="_6">#REF!</definedName>
    <definedName name="_7">#REF!</definedName>
    <definedName name="_8">#REF!</definedName>
    <definedName name="_xlnm.Print_Area" localSheetId="1">'Ley 7600 2009'!$B$1:$E$88</definedName>
    <definedName name="Excel_BuiltIn__FilterDatabase_1" localSheetId="1">#REF!</definedName>
    <definedName name="Excel_BuiltIn__FilterDatabase_1">#REF!</definedName>
  </definedNames>
  <calcPr fullCalcOnLoad="1"/>
</workbook>
</file>

<file path=xl/comments1.xml><?xml version="1.0" encoding="utf-8"?>
<comments xmlns="http://schemas.openxmlformats.org/spreadsheetml/2006/main">
  <authors>
    <author>igranados</author>
  </authors>
  <commentList>
    <comment ref="C7" authorId="0">
      <text>
        <r>
          <rPr>
            <sz val="8"/>
            <rFont val="Tahoma"/>
            <family val="0"/>
          </rPr>
          <t xml:space="preserve">Remodelación de los accesos de los pisos tercero y cuarto a las gradas de emergencia del edificio; conjuntamente con el reforzamiento y reestructuración de la baranda, el tamaño de algunas “huellas” de los peldaños y la instalación de dispositivos antideslizamiento.
</t>
        </r>
      </text>
    </comment>
    <comment ref="C8" authorId="0">
      <text>
        <r>
          <rPr>
            <sz val="8"/>
            <rFont val="Tahoma"/>
            <family val="0"/>
          </rPr>
          <t xml:space="preserve">Construcción e instalación de  muebles en las oficinas de las jefaturas de este Departamento y en las áreas donde se ubica el personal de apoyo; para lo cual, se analizó la situación actual y tomaron las medidas correspondiente.
</t>
        </r>
      </text>
    </comment>
    <comment ref="C10" authorId="0">
      <text>
        <r>
          <rPr>
            <sz val="8"/>
            <rFont val="Tahoma"/>
            <family val="0"/>
          </rPr>
          <t>Construcción de una segunda rampa en la bodega de San Joaquín de Flores con el propósito de descongestionar la actual y aligerar el proceso de recepción y entrega de bienes y mobiliario.  De acuerdo con información provisional del Ing.  Douglas Villalobos el costo del proyecto puede rondar los 15.000.000,00</t>
        </r>
      </text>
    </comment>
    <comment ref="C12" authorId="0">
      <text>
        <r>
          <rPr>
            <sz val="8"/>
            <rFont val="Tahoma"/>
            <family val="0"/>
          </rPr>
          <t xml:space="preserve">Instalación de estantería tipo rack para complementar el mezanine. Con la finalidad de ampliar la capacidad de recibo de documentación y lograr optimizar el espacio disponible, se requiere instalar un módulo de estantería igual a la actual. A la vez, se necesita completar los módulos existentes con algunos tramos de estantes. El trabajo a efectuar cuenta con las especificaciones técnicas realizadas por el Ing. Douglas Villalobos del Departamento de Servicios Generales
</t>
        </r>
      </text>
    </comment>
    <comment ref="C14" authorId="0">
      <text>
        <r>
          <rPr>
            <sz val="8"/>
            <rFont val="Tahoma"/>
            <family val="0"/>
          </rPr>
          <t xml:space="preserve">Ascensores Anexo C: Actualmente este edificio cuenta con el nicho para la ubicación del ascensor.
</t>
        </r>
      </text>
    </comment>
    <comment ref="C15" authorId="0">
      <text>
        <r>
          <rPr>
            <sz val="8"/>
            <rFont val="Tahoma"/>
            <family val="0"/>
          </rPr>
          <t xml:space="preserve">El monto solicitado es para atender el acondicionamiento de baños para las oficinas de los señores Magistrados, integrantes del Consejo Superior y cualquier otra oficina del edificio de la Corte que requiera de alguna remodelación, incluye también, la eventual sustitución del piso de las oficinas.
</t>
        </r>
      </text>
    </comment>
    <comment ref="C17" authorId="0">
      <text>
        <r>
          <rPr>
            <sz val="8"/>
            <rFont val="Tahoma"/>
            <family val="0"/>
          </rPr>
          <t xml:space="preserve">Construcción de pequeños cubículos en todas las entradas de los edificios del I Circuito Judicial de San José (6), con el fin de que sirvan para descargar las armas de fuego que los usuarios lleven a la hora de ingresar a los edificios en mención.  Las cajas de arena que actualmente se utilizan, ya no son funcionales
</t>
        </r>
      </text>
    </comment>
    <comment ref="C18" authorId="0">
      <text>
        <r>
          <rPr>
            <sz val="8"/>
            <rFont val="Tahoma"/>
            <family val="0"/>
          </rPr>
          <t xml:space="preserve">Para el trasladó de las celdas que se ubican en el tercer piso del edificio de la Corte hasta ese mismo sótano, con la finalidad de que el edificio sea más seguro
</t>
        </r>
      </text>
    </comment>
    <comment ref="C21" authorId="0">
      <text>
        <r>
          <rPr>
            <sz val="8"/>
            <rFont val="Tahoma"/>
            <family val="0"/>
          </rPr>
          <t xml:space="preserve">El enchape de las piletas del Edificio de Tribunales: Son 14 piletas distribuidoras de la siguiente manera: Sótano (2), Mezanine (3), Primer piso (2), Segundo piso (2), Tercer piso (2), Cuarto piso (2) y Quinto piso (1). 
</t>
        </r>
      </text>
    </comment>
    <comment ref="C22" authorId="0">
      <text>
        <r>
          <rPr>
            <sz val="8"/>
            <rFont val="Tahoma"/>
            <family val="0"/>
          </rPr>
          <t xml:space="preserve">Restauración y pintura de las gradas de emergencia ubicadas en los balcones del Edifico de Tribunales. Son dos escaleras por cada nivel, abarcando del primero al cuarto piso, para un total de ocho escaleras; se requiere su renovación por cuanto se encuentran herrumbrabas.
</t>
        </r>
      </text>
    </comment>
    <comment ref="C23" authorId="0">
      <text>
        <r>
          <rPr>
            <sz val="8"/>
            <rFont val="Tahoma"/>
            <family val="2"/>
          </rPr>
          <t xml:space="preserve">Reparación de filtraciones de agua en las Salas de Juicio. En el presente año se han dado varias inundaciones en ésta área, lo que ha ocasionado que no se pueda brindar el servicio público apropiadamente; produciéndose con ello en algunos casos, hasta la suspensión de los debates programados. </t>
        </r>
        <r>
          <rPr>
            <sz val="8"/>
            <rFont val="Tahoma"/>
            <family val="0"/>
          </rPr>
          <t xml:space="preserve">
</t>
        </r>
      </text>
    </comment>
    <comment ref="C24" authorId="0">
      <text>
        <r>
          <rPr>
            <sz val="8"/>
            <rFont val="Tahoma"/>
            <family val="0"/>
          </rPr>
          <t xml:space="preserve">Ampliación de Presupuesto para terminar el cambio de cielorraso en el cuarto piso de Tribunales del I Circuito Judicial de San José.-  Según Presupuesto 2008, se dispuso aprobar Subpartida con el fin de sustituir el cielorraso, así como las áreas dañadas en los balcones y en las salas de juicio; no obstante, la suma aprobada de ¢ 7.400.000,00 no cubre la finalización de las obras. Ahora bien, según el criterio del señor Luis Umaña Ugalde, el cambiar las láminas de cielo para los 3250 metros cuadrados del 4 piso presentaría un costo estimado de ¢14 millones en la actualidad. Ello incluyendo solamente las láminas y la mano de obra. Además indica, que no se incluye reparar el sistema de suspensión de aluminio y estima un incremento del 15%  anual para dichos costos. 
</t>
        </r>
      </text>
    </comment>
    <comment ref="C25" authorId="0">
      <text>
        <r>
          <rPr>
            <sz val="8"/>
            <rFont val="Tahoma"/>
            <family val="0"/>
          </rPr>
          <t xml:space="preserve">Contrato de Pintura (incluye materiales y mano de obra), correspondiente a las tres áreas que conducen a las escaleras internas del edificio de Tribunales (desde el sótano hasta el quinto piso). Así como para todas las Salas de Juicio y áreas comunes en el mezanine, según lo indicado por la Arquitecta Greini Leitón Alvarado.
</t>
        </r>
      </text>
    </comment>
    <comment ref="C26" authorId="0">
      <text>
        <r>
          <rPr>
            <sz val="8"/>
            <rFont val="Tahoma"/>
            <family val="0"/>
          </rPr>
          <t xml:space="preserve">Cambio de las puertas de madera que dan a los balcones en cada piso del Edificio de Tribunales del I Circuito Judicial de San José (incluye materiales e instalación).- Las puertas existentes se encuentran en deterioradas condiciones; infectadas de polillas, lo que amerita la sustitución de las mismas. Según criterio vertido por el Arquitecto Luis Umaña Ugalde, se aproxima el costo de la obra calculando la sustitución de las veinte puertas a ¢300.000,00 cada una, e incluyendo su instalación, por un costo aproximado total de ¢ 6.000.000,00.-
</t>
        </r>
      </text>
    </comment>
    <comment ref="C28" authorId="0">
      <text>
        <r>
          <rPr>
            <sz val="8"/>
            <rFont val="Tahoma"/>
            <family val="0"/>
          </rPr>
          <t xml:space="preserve">Doscientos treinta y cinco lámparas de ahorro energético,  para sustituir en el quinto piso del edificio,  autorizado  por la Comisión de Construcciones, mediante oficio No. 0902-CC-01 el cual fue comunicado por la señora  Sandra Agüero Monge, Secretaria de dicha comisión.
</t>
        </r>
      </text>
    </comment>
    <comment ref="C29" authorId="0">
      <text>
        <r>
          <rPr>
            <sz val="8"/>
            <rFont val="Tahoma"/>
            <family val="0"/>
          </rPr>
          <t xml:space="preserve">Remodelación de la Oficina de la Administración, Unidad de Localizaciones, Citaciones y Presentaciones, Tesorería y Oficina de Notificaciones, de forma tal que haga uso racional de los espacios.
</t>
        </r>
      </text>
    </comment>
    <comment ref="C30" authorId="0">
      <text>
        <r>
          <rPr>
            <sz val="8"/>
            <rFont val="Tahoma"/>
            <family val="0"/>
          </rPr>
          <t xml:space="preserve">Reparación de filtraciones de lozas, que incluye la impermeabilización de las mismas, ubicadas en el segundo piso del lado norte y sur del edificio
</t>
        </r>
      </text>
    </comment>
    <comment ref="C31" authorId="0">
      <text>
        <r>
          <rPr>
            <sz val="8"/>
            <rFont val="Tahoma"/>
            <family val="0"/>
          </rPr>
          <t xml:space="preserve">Instalación de módulos para el área de Archivo, con el fin de hacer mejor uso  del espacio
</t>
        </r>
      </text>
    </comment>
    <comment ref="C35" authorId="0">
      <text>
        <r>
          <rPr>
            <sz val="8"/>
            <rFont val="Tahoma"/>
            <family val="0"/>
          </rPr>
          <t xml:space="preserve">Pintura externa del edificio de Tribunales de Pérez Zeledón: Se requiere porque se encuentra muy deteriorado. Este anteproyecto ha sido planteado por la Administración Regional de  Pérez Zeledón en el Anteproyecto de 2006, 2007 y 2008
</t>
        </r>
      </text>
    </comment>
    <comment ref="C36" authorId="0">
      <text>
        <r>
          <rPr>
            <sz val="8"/>
            <rFont val="Tahoma"/>
            <family val="0"/>
          </rPr>
          <t xml:space="preserve">Ampliación de la segunda planta del edificio de Tribunales de Justicia de Buenos Aires para oficinas de Fiscal y Defensor Público (aproximadamente 50 metros cuadrados) 
</t>
        </r>
      </text>
    </comment>
    <comment ref="C37" authorId="0">
      <text>
        <r>
          <rPr>
            <sz val="8"/>
            <rFont val="Tahoma"/>
            <family val="0"/>
          </rPr>
          <t xml:space="preserve">Cambio de domos en edificio de Tribunales de Justicia de Pérez Zeledón. Debido a que las  canoas  que se encuentran en los domos se les filtra el agua y además que los domos se quiebran con el sol y el movimiento, la Comisión de Construcciones dispuso sustituir los domos por láminas  acrílicas y así evitar poner canoas que hacen que se  filtre el agua.
</t>
        </r>
      </text>
    </comment>
    <comment ref="C38" authorId="0">
      <text>
        <r>
          <rPr>
            <sz val="8"/>
            <rFont val="Tahoma"/>
            <family val="0"/>
          </rPr>
          <t xml:space="preserve">Sustitución de todos  los  cielos de los cuatro pisos del Edificio de Tribunales de Justicia de Pérez Zeledón, ya que presentan daños significativos causados por el comején, incluso algunas  áreas ya están comenzando a caerse. Se estima que los trabajos  son necesarios desde el punto de vista técnico (valoración por el Arquitecto de Servicios Generales). Cada uno de los pisos  tiene una área de aproximadamente 1,200 metros cuadrados. El trabajo consiste en la demolición y sustitución por cielo suspendido en fibra mineral con suspensión de hierro galvanizado.
</t>
        </r>
      </text>
    </comment>
    <comment ref="C40" authorId="0">
      <text>
        <r>
          <rPr>
            <sz val="8"/>
            <rFont val="Tahoma"/>
            <family val="0"/>
          </rPr>
          <t xml:space="preserve">El Departamento de Servicios Generales está elaborando un proyecto de ampliación del edificio de Corredores, que comprende dejar una entrada única al edificio, para facilitar las labores de seguridad, pues en la actualidad el edificio cuenta con cinco accesos, de los cuales sólo dos son vigilados por guardas; la ampliación persigue además dotar al edificio del espacio necesario, ya que en la actualidad hay tres edificios alquilados con un costo mensual cercano a los dos millones de colones y aún hace falta espacio para resolver los problemas de hacinamiento de las oficinas. Remodelación y ampliación del Edificio de los Tribunales de Corredores (Incluye UPS, Supresores trasientes y motogenerador para el Sistema de Gestión).
</t>
        </r>
      </text>
    </comment>
    <comment ref="C42" authorId="0">
      <text>
        <r>
          <rPr>
            <sz val="8"/>
            <rFont val="Tahoma"/>
            <family val="0"/>
          </rPr>
          <t xml:space="preserve">Construcción de un edificio propio en el cantón de Osa, en un lote donado por la Municipalidad del lugar, la documentación se encuentra actualmente en manos de la Comisión de Construcciones para que se proceda con el trámite legal, para el 2008 se incluyeron los fondos necesarios para realizar los estudios de suelos e impacto ambiental. Es oportuno mencionar que el edificio actual se encuentra en una zona de alto riesgo de inundaciones y los despachos se encuentran hacinados en un edificio que fue construido para fines diferentes y ha sido muy difícil acondicionarlo a las necesidades institucionales, además ofrece dificultades de aplicación de la ley 7600 y sería necesario hacer una inversión importante, que por las características de la zona (riesgo de inundaciones) no son recomendables. 
</t>
        </r>
      </text>
    </comment>
    <comment ref="C46" authorId="0">
      <text>
        <r>
          <rPr>
            <sz val="8"/>
            <rFont val="Tahoma"/>
            <family val="0"/>
          </rPr>
          <t xml:space="preserve">Edificio de Tribunales de Atenas: Requiere pintura total, ya  que desde hace 10 años no recibe dicho mantenimiento.
</t>
        </r>
      </text>
    </comment>
    <comment ref="C47" authorId="0">
      <text>
        <r>
          <rPr>
            <sz val="8"/>
            <rFont val="Tahoma"/>
            <family val="0"/>
          </rPr>
          <t xml:space="preserve">Remodelación y ampliación del Edificio de los Tribunales de Alajuela. Falta de espacio 
</t>
        </r>
      </text>
    </comment>
    <comment ref="C49" authorId="0">
      <text>
        <r>
          <rPr>
            <sz val="8"/>
            <rFont val="Tahoma"/>
            <family val="0"/>
          </rPr>
          <t xml:space="preserve">Sustitución de  los domos de los Tribunales de San Carlos:  La estructura de los domos del edificio de los Tribunales de San Carlos debe cambiarse dado su mal estado, según el Departamento de Servicios Generales su costo asciende a ¢ 20.000.000.00 (Veinte millones de colones)
</t>
        </r>
      </text>
    </comment>
    <comment ref="C50" authorId="0">
      <text>
        <r>
          <rPr>
            <sz val="8"/>
            <rFont val="Tahoma"/>
            <family val="0"/>
          </rPr>
          <t xml:space="preserve">Reparación del parqueo de los Tribunales de San Carlos: El adoquinado del parqueo de los Tribunales de San Carlos requiere un cambio, ya que dicha superficie se encuentra agrietada lo que da un mal aspecto. 
</t>
        </r>
      </text>
    </comment>
    <comment ref="C51" authorId="0">
      <text>
        <r>
          <rPr>
            <sz val="8"/>
            <rFont val="Tahoma"/>
            <family val="0"/>
          </rPr>
          <t xml:space="preserve">Servicios sanitarios para público en cada piso de los  Tribunales de San Carlos. Las condiciones estructurales del edificio de los Tribunales de San Carlos no permiten prestar un servicio óptimo en materia de atención al público. Una muestra de ello es que el edificio tiene 3 pisos y los servicios sanitarios para el público están ubicados en el solamente en el primer piso. Ante ello se plantea la necesidad de ubicar servicios sanitarios para el público en cada piso. 
</t>
        </r>
      </text>
    </comment>
    <comment ref="C52" authorId="0">
      <text>
        <r>
          <rPr>
            <sz val="8"/>
            <rFont val="Tahoma"/>
            <family val="0"/>
          </rPr>
          <t>Construcción de un edificio en el cantón de Upala: Consultoría y construcción del edificio de los Tribunales de Justicia en Upala, ya que en la actualidad el Poder Judicial cuenta con un terreno en esta zona, aunado a que existen locales alquilados para la Fiscalía Auxiliar, Defensa Pública y el Juzgado Contravencional y de Menor Cuantía.  A partir del año 2008, se abrirá la oficina del Juzgado Penal y cuando se encuentre un local apropiado se pretende abrir una Oficina Regional de el Organismo de Investigación Judicial. El proyecto consiste en preparar los planos en el Departamento de Servicios Generales y construir un edificio que se adapte a las necesidades de espacio para todos los despachos de la zona, con esto se disminuiría el gasto de alquiler y se mejorarían los servicios debido a que se  unirían todas las oficinas.  Un aspecto importante es que por las condiciones del Cantón no es posible encontrar locales que reúnan las condiciones básicas de seguridad y calidad, teniéndose que alquilar locales pequeños y de condiciones limitadas, afectando con ello la imagen del Poder Judicial, además de que los servidores pierden motivación dadas las condiciones en las que se laboran. El Cantón de Upala presenta ciertas particularidades que conviene destacar, tales como extensión y división territorial, cantidad de habitantes e índice de rezago social, elementos que sin duda vienen a fortalecer la iniciativa de que en dicho cantón se debe mejorar la infraestructura, con el objetivo de brindar un servicio público de calidad. Se induce que la mayor cantidad de servicios privados y públicos se concentran en la zona más poblada, sea, en el distrito central de Upala. Tal circunstancia sugiere que los pobladores de las zonas más alejadas sufren problemas de acceso a los servicios públicos como el transporte y la administración de justicia, debido al desplazamiento que deben realizar. El Cantón de Upala supera en extensión territorial a la mayoría de las zonas donde hay oficinas del Poder Judicial. Solo los cantones de Turrialba, Sarapiquí Osa y Bribrí superan a Upala. Tal como se señaló en párrafos anteriores, una extensión mayor supone mayores dificultades de acceso a los servicios públicos o privados para la población, que debe recorrer una mayor distancia entre su domicilio y las instituciones que prestan los servicios.  En cuanto a la población en Upala se supera a 9 de los 15 cantones incluidos en el cuadro, sea, a más de la mitad. La zona con menos población es San Joaquín de Flores, con 30.524 habitantes menos que Upala. El acceso a los beneficios del desarrollo difiere entre zonas geográficas y grupos específicos de población. El Índice de Rezago Social (IRS) busca detectar esas diferencias a nivel de zonas. Está definido en términos de carencias y tiene el objetivo de identificar las zonas o áreas geográficas del país socialmente más rezagadas. Su cálculo se basa en la identificación de la posición o situación relativa de los distritos o cantones del país con respecto al valor del indicador que resume a un conjunto de variables o indicadores que representan tres dimensiones del desarrollo social: educación, salud y vivienda. El cálculo del Índice de Rezago Social permite asignar a cada cantón del país una posición con respecto al nivel de desarrollo social, clasificar estas entidades geográficas según el grado de rezago, apreciar su distribución geográfica y sus principales características. El IRS obtenido por el cantón de Upala es calificado por el INEC como muy alto (el rango del valor va de 1 a 10), es decir, el desarrollo social en ese cantón es muy deficiente. Consecuentemente, la posición que ostenta esta zona en relación con los 81 cantones que existen en el país, fue la última en 1984 y penúltima en el 2000. Por todas las razones expuestas, la construcción de un edificio en el Cantón de Upala, viene a contribuir con el desarrollo de uno de los lugares más pobres del país.</t>
        </r>
      </text>
    </comment>
    <comment ref="C54" authorId="0">
      <text>
        <r>
          <rPr>
            <sz val="8"/>
            <rFont val="Tahoma"/>
            <family val="0"/>
          </rPr>
          <t xml:space="preserve">Pintura interna y externa del Edificio
</t>
        </r>
      </text>
    </comment>
    <comment ref="C55" authorId="0">
      <text>
        <r>
          <rPr>
            <sz val="8"/>
            <rFont val="Tahoma"/>
            <family val="0"/>
          </rPr>
          <t xml:space="preserve">Reparación de escaleras de emergencia. La estructura se encuentra dañada
</t>
        </r>
      </text>
    </comment>
    <comment ref="C56" authorId="0">
      <text>
        <r>
          <rPr>
            <sz val="8"/>
            <rFont val="Tahoma"/>
            <family val="0"/>
          </rPr>
          <t xml:space="preserve">Sustitución de azulejo del patio interno: Se encuentra muy deteriorado y es peligroso
</t>
        </r>
      </text>
    </comment>
    <comment ref="C64" authorId="0">
      <text>
        <r>
          <rPr>
            <sz val="8"/>
            <rFont val="Tahoma"/>
            <family val="0"/>
          </rPr>
          <t xml:space="preserve">Edificio de Tribunales de Cartago: Acondicionar las áreas de parqueo del edificio de Cartago, ya que se encuentran deteriorados (cambio principalmente de adoquines y señalización) y remodelar el área  donde se encuentra la fuente de agua, en la entrada principal del edificio .  
</t>
        </r>
      </text>
    </comment>
    <comment ref="C65" authorId="0">
      <text>
        <r>
          <rPr>
            <sz val="8"/>
            <rFont val="Tahoma"/>
            <family val="0"/>
          </rPr>
          <t xml:space="preserve">Edificio de Tribunales de Cartago: Se necesitan ¢10.000.000.00 para contratar la pintura total del inmueble. El mismo requiere con urgencia este tipo de acondicionamiento. </t>
        </r>
      </text>
    </comment>
    <comment ref="C66" authorId="0">
      <text>
        <r>
          <rPr>
            <sz val="8"/>
            <rFont val="Tahoma"/>
            <family val="0"/>
          </rPr>
          <t xml:space="preserve">Edificio de Tribunales de Cartago: Se necesitan ¢20.000.000.00 para  llevar a cabo varias  remodelaciones, básicamente lo que se requiere es la ampliación y construcción de salas de juicio para poner en práctica las audiencias orales .En la actualidad el edificio no cuenta con suficientes salas para dar un buen servicio.
</t>
        </r>
      </text>
    </comment>
    <comment ref="C68" authorId="0">
      <text>
        <r>
          <rPr>
            <sz val="8"/>
            <rFont val="Tahoma"/>
            <family val="0"/>
          </rPr>
          <t xml:space="preserve">Se considera la remodelación del sótano del edificio de Tribunales de Heredia, lo cual consiste en habilitar con bodegas independientes para los despachos que no tienen espacio en sus oficinas para los expedientes.
</t>
        </r>
      </text>
    </comment>
    <comment ref="C69" authorId="0">
      <text>
        <r>
          <rPr>
            <sz val="8"/>
            <rFont val="Tahoma"/>
            <family val="0"/>
          </rPr>
          <t xml:space="preserve">Ampliación del vestíbulo del Edificio de los Tribunales de Heredia. En vista de la visita realizada por los Integrantes del Consejo Superior en el año 2007, se tomó la decisión de que por motivo del hacinamiento del edificio de los Tribunales de Heredia, se requiere ampliar el vestíbulo, además de construir un entrepiso contiguo a la Fiscalía Adjunta para mejorar el área de atención al público.
</t>
        </r>
      </text>
    </comment>
    <comment ref="C70" authorId="0">
      <text>
        <r>
          <rPr>
            <sz val="8"/>
            <rFont val="Tahoma"/>
            <family val="0"/>
          </rPr>
          <t xml:space="preserve">Unidad Administrativa. División de las áreas de trabajo y confección de un mostrador personalizado. Actualmente la Unidad Administrativa tiene en un solo salón las  áreas de cuentas corrientes, contrataciones, archivo de boletas de depósitos, citaciones, estadísticas, central telefónica, secretaría, certificaciones y constancias de salario, para un total de 18 personas juntas. Esto pone en riego el control de ingreso y salida de documentos, así como la generación de un volumen muy alto de ruido, además de propiciar distracciones constantes entre los compañeros. Se desea aprovechar dividir la Administración según la nueva estructura que se aprueba por el Consejo Superior en el año 2008.
</t>
        </r>
      </text>
    </comment>
    <comment ref="C75" authorId="0">
      <text>
        <r>
          <rPr>
            <sz val="8"/>
            <rFont val="Tahoma"/>
            <family val="0"/>
          </rPr>
          <t xml:space="preserve">Reparación general de la acera del costado este de los Tribunales de Liberia por encontrarse en mal estado 
</t>
        </r>
      </text>
    </comment>
    <comment ref="C76" authorId="0">
      <text>
        <r>
          <rPr>
            <sz val="8"/>
            <rFont val="Tahoma"/>
            <family val="0"/>
          </rPr>
          <t xml:space="preserve">Ampliación de vestíbulo de los Tribunales  de Liberia,  ya que el mismo perdió espacio debido a la creación de la Oficina de Recepción de Documentos. 
</t>
        </r>
      </text>
    </comment>
    <comment ref="C78" authorId="0">
      <text>
        <r>
          <rPr>
            <sz val="8"/>
            <rFont val="Tahoma"/>
            <family val="0"/>
          </rPr>
          <t xml:space="preserve">Construcción de parqueo para resguardar vehículos oficiales. Es sumamente necesario que se nos otorgue la construcción del parqueo, con el fin de resguardar los Vehículos que se encuentran asignados a las sub.-Unidad Administrativa Regional de Nicoya, además de mejorar muchas variable existentes y así mantener un mayor control de las entradas y salidas de los mismos.
</t>
        </r>
      </text>
    </comment>
    <comment ref="C79" authorId="0">
      <text>
        <r>
          <rPr>
            <sz val="8"/>
            <rFont val="Tahoma"/>
            <family val="0"/>
          </rPr>
          <t xml:space="preserve">Pintura total del Edificio (Parte Externa). Con este proyecto se pretende igualar los colores existentes en el Edificio de los Tribunales de Justicia de Nicoya, ya que en el año 2006, se realizó la ampliación del mismo, pintándose la nueva etapa en tonos celestes, teniendo la parte antigua del Edificio tonos amarillentos. Para el año 2008, se presupuestó la pintura total de la parte interna, buscando uniformidad de colores, frescura y belleza en primera entrada. Por lo que es muy importante que para el año 2009 podamos concluir con el proyecto que se inició en el 2008.
</t>
        </r>
      </text>
    </comment>
    <comment ref="C80" authorId="0">
      <text>
        <r>
          <rPr>
            <sz val="8"/>
            <rFont val="Tahoma"/>
            <family val="0"/>
          </rPr>
          <t xml:space="preserve">Reparación integral de aceras y muros del Edificio de los Tribunales de Nicoya. Proyecto que busca reparar todas las áreas donde las aceras se encuentran en mal estado. Posee un total de 400 metros cuadrados, de los cuales alrededor de 50 metros cuadrados se repararon en el año 2007. Además pintura del muro y las verjas de rodean al Edificio.
</t>
        </r>
      </text>
    </comment>
    <comment ref="C81" authorId="0">
      <text>
        <r>
          <rPr>
            <sz val="8"/>
            <rFont val="Tahoma"/>
            <family val="0"/>
          </rPr>
          <t xml:space="preserve">Reparación y pintura de la verja y muro que protege el edificio. Proyecto que busca reparar todas las áreas donde las aceras se encuentran en mal estado. Posee un total de 400 metros cuadrados, de los cuales alrededor de 50 metros cuadrados se repararon en el año 2007. Además pintura del muro y las verjas que rodean al Edificio.
</t>
        </r>
      </text>
    </comment>
    <comment ref="C82" authorId="0">
      <text>
        <r>
          <rPr>
            <sz val="8"/>
            <rFont val="Tahoma"/>
            <family val="0"/>
          </rPr>
          <t xml:space="preserve">Escaleras de emergencia: Es indispensable contar con una escalera de emergencias a utilizarse por los usuarios internos y externos de la segunda planta del Edificio de este Circuito, de manera que puedan evacuar de forma rápida y segura en caso de alguna emergencia. Para acatar recomendaciones del Departamento de Salud Ocupacional.
</t>
        </r>
      </text>
    </comment>
    <comment ref="C84" authorId="0">
      <text>
        <r>
          <rPr>
            <sz val="8"/>
            <rFont val="Tahoma"/>
            <family val="0"/>
          </rPr>
          <t xml:space="preserve">Edifico de Tribunales de Santa Cruz: Requiere de pintura general del edificio. El mismo fue pintado a inicios del 2003, previo a su inauguración y desde entonces no ha sido pintado. Para el 2009 contará con más de 6 años de antigüedad.
</t>
        </r>
      </text>
    </comment>
    <comment ref="C85" authorId="0">
      <text>
        <r>
          <rPr>
            <sz val="8"/>
            <rFont val="Tahoma"/>
            <family val="0"/>
          </rPr>
          <t xml:space="preserve">Ampliación del Parqueo para vehículos oficiales bajo techo. Se estima un monto de ¢80,000,000, para el área apróximadamente de 200 metros cuadrados, a razón de ¢400,000 por metro.
</t>
        </r>
      </text>
    </comment>
    <comment ref="C86" authorId="0">
      <text>
        <r>
          <rPr>
            <sz val="8"/>
            <rFont val="Tahoma"/>
            <family val="0"/>
          </rPr>
          <t xml:space="preserve">Acondicionamiento de área disponible en el Tercer piso del Edificio de Tribunales, para responder a necesidades de oficinas nuevas.
</t>
        </r>
      </text>
    </comment>
    <comment ref="C73" authorId="0">
      <text>
        <r>
          <rPr>
            <sz val="8"/>
            <rFont val="Tahoma"/>
            <family val="0"/>
          </rPr>
          <t xml:space="preserve">La Administración de la Cuidad Judicial de San Joaquín de Flores esta tomando las previsiones necesarias, para reparar aproximadamente un kilómetro de camino que nunca se ha reparado en la finca comprada a la Universidad de Costa Rica, la reparación conlleva el lastrado, pavimentado y las cunetas
</t>
        </r>
      </text>
    </comment>
    <comment ref="C88" authorId="0">
      <text>
        <r>
          <rPr>
            <sz val="8"/>
            <rFont val="Tahoma"/>
            <family val="0"/>
          </rPr>
          <t xml:space="preserve">Motores de Bombas de agua (Para cambio de bomba para el tanque de agua del edificio de Tribunales).
</t>
        </r>
      </text>
    </comment>
    <comment ref="C89" authorId="0">
      <text>
        <r>
          <rPr>
            <sz val="8"/>
            <rFont val="Tahoma"/>
            <family val="0"/>
          </rPr>
          <t xml:space="preserve">Tanque de presión para agua potable (Para cambio de bomba para el tanque de agua del edificio de Tribunales).
</t>
        </r>
      </text>
    </comment>
    <comment ref="C90" authorId="0">
      <text>
        <r>
          <rPr>
            <sz val="8"/>
            <rFont val="Tahoma"/>
            <family val="0"/>
          </rPr>
          <t xml:space="preserve">Bomba y tanque de presión para sistema de riego.(Para cambio de bomba para el tanque de agua del edificio de Tribunales).
</t>
        </r>
      </text>
    </comment>
    <comment ref="C91" authorId="0">
      <text>
        <r>
          <rPr>
            <sz val="8"/>
            <rFont val="Tahoma"/>
            <family val="0"/>
          </rPr>
          <t xml:space="preserve">Cambio en cubierta en techo, por encontrarse en mal estado.
</t>
        </r>
      </text>
    </comment>
    <comment ref="C92" authorId="0">
      <text>
        <r>
          <rPr>
            <sz val="8"/>
            <rFont val="Tahoma"/>
            <family val="0"/>
          </rPr>
          <t xml:space="preserve">Construcción de cubículo con su respectivo sistema eléctrico para instalar cajero automático del sistema bancario nacional. 
</t>
        </r>
      </text>
    </comment>
    <comment ref="C94" authorId="0">
      <text>
        <r>
          <rPr>
            <sz val="8"/>
            <rFont val="Tahoma"/>
            <family val="0"/>
          </rPr>
          <t xml:space="preserve">Edificio de Tribunales de Bribri: Instalación de un sistema de bombeo de agua, es de suma importancia y necesidad
</t>
        </r>
      </text>
    </comment>
    <comment ref="C95" authorId="0">
      <text>
        <r>
          <rPr>
            <sz val="8"/>
            <rFont val="Tahoma"/>
            <family val="0"/>
          </rPr>
          <t xml:space="preserve">Edificio de Tribunales de Bribri: Construcción de enrejado alrededor de los Tribunales y contrapuerta de metal: debido a que personas por las noches rayan las paredes del edificio produciendo deterioro y dicho edificio no cuenta con una contrapuerta en la puerta principal, la cual es de vidrio.
</t>
        </r>
      </text>
    </comment>
    <comment ref="C96" authorId="0">
      <text>
        <r>
          <rPr>
            <sz val="8"/>
            <rFont val="Tahoma"/>
            <family val="0"/>
          </rPr>
          <t xml:space="preserve">Casa de Huéspedes: Debido a que se le brindar mantenimiento a fin de que no se deteriore y dicha casa tiene aproximadamente más de 6 años sin pintarse.
</t>
        </r>
      </text>
    </comment>
    <comment ref="C97" authorId="0">
      <text>
        <r>
          <rPr>
            <sz val="8"/>
            <rFont val="Tahoma"/>
            <family val="0"/>
          </rPr>
          <t xml:space="preserve">Casa de Huéspedes:  Reparaciones de pared y malla la cual está muy deteriorada
</t>
        </r>
      </text>
    </comment>
    <comment ref="C98" authorId="0">
      <text>
        <r>
          <rPr>
            <sz val="8"/>
            <rFont val="Tahoma"/>
            <family val="0"/>
          </rPr>
          <t xml:space="preserve">Remodelación y ampliación del Edificio de los Tribunales de Limón. Falta de espacio
</t>
        </r>
      </text>
    </comment>
    <comment ref="C99" authorId="0">
      <text>
        <r>
          <rPr>
            <sz val="8"/>
            <rFont val="Tahoma"/>
            <family val="0"/>
          </rPr>
          <t xml:space="preserve"> UPS edificio de Tribunales de Limón (Sistema de Gestión).
</t>
        </r>
      </text>
    </comment>
    <comment ref="C100" authorId="0">
      <text>
        <r>
          <rPr>
            <sz val="8"/>
            <rFont val="Tahoma"/>
            <family val="0"/>
          </rPr>
          <t xml:space="preserve">Supresores trasientes y motogenerador para el edificio de tribunales de Limón (Sistema de Gestión).
</t>
        </r>
      </text>
    </comment>
    <comment ref="C102" authorId="0">
      <text>
        <r>
          <rPr>
            <sz val="8"/>
            <rFont val="Tahoma"/>
            <family val="0"/>
          </rPr>
          <t xml:space="preserve">Ampliación del edificio de Tribunales de Justicia de Siquirres, lo anterior por cuanto el 80% de los despachos se encuentran fuera del edificio, así como las condiciones de hacinamiento de los dos despachos (Juzgado Penal y Ministerio Público) que se encuentran en el edificio. Es  importante agregar que con la entrada en funcionamiento del edificio de Tribunales de Justicia de Pococí, en el 2008, la institución dejará de cancelar una suma significativa por concepto de alquiler de locales, dinero con el cual se podrá dar contenido económico a la ampliación solicitada. Para la construcción anterior se requiere reforzar la primera planta y hacer un tratamiento de aguas negras.
</t>
        </r>
      </text>
    </comment>
    <comment ref="C105" authorId="0">
      <text>
        <r>
          <rPr>
            <sz val="8"/>
            <rFont val="Tahoma"/>
            <family val="0"/>
          </rPr>
          <t xml:space="preserve">Construcción de bodega en el Tribunal Penal y Tribunal de Casación  Penal, con el fin de custodia de expediente en trámite. 
</t>
        </r>
      </text>
    </comment>
    <comment ref="C107" authorId="0">
      <text>
        <r>
          <rPr>
            <sz val="8"/>
            <rFont val="Tahoma"/>
            <family val="0"/>
          </rPr>
          <t xml:space="preserve">Construcción de bodega en el Tribunal Penal y Tribunal de Casación  Penal, con el fin de custodia de expediente en trámite. 
</t>
        </r>
      </text>
    </comment>
    <comment ref="C111" authorId="0">
      <text>
        <r>
          <rPr>
            <sz val="8"/>
            <rFont val="Tahoma"/>
            <family val="0"/>
          </rPr>
          <t xml:space="preserve">Instalación de módulos para el Tribunal de Trabajo, para catorce auxiliares y un juez, con el fin de hacer mejor uso racional del espacio.
</t>
        </r>
      </text>
    </comment>
    <comment ref="C119" authorId="0">
      <text>
        <r>
          <rPr>
            <sz val="8"/>
            <rFont val="Tahoma"/>
            <family val="0"/>
          </rPr>
          <t xml:space="preserve">Construcción de tapia del Juzgado Contravencional de la Cruz al lado norte y oeste, porque la existe al lado sur era en maya y está totalmente destruida  y al  costado  oeste   lo que existe es una cerca de alambre  de púas. 
</t>
        </r>
      </text>
    </comment>
    <comment ref="C123" authorId="0">
      <text>
        <r>
          <rPr>
            <sz val="8"/>
            <rFont val="Tahoma"/>
            <family val="0"/>
          </rPr>
          <t xml:space="preserve">Edificio de Tribunales de Orotina: Pintura interna y externa del edificio (mantenimiento general)
</t>
        </r>
      </text>
    </comment>
    <comment ref="C125" authorId="0">
      <text>
        <r>
          <rPr>
            <sz val="8"/>
            <rFont val="Tahoma"/>
            <family val="0"/>
          </rPr>
          <t xml:space="preserve">Edificio de Tribunales de San Mateo: Construcción de rampa y salida de emergencia del edificio de San Mateo con la casa de Huésped
</t>
        </r>
      </text>
    </comment>
    <comment ref="C117" authorId="0">
      <text>
        <r>
          <rPr>
            <sz val="8"/>
            <rFont val="Tahoma"/>
            <family val="0"/>
          </rPr>
          <t xml:space="preserve">Juzgado Civil de Heredia. Remodelación de la oficina (cubículos) y estantería. Se justifica su construcción por hacinamiento, con los cubículos, se lograría maximizar y aprovechar el espacio disponible ganándose Además como mínimo la tercera parte del espacio disponible.
</t>
        </r>
      </text>
    </comment>
    <comment ref="C121" authorId="0">
      <text>
        <r>
          <rPr>
            <sz val="8"/>
            <rFont val="Tahoma"/>
            <family val="0"/>
          </rPr>
          <t xml:space="preserve">Edificio del Juzgado Contravencional y Menor Cuantía de Carrillo. Pintura general de la Edificación. El edificio tiene más de cinco año de no pintarse.
</t>
        </r>
      </text>
    </comment>
    <comment ref="C130" authorId="0">
      <text>
        <r>
          <rPr>
            <sz val="8"/>
            <rFont val="Tahoma"/>
            <family val="0"/>
          </rPr>
          <t xml:space="preserve">Ampliación de bodega: Se requiere de un área con las condiciones óptimas para el archivo de expedientes administrativos disciplinarios y documentación varia, ya que, con la que se cuenta actualmente, ubicada en el SPII, no da abasto con lo que la Oficina requiere. Esta Oficina tramita en promedio entre cuatrocientos cincuenta y quinientos cincuenta expedientes por año, de todos los Órganos con potestad disciplinaria. Contiguo a la bodega que se asignó en la oficina del SPII, que esta ubicada en el sótano del Edificio del O.I.J., esta antecedida por otro aposento que ocupa Prensa como bodega, el cual puede ser asignado y con ello botar la pared que las divide, para agrandar el espacio y lograr un lugar optimo de archivo que requiere este Despacho. 
</t>
        </r>
      </text>
    </comment>
    <comment ref="C135" authorId="0">
      <text>
        <r>
          <rPr>
            <sz val="8"/>
            <rFont val="Tahoma"/>
            <family val="0"/>
          </rPr>
          <t xml:space="preserve">Archivo Criminal. Remodelación de la Unidad de Retrato Hablado. Esta remodelación consiste en dos oficinas separadas las cuales son de suma importancia ya que en la actualidad los retratistas trabajan juntos en un mismo cubículo, con dos ofendidos diferentes lo que distrae a dichos ofendidos a la hora de realizar la pericia, ocasionando esto el no obtener un resultado positivo en la pericia ya que para realizar un retrato hablado se necesita de privacidad.
</t>
        </r>
      </text>
    </comment>
    <comment ref="C136" authorId="0">
      <text>
        <r>
          <rPr>
            <sz val="8"/>
            <rFont val="Tahoma"/>
            <family val="0"/>
          </rPr>
          <t xml:space="preserve">Archivo Criminal: Remodelación de la Unidad de Afis. Debido a la próxima adquisición de equipo de cómputo para esta unidad se requiere un mayor espacio físico, al incrementarse el trabajo se requiere de mas personal en dicha área, también se necesita atender a estudiantes, juristas internacionales, personeros de policías extrajeras, medios de comunicación colectiva entre otros.
</t>
        </r>
      </text>
    </comment>
    <comment ref="C137" authorId="0">
      <text>
        <r>
          <rPr>
            <sz val="8"/>
            <rFont val="Tahoma"/>
            <family val="0"/>
          </rPr>
          <t xml:space="preserve">Archivo Criminal. Remodelación de Laboratorio. Este dinero se ocupará para iniciar el proyecto de la remodelación de un área que se destinará para dicho laboratorio, ya que según lo estipulado por la Dirección General del OIJ este es un proceso en el cuál se requiere extraer el presupuesto en dos años. En la actualidad el  problema de espacio, se suma el hecho de estar ubicado en el sexto piso del edificio ya que es incómodo el trasladar la evidencia en el ascensor donde van usuarios y empleados. También a este problema se suma el no tener espacio para guardar la evidencia que se encuentra en espera del resultado de fotografía.
</t>
        </r>
      </text>
    </comment>
    <comment ref="C138" authorId="0">
      <text>
        <r>
          <rPr>
            <sz val="8"/>
            <rFont val="Tahoma"/>
            <family val="0"/>
          </rPr>
          <t xml:space="preserve">Archivo Criminal. Remodelación del recinto de Reconocimiento Fotográfico. Se requiere que en el recinto actual se haga una división para  la oficina donde se toman las denuncias, ya que al estar expuesta, se presta para que las demás personas que están en el recinto, escuchen las confidencialidades de los ofendidos.
</t>
        </r>
      </text>
    </comment>
    <comment ref="C139" authorId="0">
      <text>
        <r>
          <rPr>
            <sz val="8"/>
            <rFont val="Tahoma"/>
            <family val="0"/>
          </rPr>
          <t xml:space="preserve">Archivo Criminal. Cabina de Radio/ Unidad de Capturas. Construcción  de una Cabina de Radio con mayor espacio de trabajo y así mismo rediseño de la Recepción de la Oficina. Se hace necesario ampliar el espacio de trabajo donde se evacúa las consultas a toda la policía del país,  siendo que el mismo fue diseñado para trabajar una persona y sin embargo debe utilizarse para que laboren dos o más,  siendo el lugar sumamente caliente,  en donde el equipo utilizado sobrepasa la capacidad instalada: tres computadoras,  un radio comunicador,  un fax de tamaño grande de alto transito,  así como ventiladores y lockers. El lugar no tiene muy buena ventilación por lo que ya en ocasiones Salud Ocupacional ha rendido informes en donde recomienda dicha remodelación. Siendo un lugar donde además se atienden consultas en forma personal,  se hace necesario unir estas dos localidades que en estos momentos están separadas y trasladar la recepción a la inversa de como esta en la actualidad. Con estos cambios se pretende: primordialmente ampliar los espacios de trabajo y ubicar cada recinto donde debió corresponder y colocar el equipo en una posición segura, con mayor ventilación que no afecte su rendimiento como ha pasado en otras ocasiones.
</t>
        </r>
      </text>
    </comment>
    <comment ref="C140" authorId="0">
      <text>
        <r>
          <rPr>
            <sz val="8"/>
            <rFont val="Tahoma"/>
            <family val="0"/>
          </rPr>
          <t xml:space="preserve">Archivo Criminal. Unidad de Documentación en la parte pericial-identidades. Por razones evidentes del hacinamiento dentro del área de documentación, máxime la creación de la nueva plaza, se requiere el espacio físico adecuado para la atención de varias personas ya que se requiere realizar entrevistas, revisiones de tatuajes, análisis periciales con grados de complejidad con sentencias firmes a personas que no corresponden, y las  conclusiones   de casos  de  Identidad de personas de los tribunales a nivel del país .  
</t>
        </r>
      </text>
    </comment>
    <comment ref="C143" authorId="0">
      <text>
        <r>
          <rPr>
            <sz val="8"/>
            <rFont val="Tahoma"/>
            <family val="0"/>
          </rPr>
          <t xml:space="preserve">Jefatura de la Sección de Transportes del OIJ. Remodelación de oficina de Jefatura. Dentro de esta oficina se encuentra documentación de alta importancia para la Sección, así como el dinero de la caja chica, los expedientes personales. Es necesario dotar a esta oficina de una puerta que brinde mayor seguridad, mayor ventilación y poder ver lo que sucede externamente sin la necesidad de tener que salir de la misma, pues no cuenta con ventanales internos, ni espacios adecuados para guardar o acomodar documentos, por lo que se debe dotar de estantería para llevar un orden
</t>
        </r>
      </text>
    </comment>
    <comment ref="C147" authorId="0">
      <text>
        <r>
          <rPr>
            <sz val="8"/>
            <rFont val="Tahoma"/>
            <family val="0"/>
          </rPr>
          <t xml:space="preserve">Unidad de Transportes/Anexo D. Construcción de bodega. Como consecuencia de la creación de esta Sección se hace necesario contar con una bodega para archivar el gran volumen de papelería que se genera, donde existen las boletas de los vehículos, expedientes de los vehículos y los documentos relacionados con todo lo referente a esta Sección que en este momento se encuentra totalmente expuesto por falta de un lugar apropiado. Esta bodega debe estar segura y sin exposición a la humedad o el alto contenido de polvo y humo que generan los vehículos en este estacionamiento, con la instalación de estantería para acomodar los documentos
</t>
        </r>
      </text>
    </comment>
    <comment ref="C148" authorId="0">
      <text>
        <r>
          <rPr>
            <sz val="8"/>
            <rFont val="Tahoma"/>
            <family val="0"/>
          </rPr>
          <t xml:space="preserve">Unidad de Transportes. Construcción de Cubículo, para personal destacado en el OIJ. Actualmente servidores de esta unidad que están destacados en ese edificio solo cuentan con un escritorio y un par de casilleros, para guardar sus cosas, quedando con todas las pertenencias personales y lo que por razones de trabajo les corresponde custodiar, totalmente expuestos a que se les extravíe documentos, e incluso sin un lugar apropiado para tomar ni un refresco.
Este cubículo había sido ordenado construirse por parte del Consejo Superior, sin que a la fecha se halla iniciado, es necesario que el mismo cuente con extractores de aire, por ser un sótano expuesto totalmente a la contaminación de los vehículos
</t>
        </r>
      </text>
    </comment>
    <comment ref="C149" authorId="0">
      <text>
        <r>
          <rPr>
            <sz val="8"/>
            <rFont val="Tahoma"/>
            <family val="0"/>
          </rPr>
          <t xml:space="preserve">Unidad de Transportes. Remodelación del piso del Anexo D, el piso de este edificio se esta despedazando en una parte y si el daño no se corrige a tiempo el costo de reparación será mayor. Dentro de la reparación de este piso se hace necesario que sea una base fuerte para soportar el constante paso de los vehículos y poner piso ya sea cerámico o mosaico al área del comedor que presenta un deterioro alto y pocas condiciones como para que el personal tome sus alimentos en esta área.
</t>
        </r>
      </text>
    </comment>
    <comment ref="C145" authorId="0">
      <text>
        <r>
          <rPr>
            <sz val="8"/>
            <rFont val="Tahoma"/>
            <family val="0"/>
          </rPr>
          <t xml:space="preserve">Taller Mecánico. Techado de área de parqueo para vehículos de perdida total. Actualmente se esta en proceso de habilitar un área para tener los vehículos declarados en perdida total protegidos del clima, se cuenta con un espacio de unos ochenta o más metros que perfectamente ayudaría a tener los vehículos en condiciones más apropiadas y nos expuestos al deterioro, actualmente se busca sacar mayor provecho a los vehículos dados en perdida total o que por otro motivo deben estar largo tiempo en el taller de San Joaquín, por lo que resulta necesario contar con un espacio seguro y protegido para esto
</t>
        </r>
      </text>
    </comment>
    <comment ref="C159" authorId="0">
      <text>
        <r>
          <rPr>
            <sz val="8"/>
            <rFont val="Tahoma"/>
            <family val="0"/>
          </rPr>
          <t xml:space="preserve">Departamento de Ciencias Forenses. Remodelación de la Recepción del Departamento. El Departamento de Ciencias Forenses ha venido desarrollando junto con el Departamento de Tecnología de la Información un sistema automatizado para el manejo de indicios y dictámenes a nivel Departamental.  Como parte de este sistema se requiere instalar a partir del próximo año el equipo de computo necesario para ingresar toda la información referente a la recepción de evidencias.  Cabe indicar que las mismas son recibidas de todas partes del país y se debe dar el adecuado cumplimiento de aspectos de cadena custodia, lo cual obliga a que se reacondicione el área de forma tal que permita la manipulación de las computadoras y los indicios sin ponerlos en riesgo.
</t>
        </r>
      </text>
    </comment>
    <comment ref="C160" authorId="0">
      <text>
        <r>
          <rPr>
            <sz val="8"/>
            <rFont val="Tahoma"/>
            <family val="0"/>
          </rPr>
          <t xml:space="preserve">Departamento de Ciencias Forenses. Remodelación de la Recepción del Área Administrativa de la Oficina de Jefatura Departamental. A partir del año 2008 se estará constituyendo un área Administrativa que se encargará de los asuntos de esta índole (ejecución presupuestaria, informes, inventarios, etc.) dentro del área de la Jefatura del Departamento de Ciencias Forenses.  Lo anterior requiere que el área asignada se distribuya adecuadamente mediante cubículos ya que dentro de una misma oficina tendrán que coincidir cuatro personas quienes deberán manejar documentación, llamadas telefónicas, consultas electrónicas y oficios, ofertas, respaldos, etc. En la actualidad, la forma en que está distribuida el área, a parte de desorden, genera hacinamiento y distracción en el personal que comparte  el área, siendo que incluso el número de personas que compartirá la misma el próximo año será mayor. 
</t>
        </r>
      </text>
    </comment>
    <comment ref="C161" authorId="0">
      <text>
        <r>
          <rPr>
            <sz val="8"/>
            <rFont val="Tahoma"/>
            <family val="0"/>
          </rPr>
          <t xml:space="preserve">Departamento de Ciencias Forenses. Remodelación de l a Oficina de la Jefatura: La oficina de la Jefatura Departamento coincide con la pared de laboratorio de Residuos, Pólvora  y Explosivos, en donde se tiene contigua a esa pared, por disposición de los tomacorrientes; cámaras frías y sistemas de extracción que generan gran cantidad de ruido.  A la vez como parte de las actividades normales de los peritos deben golpear tarros que portan las muestras de acelerantes aumentando el nivel de ruido, adicionalmente se almacenan y se analizan ropas provenientes de morgue, normalmente contaminadas con fluidos en estado de putrefacción lo que incide en la transmisión de malos olores a la oficina de la Jefatura, es común las interrupciones por causa de estos elementos cuando se esta en reunión, atendiendo una llamada telefónica ó visita de personeros tanto Nacionales como Internacionales. Es por ello que se solicita se aísle y se selle dicha pared para minimizar los efectos anteriores.
</t>
        </r>
      </text>
    </comment>
    <comment ref="C162" authorId="0">
      <text>
        <r>
          <rPr>
            <sz val="8"/>
            <rFont val="Tahoma"/>
            <family val="0"/>
          </rPr>
          <t xml:space="preserve">Departamento de Ciencias Forenses. Acondicionamiento de la Sala Sesiones. El Departamento de Ciencias Forenses cuenta con un área en la cual se llevan acabo las reuniones del Consejo Consultivo, Comité de Acción Inmediata de la Ciudad Judicial de San Joaquín de Flores, Dirección General, Visitantes tanto Extranjeros como Nacionales y otras actividades. En esta área se lleva acabo una gran cantidad de reuniones y actividades oficiales semanalmente, prolongadas que incluso pueden durar todo el día ó más. Dado que contiguo a la misma se encuentra la recepción de una Sección y el Auditorio donde se capacita a Investigadores, Fiscales, Jueces, Personal del Departamento, etc., en gran cantidad y frecuencia, es que se requiere aislar y acondicionar  este sitio y proveerlo de las condiciones necesarias para el uso que se le esta dando y la importancia que reviste el mismo. En un año anterior, se aprobó el presupuesto para llevar acabo el acondicionamiento de dicha área por parte de la Administración del Complejo de Ciencias Forenses.  Por razones que se desconocen dicha acción no se llevó acabo y el presupuesto por ende se desconoce el uso final de dicha asignación presupuestaria. Por lo anterior, se solicita que dicho acondicionamiento se lleve acabo con alto nivel de prioridad.
</t>
        </r>
      </text>
    </comment>
    <comment ref="C163" authorId="0">
      <text>
        <r>
          <rPr>
            <sz val="8"/>
            <rFont val="Tahoma"/>
            <family val="0"/>
          </rPr>
          <t xml:space="preserve">Departamento de Ciencias Forenses. Remodelación de Ductos de Aires Acondicionados. Se ha reportado tanto por parte de la Administración del Complejo, como por parte de la encargada de Salud Ocupacional la necesidad de cambiar los ductos de aire acondicionado que comunican a la Jefatura Departamental y a la Salas de Sesiones del Departamento, por encontrarse en mal estado y repleto de hongos y posiblemente microorganismos que han mostrado ya el efecto nocivo en la salud del personal que labora en dichas áreas.  Lo anterior le consta tanto al personal de la Administración como a la encargada de Salud Ocupacional y a los personeros encargados de Servicios Generales.
Por lo anterior, se solicita con urgencia el reemplazo de los ductos dañados y contaminados
</t>
        </r>
      </text>
    </comment>
    <comment ref="C167" authorId="0">
      <text>
        <r>
          <rPr>
            <sz val="8"/>
            <rFont val="Tahoma"/>
            <family val="2"/>
          </rPr>
          <t>Sección de Toxicología. División con puerta de vidrio (vestíbulo) en el pasillo que da al cuarto de instrumentos que se ubica en el tercer piso del Edificio de DCF (El costo total de esta construcción será compartida con la Sección de Química Analítica, la cual presupuestará un monto igual al nuestro)..El cuarto de instrumentos es un área que se comparte entre la Sección de Toxicología y la de Química Analítica, el nivel de detección a que debe llegarse en los análisis de cada Sección, es totalmente diferente; los niveles de detección en Toxicología son en extremo bajos y en la otra Sección son relativamente muy altos; lo cual hace que se tenga el riesgo de contaminaciones con sustancias que darían las pruebas falsamente positivas. Este riesgo se ha vuelto una realidad en al menos dos ocasiones, con consecuencias tremendas, gracias a los controles que se montan en cada análisis, ha sido posible detectar esas contaminaciones. Sin embargo el costo de eliminarlas en términos de tiempo laboral y de gasto de reactivos ha sido enorme. Es por esto que es necesario aislar con un vestíbulo con puerta y pared de vidrio que no limite la luminosidad pero que aísle estas dos Secciones, minimizando en lo posible el riesgo de futuras contaminaciones</t>
        </r>
      </text>
    </comment>
    <comment ref="C168" authorId="0">
      <text>
        <r>
          <rPr>
            <sz val="8"/>
            <rFont val="Tahoma"/>
            <family val="0"/>
          </rPr>
          <t xml:space="preserve">Sección de Toxicología. División metálica (que permita la ventilación) con acceso con llavín, en el cuarto frío que se ubica en el tercer piso del Edificio de DCF. Actualmente este cuarto frío es utilizado principalmente por cuatro Secciones, cada una de ellas almacena diferentes materiales que por su naturaleza requieren temperaturas bajas, muchas de ellas corresponden a materiales que deben ser almacenados bajo custodia, por esta razón el acceso a este cuarto es controlado. La Sección de Toxicología, cada ves que alguna otra Sección tenga que utilizar el cuarto, debe de destinar personal para que habrá y acompañe durante la actividad que se realice; esto limita en buena parte el potencial del personal de la Sección, que ya de por sí es muy disminuida; se requiere por tanto, que el área este dividida y con llaves individuales, de tal manera que cada una de las Secciones administre el área que le corresponde. Aparentemente se cuenta con los planos elaborados por Servicios Generales.
</t>
        </r>
      </text>
    </comment>
    <comment ref="C169" authorId="0">
      <text>
        <r>
          <rPr>
            <sz val="8"/>
            <rFont val="Tahoma"/>
            <family val="0"/>
          </rPr>
          <t xml:space="preserve">Sección de Toxicología. Construcción de una bodega para insumos y reactivos. Actualmente todos los insumos, consumibles y reactivos están almacenados en diferentes sitios en la Sección, algunos se encuentran apilados, otros amontonados contra una pared.
Esta situación nada conveniente, debe ser corregida mediante la construcción de una bodega en donde se logre organizar de acuerdo a sus características, cada uno de estos insumos, de manera que se reduzca el riesgo de derrames, deterioro y se tenga un lugar centralizado, en donde la localización del insumo sea más eficiente. 
</t>
        </r>
      </text>
    </comment>
    <comment ref="C174" authorId="0">
      <text>
        <r>
          <rPr>
            <sz val="8"/>
            <rFont val="Tahoma"/>
            <family val="0"/>
          </rPr>
          <t>Sección de Química Análitica. Remodelación del Área Administrativa y de cubículos. La Sección de Química Analítica requiere una redistribución del espacio físico correspondiente al área administrativa y al área de cubículos debido a que el  personal se encuentra hacinado en los cubículos asignados a los peritos y asistentes y es necesario aprovechar mejor el espacio de las funcionarias del área administrativa.  Además, debido a que no contamos con una bodega de suministros se tuvieron que destinar dos cubículos para almacenarlos.  Actualmente en esta área se encuentra lo siguiente:
La bodega de documentación, dos cubículos para el área administrativa y un espacio para la  recepción, seis cubículos para 8 peritos, 4 asistentes y tres plazas extraordinarias. Además para el año 2008 tenemos que ubicar en estos cubículos una nueva plaza de Técnico Laboratorista Forense ( Oficio 716-ACF-2007).
2 cubículos destinados para almacenar suministros de gran volumen.</t>
        </r>
      </text>
    </comment>
    <comment ref="C175" authorId="0">
      <text>
        <r>
          <rPr>
            <sz val="8"/>
            <rFont val="Tahoma"/>
            <family val="0"/>
          </rPr>
          <t xml:space="preserve">Sección de Química Analítica. Construcción de un área de descontaminación en la entrada del cuatro de instrumentos ubicados en el tercer piso.Se requiere  construir un área de descontaminación en  la entrada del cuarto de instrumentos ubicado en el tercer piso para  evitar los riesgos de contaminación en  dicha.
</t>
        </r>
      </text>
    </comment>
    <comment ref="C171" authorId="0">
      <text>
        <r>
          <rPr>
            <sz val="8"/>
            <rFont val="Tahoma"/>
            <family val="0"/>
          </rPr>
          <t xml:space="preserve">Sección de Bioquímica: Remodelación del área de recepción de Bioquímica/área administrativa. Se requiere eliminar la pared que divide el área donde está ubicado el escritorio de la Secretaria de la Sección y el resto del personal administrativo de la Unidad de Genética Forense, esto para maximizar el reducido espacio disponible para que laboren las cuatro personas que  laboran en esta área, de igual forma se requiere para que la Secretaria quien coordina la labor de estos servidores pueda dar más seguimiento a las actividades,  la labor y el desempeño del personal.  El costo de este trabajo fue presupuestado por el Ing. Douglas Villalobos en visita al Departamento del 7-12-2007 y comunicado en correo electrónico del 10-12-2007.
</t>
        </r>
      </text>
    </comment>
    <comment ref="C172" authorId="0">
      <text>
        <r>
          <rPr>
            <sz val="8"/>
            <rFont val="Tahoma"/>
            <family val="0"/>
          </rPr>
          <t xml:space="preserve">Sección de Bioquica: Propuesta de remodelación del área de la Unidad Centralizada de Inspección de Indicios (UCII) para albergar parte de la nueva Sección de Evidencia Traza. Bajo la coordinación de la Jefatura Departamental y en acuerdo de las Secciones de Bioquímica y Biología, el Departamento de Ciencias Forenses se ha propuesto  reorganizar el trabajo de la Sección de Bioquímica, en lo referente a la Unidad Centralizada de Inspección de Indicios, de tal forma que se trasladen las pericias más afines a una nueva Sección de Evidencia Traza, como lo son el levantamiento de evidencia traza como elementos pilosos, fibras etc., y las pruebas presuntivas para detectar fluidos biológicos. Una vez maximizado el aprovechamiento del espacio físico de la actual Sección de Biología (futura Sección Evidencia Traza) y considerando el espacio físico que requerirá la Nueva Sección de Evidencia Traza, determinar el espacio necesario para llevar a cabo las pericias de la nueva Unidad de Serología Forense o Microbiología Forense. Se debe de tener en cuenta, que para llevar a cabo las funciones que NO se van a trasladar, es indispensable contar con una recepción y una área para la toma de muestras, ya que se debe de continuar atendiendo a los pacientes que se remiten de la Sección de Clínica Forense y de las diferentes Unidades Médico Legales del país, así como de las personas que se les debe de tomar muestras de sangre para completar casos que se trasladan a la Unidad de Genética Forense. Además es necesario contar con una bodega para preservar las muestras a –20°C o a –70°C según sea necesario, una bodega para el almacenamiento de los reactivos, e idealmente un espacio con aire acondicionado para los equipos automatizados que se utilizan en la unidad. Es por lo anterior que se propone la siguiente distribución del espacio actual de la UCII considerando las necesidades de la nueva Unidad de la  Sección de Bioquímica como las de la Sección de Evidencia traza, la cual se adjunta en el anexo. En esta distribución se reserva a la Sección de evidencia traza la actual bodega de Indicios, un cuarto con aire acondicionado que se puede utilizar como Cuarto para levantamiento de evidencia traza, y parte del laboratorio principal incluyendo una mesa de trabajo. Solo la mesa central se vería parcialmente sacrificada, por que lo más conveniente es colocar una pared de fibrolit o similar sobre ella para separar las áreas correspondientes
</t>
        </r>
      </text>
    </comment>
    <comment ref="C177" authorId="0">
      <text>
        <r>
          <rPr>
            <sz val="8"/>
            <rFont val="Tahoma"/>
            <family val="0"/>
          </rPr>
          <t xml:space="preserve">Sección de Pericias Físicas. Mueble pasar la recepción de la Sección. La recepción de la Sección requiere contar con un mueble diseñado para optimizar el espacio existente, que permita tener organizado y bajo resguardo los documentos (dictámenes periciales e indicios) que diariamente se manejan en esta área y que a la vez sirva para limitar el ingreso de personal a la Sección.  En la actualidad, a pesar del esfuerzo que realiza el personal que labora en esta área, no se ha logrado optimizar el uso del espacio ni distanciar la atención de los usuarios de los indicios que se reciben. 
</t>
        </r>
      </text>
    </comment>
    <comment ref="C178" authorId="0">
      <text>
        <r>
          <rPr>
            <sz val="8"/>
            <rFont val="Tahoma"/>
            <family val="0"/>
          </rPr>
          <t xml:space="preserve">Sección de Pericias Físicas. Sistema de aire acondicionada para el laboratorio central de la Sección. En el laboratorio central de esta Sección laboran en promedio 12 peritos y se trabaja con gran variedad de muestras, muchas de las cuales provienen la morgue (ropas, balas y similares) por lo que se encuentran malolientes e impregnadas de fluidos biológicos.  Dentro de esta laboratorio se han instalado dos estereoscopios ya que los peritos los utilizan constantemente, pero se recomienda que este tipo de equipos se encuentre bajo un sistema de temperatura controlada (aire acondicionado) con el fin de evitar el crecimiento de hongos en sus caros sistemas ópticos.  Debido a lo anterior se tiene la urgente necesidad de contar con este sistema.
</t>
        </r>
      </text>
    </comment>
    <comment ref="C179" authorId="0">
      <text>
        <r>
          <rPr>
            <sz val="8"/>
            <rFont val="Tahoma"/>
            <family val="0"/>
          </rPr>
          <t xml:space="preserve">Sección de Pericias Físicas. Unidad de Troquelados (cerrar paredes de las  fosas).El trabajo de mejora del edificio que alberga a la Unidad de Números Troquelados  consiste en cubrir los espacios abiertos de los costados de las fosas, ya que ingresa gran cantidad de agua cuando llueve lo que afecta significativamente el trabajo pericial realizado y la seguridad personal de los peritos ya que se trabaja con extensiones eléctricas, además el agua ingresa a la bodega de materiales que cuenta con un techo de malla deteriorando los equipos almacenados.  Esta mejora fue justificada para el anteproyecto de presupuesto del 2008 pero no se asignó recurso para ello, por lo cual se vuelve a incluir.
</t>
        </r>
      </text>
    </comment>
    <comment ref="C181" authorId="0">
      <text>
        <r>
          <rPr>
            <sz val="8"/>
            <rFont val="Tahoma"/>
            <family val="0"/>
          </rPr>
          <t xml:space="preserve">Sección de Biología Forense. Remodelación del Área de Indicios Traza. Esta área en la utilizada para revisión de prendas y objetos.  Es necesario disponer con espacios separados entre prendas y objetos de ofendidos e imputados en los diferentes casos que ingresan a la Sección. Así mismo se requerirá de acondicionar el área de ingreso a estas áreas por parte del personal de la Sección, el espacio físico no se adapta a las necesidades actuales. 
</t>
        </r>
      </text>
    </comment>
    <comment ref="C183" authorId="0">
      <text>
        <r>
          <rPr>
            <sz val="8"/>
            <rFont val="Tahoma"/>
            <family val="0"/>
          </rPr>
          <t xml:space="preserve">Sección de Ingeniería Forense. Construcción de cubículos para el personal del área de las  fosas. Con la implementación de la Unidad de Simulación Forense, fue necesario trasladar personal al área de las fosas, para el desarrollo de estas pericias, además de contar con personal disponible para la realización de inspecciones mecánicas de vehículos.  Se requiere remodelar con cubículos esta área, con el fin de acondicionarla, ya que actualmente no se ajusta a las necesidades técnicas de este campo de trabajo. El equipo informático está colocado en escritorios secretariales, colocando a los peritos en una posición de trabajo muy incómoda.La infraestructura laboral en la que trabaja el personal incide en un buen rendimiento pericial. En estos momentos, algunos funcionarios de esta Unidad trabajan en escritorios o mesas antiguas de dibujo, generando una inadecuada salud ocupacional del personal. Además es importante señalar que esta construcción de cubículos dota de espacio de trabajo seguro y adecuado para el análisis de indicios.
</t>
        </r>
      </text>
    </comment>
    <comment ref="C184" authorId="0">
      <text>
        <r>
          <rPr>
            <sz val="8"/>
            <rFont val="Tahoma"/>
            <family val="0"/>
          </rPr>
          <t xml:space="preserve">Sección de Ingeniería Forense. Contrucción de bodega de equipo, indicios y dictámenes. Como consecuencia de la construcción del auditorio del DCF, es necesario remodelar el área contigua al mismo, la cual se encuentra dentro de esta Sección. Actualmente la Sección de Ingeniería Forense cuenta con una única bodega para indicios, instrumentos o equipo de medición y suministros, siendo insuficiente para almacenar ordenadamente y con la debida cadena de custodia los indicios sometidos a análisis.  Se requiere dividir la actual bodega de equipo, en tres bodegas (indicios, equipo y dictámenes).  El equipo y los indicios requieren estar separados, en este momento permanecen en el mismo sitio, con el inconveniente que ello conlleva, sobre todo de cadena de custodia.  No se puede establecer un control adecuado de préstamo de equipo y de custodia de indicios, donde se puedan almacenar independientemente.  Por lo anterior se tiene la necesidad de dividir el espacio y remodelar la actual bodega y dividirla en tres bodegas, donde se individualice cada área por separado (indicios, equipo y dictámenes), con sus debidos sistemas de seguridad.
</t>
        </r>
      </text>
    </comment>
    <comment ref="C186" authorId="0">
      <text>
        <r>
          <rPr>
            <sz val="8"/>
            <rFont val="Tahoma"/>
            <family val="0"/>
          </rPr>
          <t xml:space="preserve">Sección de Análisis de Escritura y Documentos Dudosos. Remodelación de la Recepción de Sección. La Recepción de la Sección no reúne las condiciones propias de una recepción en el sentido propio y como las demás secciones del Departamento han establecido y modificado, con características físicas que limitan el acceso y evitan que las personas ingresen libremente y sin control. El riesgo que tenemos constantemente de que no exista un control adecuado de acceso a nuestras áreas periciales ha sido un problema constante, ya que hemos encontrado personas adentro que no son de documentos dudosos y de una forma incorrecta han ingresado, aprovechando que a veces la Secretaria no se encuentra, por las tareas propias del cargo, ya que está archivando en las bodegas internas o entregando documentos a los peritos o refrendos en la Jefatura departamental, entre otros y ha sido un gran problema, que muchas personas de forma mal educada o abusiva se han introducido sin pedir permiso, poniendo en un grave riesgo las evidencias y fuga de información de las pericias y demás información muy delicada que se maneja. Por ello, se requiere remodelar el área de la secretaria  y del pasillo de acceso, para que tengamos paredes y vidrios de alta calidad y seguridad, con acceso eléctrico apropiado.
</t>
        </r>
      </text>
    </comment>
    <comment ref="C188" authorId="0">
      <text>
        <r>
          <rPr>
            <sz val="8"/>
            <rFont val="Tahoma"/>
            <family val="0"/>
          </rPr>
          <t xml:space="preserve">Sección de Fotografía y Audiovisuales. Conexión de nuevas maquinarias al UPS central del Complejo. En 2007 se renovó el procesador digital principal del Laboratorio Central de la Sección con una inversión de ¢39.900.000.00;  tal equipo se adquirió con un protector de picos para protegerlo de la fluctuación de corriente (por recomendación del fabricante). No obstante lo anterior el Ingeniero de Servicios Generales en inspección del mismo nos recomendó que se realice las conexiones necesarias para conectar el equipo a la UPS Central del Complejo de Ciencias Forenses, para tener una protección completa del equipo y evitar los constantes apagones que el equipo soporta por la irregularidad del servicio eléctrico de San Joaquín de Flores.
</t>
        </r>
      </text>
    </comment>
    <comment ref="C189" authorId="0">
      <text>
        <r>
          <rPr>
            <sz val="8"/>
            <rFont val="Tahoma"/>
            <family val="0"/>
          </rPr>
          <t xml:space="preserve">Sección de Fotografía y Audiovisuales. Remodelación de la bodega de indicios para ampliar su capacidad.  La remodelación incluye la creación de una estantería de bodega de indicios, reformar la pila de esa bodega por un lavatorio y la ampliación de la video teca. La bodega de indicios y la administrativa tienen un saturación de casos y evidencias, se hace necesario que esta sea ampliada en su capacidad y orden, por medio de una estantería (actualmente no existe) y que se amplié el mueble de la video teca, además el proyecto desde 2006 de traslado de servicios a digital requiere de la creación de un archivo de respaldos en CD y DVD y una video teca digital. Es además necesario reformar la pila  que aún permanece en esta bodega por algo más austero como un lavatorio. Cabe agregar que esta necesidad se ha programado durante 2 años.
</t>
        </r>
      </text>
    </comment>
    <comment ref="C224" authorId="0">
      <text>
        <r>
          <rPr>
            <sz val="8"/>
            <rFont val="Tahoma"/>
            <family val="0"/>
          </rPr>
          <t xml:space="preserve">Especializada de Tránsito: Instalación de una puerta nueva en la entrada principal de la sección.   A efecto de brindar una mayor seguridad al inmueble, es necesario instalar una puerta de vidrio con su respectivo marco en aluminio, así como la instalación del brazo mecánico que permita controlar la movilidad de la puerta.   
</t>
        </r>
      </text>
    </comment>
    <comment ref="C157" authorId="0">
      <text>
        <r>
          <rPr>
            <sz val="8"/>
            <rFont val="Tahoma"/>
            <family val="0"/>
          </rPr>
          <t xml:space="preserve">Unidad Médico Lega de Limón. Construcción de un mueble. Es necesario en ésta Unidad Médico Legal la construcción de un mueble que sea utilizado como archivo, o en su defecto, ampliar el ya existente, debido a la cantidad limitada de espacio con que se cuenta actualmente para archivar los respectivos dictámenes que se realizan.
</t>
        </r>
      </text>
    </comment>
    <comment ref="C155" authorId="0">
      <text>
        <r>
          <rPr>
            <sz val="8"/>
            <rFont val="Tahoma"/>
            <family val="0"/>
          </rPr>
          <t xml:space="preserve">Unidad de Médico Legal de Pérez Zeledón. Construcción de una bodega. La construcción de una bodega para el almacenamiento de suministro de materiales de uso diario (carpetas, papel continuo, ampos, entre otros), así mismo es de suma importancia mantener una custodia adecuada de los expedientes clínicos de pacientes que ya han sido valorados (monto aproximado dos millones de colones).
</t>
        </r>
      </text>
    </comment>
    <comment ref="C193" authorId="0">
      <text>
        <r>
          <rPr>
            <sz val="8"/>
            <rFont val="Tahoma"/>
            <family val="0"/>
          </rPr>
          <t>Delegación Regional de Cartago. Ampliación de la rampa de parqueo este y cierre del parqueo con maya ciclón. Se solicita esta remodelación con el objetivo de minimizar el riesgo existente en el parqueo con el cual se cuenta, la misma proporcionara protección a los vehículos que se encuentran en el parqueo y minimizará el riesgo en el constante transporte de privados de libertad que son trasladados y presentados en los despachos.</t>
        </r>
      </text>
    </comment>
    <comment ref="C194" authorId="0">
      <text>
        <r>
          <rPr>
            <sz val="8"/>
            <rFont val="Tahoma"/>
            <family val="0"/>
          </rPr>
          <t xml:space="preserve">Delegación Regional de Cartago. Mejora de entrada al costado norte de la Delegación con una ampliación de la cubierta y mejora de la iluminación. Con el objetivo de mejorar el servicio público que se presenta en horas no hábiles o feriados y de proporcionar seguridad al personal que trabaja por turnos. 
</t>
        </r>
      </text>
    </comment>
    <comment ref="C195" authorId="0">
      <text>
        <r>
          <rPr>
            <sz val="8"/>
            <rFont val="Tahoma"/>
            <family val="0"/>
          </rPr>
          <t xml:space="preserve">Delegación Regional de Cartago. Mejora de la seguridad de las ventanales exteriores al área de celdas costado norte. Las mismas se encuentran en muy mal estado, por algunas aberturas que tienen les lanzan objetos a los detenidos, sobre todo cosas pequeñas
</t>
        </r>
      </text>
    </comment>
    <comment ref="C199" authorId="0">
      <text>
        <r>
          <rPr>
            <sz val="8"/>
            <rFont val="Tahoma"/>
            <family val="0"/>
          </rPr>
          <t xml:space="preserve">Unidad Regional de Los Santos. Construcción de un mostrador para la oficinal  este se construiría con el objetivo de regular el acceso de los usuarios a la oficina y brindar seguridad al personal que labora en la oficina y sobre todo  privacidad a los detenidos.
</t>
        </r>
      </text>
    </comment>
    <comment ref="C197" authorId="0">
      <text>
        <r>
          <rPr>
            <sz val="8"/>
            <rFont val="Tahoma"/>
            <family val="0"/>
          </rPr>
          <t xml:space="preserve">Subdelegación Regional del OIJ La Unión. Construcción de un mostrador para atención al público en el Área de Radio. Es importante debido a que la persona que está en el radio no tiene protección a la hora de atender al público, el mismo vendría a poner una división entre el radioperador y el ofendido, tanto al que se le toma la denuncia como al que está en espera. 
</t>
        </r>
      </text>
    </comment>
    <comment ref="C191" authorId="0">
      <text>
        <r>
          <rPr>
            <sz val="8"/>
            <rFont val="Tahoma"/>
            <family val="0"/>
          </rPr>
          <t xml:space="preserve">Subdelegación Regional del OIJ de San Ramón. Remodelación y acondicionamiento de espacio subutilizado para albergar más espacio. En la actualidad, el área destinada en el edifico de los Tribunales de Justicia de San Ramón, para las oficinas del Organismo de Investigación Judicial, se encuentra ocupada en su totalidad, no existiendo espacios para poder albergar mas personal, sin embargo, el volumen de trabajo que ingresa a nuestra Regional, va en aumento año con año, además, los otros despachos con los cuales la Oficina mantiene una estrecha relación laboral (Fiscalía, Juzgado Penal, Tribunal de Juicio, Tribunal de Casación), igualmente han aumentado en número de personal y de profesionales, los que demandan los “servicios” de nuestra Institución, es por ello que la Regional, se ha propuesto no quedar atrás, para lo cual, igualmente se ha estado solicitando personal (administrativo y de investigación) para apoyar las labores de la Oficina, sin embargo, como ya se menciono, se enfrenta el problema de espacio. En la Oficina existen dos áreas que en la actualidad no se están utilizando, que es el área de la morgue y un área de bodega (se subutiliza), espacios que si fueran remodelados y acondicionados, podría albergar personal.  Lo que se requeriría es implementar un solo área para el archivo de expedientes  y acondicionar estos dos espacios mencionados, con cubículos para personal de investigación. Como punto aparte, se adjunta la necesidad planteada por la Sección de Delitos contra la Propiedad, quienes se refieren al crecimiento que ha tenido esta oficina y el poco espacio físico con el que cuentan.
</t>
        </r>
      </text>
    </comment>
    <comment ref="C201" authorId="0">
      <text>
        <r>
          <rPr>
            <sz val="8"/>
            <rFont val="Tahoma"/>
            <family val="0"/>
          </rPr>
          <t xml:space="preserve">Delegación Regional de Puntarenas. Habilitar área de resguardo de evidencias y acondicionamiento físico. En la actualidad se cuenta con espacio para el resguardo de motocicletas recuperadas y detenidas, así como otras evidencias de gran tamaño, pero se encuentran en una zona donde se ven afectadas por la lluvia y no cuentan con un piso de concreto, además con la idea de optimizar al máximo el espacio físico, se pretende adicionalmente acondicionar dicho sector para ser utilizado por el personal de esta Delegación como área  de ejercicios para cumplir con los requerimientos solicitados así por la Dirección General del OIJ.
</t>
        </r>
      </text>
    </comment>
    <comment ref="C202" authorId="0">
      <text>
        <r>
          <rPr>
            <sz val="8"/>
            <rFont val="Tahoma"/>
            <family val="0"/>
          </rPr>
          <t xml:space="preserve">Delegación Regional de Puntarenas. Remodelación de la oficina de Lofoscopia. Actualmente la oficina de Lofoscopia no cuenta con un espacio apropiada para el levantamiento de huellas y otras tareas necesarias para brindar un servicio de calidad a los compañeros de investigación y estos a su vez al público, lo que se pretende abrir una puerta en la parte trasera de dicha oficina con lo que aprovecharía para agilizar la tarea del técnico.
</t>
        </r>
      </text>
    </comment>
    <comment ref="C204" authorId="0">
      <text>
        <r>
          <rPr>
            <sz val="8"/>
            <rFont val="Tahoma"/>
            <family val="0"/>
          </rPr>
          <t xml:space="preserve">Oficina Regional de Garabito. Remodelación y acondicionamiento a la sala de reseña y bodega de evidencias. La remodelación consiste en pintar la sala de reseña, colocar pila tipo lavatorio para que los detenidos se laven las manos previo a la toma de impresiones digitales, clausurar ventanal que permite que todo se vea desde afuera cuando se reseña una persona y cambio de techa de bodega para evitar problemas de inundación en la bodega de evidencias. Para cumplir con normas de control interno.
</t>
        </r>
      </text>
    </comment>
    <comment ref="C211" authorId="0">
      <text>
        <r>
          <rPr>
            <sz val="8"/>
            <rFont val="Tahoma"/>
            <family val="0"/>
          </rPr>
          <t xml:space="preserve">Delegación Regional de Pérez Zeledón. Ampliación de la cabina de Radio y toma de denuncias. Es necesario remodelar el área contiguo a la cabina de radio, para la toma de denuncias, tanto durante la jornada ordinaria como durante las horas no hábiles, ello en virtud de la poco privacidad con que cuentan los ofendidos y las víctimas en el momento de narrar sus denuncias, por lo que en aras de mantener un espacio óptimo para la toma de las misas, se hace necesario contar con el espacio de marras.  
</t>
        </r>
      </text>
    </comment>
    <comment ref="C206" authorId="0">
      <text>
        <r>
          <rPr>
            <sz val="8"/>
            <rFont val="Tahoma"/>
            <family val="0"/>
          </rPr>
          <t xml:space="preserve">Delegación Regional de Limón. Revisión de las cerchas y cambio de techo del edificio y del parqueo. Es importante en este punto enfatizar la necesidad de realizar el cambio del zinc, ya que en las condiciones que se encuentra se convierte en un riesgo por la gran cantidad de goteras que presenta y aunque se realicen reparaciones menores, él mismo ya cumplió su vida útil, aunado esto a las condiciones climatológicas de la zona y la ubicación del edificio, donde el salitre deteriora en un tiempo menor las estructuras, además se debe de realizar una revisión de las cerchas que sostienen estas estructuras, ya que el material utilizado está deteriorado y presenta huecos por la corrosión propia del mismo.
</t>
        </r>
      </text>
    </comment>
    <comment ref="C207" authorId="0">
      <text>
        <r>
          <rPr>
            <sz val="8"/>
            <rFont val="Tahoma"/>
            <family val="0"/>
          </rPr>
          <t xml:space="preserve">Delegación Regional de Limón. Construcción de bodegas para archivo de legajos, documentación e indicios. La Delegación no cuenta con un espacio para el archivo de legajos, documentación e indicios, por lo que se ha recurrido a utilizar dos de las celdas para este fin, lo que conlleva un riesgo para los encargados ya que cada vez que deben de ubicar algo documento o indicio deben de atravesar todas las celdas donde muchas veces se encuentran personas detenidas, de ahí la necesidad de la construcción de estás bodegas, las cuales se proyectan a un tamaño de 4 x 4 cada una.
</t>
        </r>
      </text>
    </comment>
    <comment ref="C209" authorId="0">
      <text>
        <r>
          <rPr>
            <sz val="8"/>
            <rFont val="Tahoma"/>
            <family val="0"/>
          </rPr>
          <t xml:space="preserve">Unidad Regional de Bribi. Construcción de espacio físico para cámara de refrigeración de cadáveres.  La Unidad Regional de Bribrí no cuenta con espacio físico para la instalación de una cámara de refrigeración para cadáveres, lo que conlleva que los cuerpos se tengan que ubicar en el patio, a la intemperie y a vista de todas las personas, no dejando de lado el perjuicio que esto causa para las investigaciones y la salud pública.
</t>
        </r>
      </text>
    </comment>
    <comment ref="C141" authorId="0">
      <text>
        <r>
          <rPr>
            <sz val="8"/>
            <rFont val="Tahoma"/>
            <family val="0"/>
          </rPr>
          <t xml:space="preserve">Oficina de Reseña del I Circuito Judicial de San José material acrílico de esta pared se encuentra  completamente deteriorada  pues el mismo esta quebrado en varias partes, cabe mencionar que esta división protege el material y equipo que se utiliza en este recinto. Asimismo es muy importante esta división pues en esta oficina se reseñan a los detenidos y este material aísla el ruido e impide la visualización de otros detenidos que ingresan cuando los tramites se efectúan a la persona que se encuentra en la reseña.
</t>
        </r>
      </text>
    </comment>
    <comment ref="C226" authorId="0">
      <text>
        <r>
          <rPr>
            <sz val="8"/>
            <rFont val="Tahoma"/>
            <family val="0"/>
          </rPr>
          <t xml:space="preserve">Juzgado de Tránsito del I Circuito Judicial de San José: Construcción de Sala de Juicio en el Tercer piso del Edificio en local alquilado. Se necesita crear una sala de debates para la realización de juicios, lectura de sentencia, prueba para mejor resolver, entre otros para mejorar el servicio brindado a los  usuarios.
</t>
        </r>
      </text>
    </comment>
    <comment ref="C227" authorId="0">
      <text>
        <r>
          <rPr>
            <sz val="8"/>
            <rFont val="Tahoma"/>
            <family val="0"/>
          </rPr>
          <t xml:space="preserve">Juzgado de Tránsito del I Circuito Judicial de San José: Ampliación de Bodega de expedientes. En vista de que la bodega de archivo de expedientes carece de espacio para expedientes, se sugiere la ampliación de la  misma, la cual incluye acondicionamiento e instalación de estantería.
</t>
        </r>
      </text>
    </comment>
    <comment ref="C228" authorId="0">
      <text>
        <r>
          <rPr>
            <sz val="8"/>
            <rFont val="Tahoma"/>
            <family val="2"/>
          </rPr>
          <t>Juzgado de Tránsito del I Circuito Judicial de San José: Construcción de cubierta de techo sobre acceso de bodega para la protección  de expedientes. Para brindar protección sobres las condiciones climáticas al personal que utiliza el acceso a la bodega de expedientes.</t>
        </r>
      </text>
    </comment>
    <comment ref="C230" authorId="0">
      <text>
        <r>
          <rPr>
            <sz val="8"/>
            <rFont val="Tahoma"/>
            <family val="0"/>
          </rPr>
          <t xml:space="preserve">Traslado de muebles modulares y acondicionamiento del sistema de luminarias, mediante carteles de licitación el Departamento de Proveeduría ha publicado concursos para el trasladar al Juzgado de Tránsito de Hatillo sin resultados positivos a la fecha, por lo que se hacen las previsiones necesarias para tal eventualidad. 
</t>
        </r>
      </text>
    </comment>
    <comment ref="C221" authorId="0">
      <text>
        <r>
          <rPr>
            <sz val="8"/>
            <rFont val="Tahoma"/>
            <family val="0"/>
          </rPr>
          <t xml:space="preserve">Defensa Pública de Desamparados: Refuerzo de recursos presupuestarios para dar mantenimiento y ampliación al edificio propiedad del Poder Judicial, cuya edificación data de más de 100 años, lo cual produce que sus instalaciones de deterioren año con año, aunado a que el espacio disponible de construcción es insuficiente para albergar el personal de esa oficina, por lo que se hace indispensable una ampliación de las instalaciones.Con respecto a este monto se indica que es aproximado, dado que este edificio es considerado Patrimonio Nacional, razón por la cual no se sabe que tipo de mejoras y remodelación permitirán hace, lo que si tenemos certeza es que la antigüedad de este edificio provoca muchas plagas de ratas, cucarachas y hasta pulgas, lo cual amerita que año a año se esté realizando fumigaciones y aún así no se logra combatir esta plagas.
</t>
        </r>
      </text>
    </comment>
    <comment ref="C214" authorId="0">
      <text>
        <r>
          <rPr>
            <sz val="8"/>
            <rFont val="Tahoma"/>
            <family val="0"/>
          </rPr>
          <t xml:space="preserve">Remodelación, el Ministerio Público solicita se  brinde  prioridad a la remodelación y mejoras del edificio que estaría alquilando  la Fiscalía General a partir del 2008. Al respecto es importante señalar que dicho edificio requiere mejoras en la instalación eléctrica, además necesita la instalación de  muebles modulares,  construcción de cubículos, bodegas para el resguardo de evidencias y suministros, salas de reuniones para la atención de usuarios internos  y externos, confección e instalación de mostradores, un detector de metales y servicio de pintura.  Para obtener mayor  seguridad resulta necesario,   llevar a cabo un cambio en los llavines, reforzar las verjas de las ventanas  y puertas de acceso al edificio. A  fin de cumplir con lo establecido en la Ley 7600 se requiere la instalación de rampas, pasamanos, adecuación del servicio sanitario para personas con discapacidad, entre otras. Tomando en cuenta que el edificio que se proyecta alquilar cuenta con tres plantas  y un sótano, luego de consultar ante el  Departamento de Servicios Generales el Sr. Tobías Mena señaló que el costo aproximado para dichas remodelaciones es de ¢100.000.000. (cien millones de colones). para remodelar el Edificio que se proyecta alquilar, me permito comunicarle que tomando en cuenta  que el proceso de licitación para el alquiler del edificio tarda aproximadamente cinco meses, sería  casi  hasta el mes de mayo cuando se inicien las gestiones para remodelación del  local. Un proceso de remodelación resulta bastante extenso (obtener  los vistos buenos, elaborar  los planos, seleccionar  al contratista) esto tarda algunos  meses, es decir que  la obra e incluso el cobro por ésta  vendría ingresando  en el 2009.
</t>
        </r>
      </text>
    </comment>
    <comment ref="C219" authorId="0">
      <text>
        <r>
          <rPr>
            <sz val="8"/>
            <rFont val="Tahoma"/>
            <family val="0"/>
          </rPr>
          <t xml:space="preserve">Defensa Pública del I Circuito Judicial de San José: Remodelación del sexto piso de la Defensa Pública de San José, con el fin de construir 20 cubículos para ubicar el personal administrativo se requiere la suma de ¢14.000.000,00. Es importante indicar que se está considerando el costo unitario de ¢700.000,00 por cubículo, dato que se tomó de unos cubículos construidos en el mes de noviembre de este año, por lo que se puede considerar que el dato está actualizado. Estos cubículos son indispensables por las limitaciones de espacio físico en este edificio. En el sexto piso es donde se ubica la mayor cantidad de personal administrativo y con el fin de economizar espacio y poder ubicar en este piso todo este personal, ya que unos se encuentran en el sétimo piso, es que se requiere esta remodelación.
</t>
        </r>
      </text>
    </comment>
    <comment ref="C216" authorId="0">
      <text>
        <r>
          <rPr>
            <sz val="8"/>
            <rFont val="Tahoma"/>
            <family val="0"/>
          </rPr>
          <t xml:space="preserve">Las fiscalías de Desamparados, Hatillo y Cartago han solicitado la confección de cubículos y muebles modulares.
</t>
        </r>
      </text>
    </comment>
    <comment ref="C71" authorId="0">
      <text>
        <r>
          <rPr>
            <sz val="8"/>
            <rFont val="Tahoma"/>
            <family val="0"/>
          </rPr>
          <t xml:space="preserve">Construcción de segundo piso para los Tribunales de Juicio en Sarapiquí por falta de espacio. Se pretende aprovechar la infraestructura física y acondicionarla para ubicar más oficinas. 
</t>
        </r>
      </text>
    </comment>
    <comment ref="C44" authorId="0">
      <text>
        <r>
          <rPr>
            <sz val="8"/>
            <rFont val="Tahoma"/>
            <family val="0"/>
          </rPr>
          <t xml:space="preserve">Construcción de siete oficinas, distribuidas de la siguiente manera: dos en el área disponible frente a las oficinas de jueces, tres en el Tribunal de Juicio y dos en el Juzgado Penal, con estás construcciones se liberarían espacios para ubicar a un Juez Contravencional  que actualmente ocupa una sala de conciliación.
</t>
        </r>
      </text>
    </comment>
    <comment ref="C115" authorId="0">
      <text>
        <r>
          <rPr>
            <sz val="8"/>
            <rFont val="Tahoma"/>
            <family val="0"/>
          </rPr>
          <t xml:space="preserve">Cubículos en el Juzgado Contravencional: El espacio de este despacho se ha hecho insuficiente para el personal, mobiliario, equipo y expedientes. Es  urgente  y muy necesario que se construyan estos cubículos </t>
        </r>
      </text>
    </comment>
    <comment ref="C109" authorId="0">
      <text>
        <r>
          <rPr>
            <sz val="8"/>
            <rFont val="Tahoma"/>
            <family val="0"/>
          </rPr>
          <t xml:space="preserve">Instalación de módulos para el Juzgado Penal, para trece auxiliares y un juez, con el fin de hacer mejor uso racional del espacio.
</t>
        </r>
      </text>
    </comment>
    <comment ref="C113" authorId="0">
      <text>
        <r>
          <rPr>
            <sz val="8"/>
            <rFont val="Tahoma"/>
            <family val="0"/>
          </rPr>
          <t xml:space="preserve">Instalación de módulos para el Juzgado Civil de Hacienda, para cincuenta y nueve auxiliares, y ocho jueces, con el fin de hacer mejor uso racional del espacio.
</t>
        </r>
      </text>
    </comment>
    <comment ref="C164" authorId="0">
      <text>
        <r>
          <rPr>
            <sz val="8"/>
            <rFont val="Tahoma"/>
            <family val="0"/>
          </rPr>
          <t xml:space="preserve">Cambio de canoas del Edificio de los Laboratorios Forenses, las canoas  actuales cuentan con 10 años de haber sido instaladas, ya presentan daños irreparables, por este motivo hay que proceder con  el reemplazo de las mismas.
</t>
        </r>
      </text>
    </comment>
    <comment ref="C153" authorId="0">
      <text>
        <r>
          <rPr>
            <sz val="8"/>
            <rFont val="Tahoma"/>
            <family val="0"/>
          </rPr>
          <t xml:space="preserve">En la parte interna del Edificio de Patología Forense propiamente en el patio, existen unos domos ( piezas ovaladas de plástico que sirven de techo), las mismas presentan rajaduras que no se pueden reparar. Necesitamos sustituir estos domos por una cubierta de láminas de Policarbonato (Láminas alveolares), esta obra se viene solicitando desde hace dos años.
</t>
        </r>
      </text>
    </comment>
    <comment ref="C151" authorId="0">
      <text>
        <r>
          <rPr>
            <sz val="8"/>
            <rFont val="Tahoma"/>
            <family val="0"/>
          </rPr>
          <t xml:space="preserve">Adquisición de ascensor que llegue al tercer nivel del edificio de Patología: Es importante indicar que actualmente en ese edificio se cuenta con ascensor, el cual tiene acceso al segundo nivel, dejando sin acceso un tercer nivel en el área de Patología, en la cual se ubica una de las secciones de gran afluencia del Departamento de Medicina Legal, la Sección de Psiquiatría y Psicología Forense, no obstante el acceso a esta secciones es a través de gradas y en el caso de personas adultas mayores o con una discapacidad de movilidad se violenta el principio de vida independiente, entre otros, ya que tienen que solicitar ayuda para subir con el consecuente riesgo de accidente que eso implica. Otra situación que se debe indicar es el hecho de que el ascensor que esta actualmente en este edificio y que llega hasta el segundo piso, es un ascensor que se traslado hace diez años de San José y según los técnicos de la empresa Elevadores Otis S.A. que son los contratados para darle mantenimiento a este ascensor el mismo ya esta obsoleto debido a que no hay repuestos en el mercado, actualmente tiene un mes sin funcionar por la misma situación no hay repuestos para repararlo, además indican que en cualquier momento dejará de funcionar. 
</t>
        </r>
      </text>
    </comment>
    <comment ref="C19" authorId="0">
      <text>
        <r>
          <rPr>
            <sz val="8"/>
            <rFont val="Tahoma"/>
            <family val="0"/>
          </rPr>
          <t xml:space="preserve">Construcción de una nueva caseta de seguridad con baño y con vidrios de seguridad, para ubicarla en la entrada principal del Complejo de Ciencias Forenses, exactamente donde se ubica  la pluma del control de acceso y en el centro de la calle.  Pues la actualmente utilizada no tiene la mejor de las  ubicaciones, ya que en épocas de lluvia, el oficial de seguridad no regula correctamente el ingreso de vehículos, tiene que estar saliendo e ingresando constantemente de la caseta cada vez que ingresa un carro.
</t>
        </r>
      </text>
    </comment>
    <comment ref="C32" authorId="0">
      <text>
        <r>
          <rPr>
            <sz val="8"/>
            <rFont val="Tahoma"/>
            <family val="0"/>
          </rPr>
          <t xml:space="preserve">Reestructurar las salas de juicio ubicadas en el sector este del tercer piso del edificio, para adecuarlas a los requerimientos establecidos en los proyectos de reformas procésales que se encuentran en trámite en la Asamblea Legislativa, especialmente por la introducción de la oralidad en los diferentes procesos. Lo anterior por cuanto el diseño actual de las salas de juicios únicamente se ajusta a la materia penal, con lo cual se pretende la construcción de una mayor cantidad de aposentos, maximizando el espacio físico para solventar las necesidades de los jueces que atienden esas materias durante sus audiencias .  
</t>
        </r>
      </text>
    </comment>
    <comment ref="C33" authorId="0">
      <text>
        <r>
          <rPr>
            <sz val="8"/>
            <rFont val="Tahoma"/>
            <family val="0"/>
          </rPr>
          <t xml:space="preserve">Traslado del Centro de Monitoreo al quinto piso.  El Departamento de Seguridad señala, entre las debilidades de la seguridad de este Circuito, la ubicación del Centro de Monitoreo en el primer piso contiguo al turno extraordinario (Juzgado Penal, Defensa Pública y Fiscalía).
</t>
        </r>
      </text>
    </comment>
    <comment ref="C58" authorId="0">
      <text>
        <r>
          <rPr>
            <sz val="8"/>
            <rFont val="Tahoma"/>
            <family val="0"/>
          </rPr>
          <t xml:space="preserve">Necesario por actos  vandálicos, además de ruido que molesta a los Jueces de Casación.
</t>
        </r>
      </text>
    </comment>
    <comment ref="C59" authorId="0">
      <text>
        <r>
          <rPr>
            <sz val="8"/>
            <rFont val="Tahoma"/>
            <family val="0"/>
          </rPr>
          <t xml:space="preserve">Es urgente debido a acumulación de agua y a problemas que generan los estudiantes del colegio. 
</t>
        </r>
      </text>
    </comment>
    <comment ref="C57" authorId="0">
      <text>
        <r>
          <rPr>
            <sz val="8"/>
            <rFont val="Tahoma"/>
            <family val="2"/>
          </rPr>
          <t>El inmueble carece de este tipo de recurso</t>
        </r>
        <r>
          <rPr>
            <sz val="8"/>
            <rFont val="Tahoma"/>
            <family val="0"/>
          </rPr>
          <t xml:space="preserve">
</t>
        </r>
      </text>
    </comment>
    <comment ref="C61" authorId="0">
      <text>
        <r>
          <rPr>
            <sz val="8"/>
            <rFont val="Tahoma"/>
            <family val="0"/>
          </rPr>
          <t xml:space="preserve">Construcción Tribunales de Grecia  (Incluye UPS, Supresores trasientes y motogenerador para el Sistema de Gestión). Actualmente el proyecto se encuentra en proceso de refrendo en la Contraloría General de la República, se estima que el mismo debe estar para marzo de 2008, en vista de lo cual se debe prever por orden de inicio 2 meses más reajustes para el 2009.
</t>
        </r>
      </text>
    </comment>
    <comment ref="C127" authorId="0">
      <text>
        <r>
          <rPr>
            <sz val="8"/>
            <rFont val="Tahoma"/>
            <family val="0"/>
          </rPr>
          <t xml:space="preserve">Para completar la construcción del Edificio Tercer Circuito Judicial de San José (Hatillo) acta de presupuesto No.4, del 8 de marzo de 2006, artículo VIII.
</t>
        </r>
      </text>
    </comment>
    <comment ref="C132" authorId="0">
      <text>
        <r>
          <rPr>
            <sz val="8"/>
            <rFont val="Tahoma"/>
            <family val="0"/>
          </rPr>
          <t xml:space="preserve">Compra e instalación de UPS para el edificio OIJ. Carece de la misma
</t>
        </r>
      </text>
    </comment>
    <comment ref="C133" authorId="0">
      <text>
        <r>
          <rPr>
            <sz val="8"/>
            <rFont val="Tahoma"/>
            <family val="0"/>
          </rPr>
          <t xml:space="preserve">Según señala la Master Ana Beatriz Méndez , Jefa del Depto de Servicios Generales este el  reacondicionamiento eléctrico del edificio del OIJ por su complejidad y costo se realizará en etapas, posiblemente el proyecto de UPS se planteará de igual manera y lo que se pretende es mejorar el sistema eléctrico para que pueda enfrentar las futuras cargas de equipo electrónico sensitivo aunado al concepto de modernización que impulsa el Poder Judicial y con el fin de cumplir con las normas del Código Eléctrico que establece que con cierta cantidad de años que este edificio ya cumplió debe actualizarse este sistema. 
</t>
        </r>
      </text>
    </comment>
    <comment ref="C165" authorId="0">
      <text>
        <r>
          <rPr>
            <b/>
            <sz val="8"/>
            <rFont val="Tahoma"/>
            <family val="2"/>
          </rPr>
          <t xml:space="preserve">Para toma de pruebas a usuarios del Laboratorio 
</t>
        </r>
        <r>
          <rPr>
            <sz val="8"/>
            <rFont val="Tahoma"/>
            <family val="0"/>
          </rPr>
          <t xml:space="preserve">Construcción de un módulo para la toma de muestras de casos de investigación de paternidad.Se retoma lo planteado en el oficio 426-DCF-2006,  dirigido a la Magistrada Julia Varela, miembro de la Comisión de Construcciones del Poder Judicial.  Al realizar el diseño de la planta física del Departamento de Ciencias Forenses, la Administración de entonces,   no  tomó en cuenta la necesidad de crear áreas apropiadas para la atención al público, ya que se priorizó el diseño del Laboratorio en el adecuado  manejo de evidencia física, más que para el tránsito y permanencia de persona que acudieran multitudinariamente.  Por esta razón, en el  año 2000 mediante un acuerdo de índole verbal entre la Jefatura del Departamento de Ciencias Forenses, la Administración del Complejo de Ciencias Forenses y la Jefatura del Departamento de Medicina Legal, se convino que la recepción de los pacientes de paternidades se realizará a través de la entrada que da acceso a los pacientes que visitan las Secciones del Departamento de Medicina Legal (ubicada en la primera planta del edificio), la cual presenta condiciones más adecuadas  para la atención de público, ya que fue prevista con ese propósito.  Procurando crear conciencia de la problemática planteada y luego de evaluar distintas opciones con relación a  la situación que con el tiempo se podía generar, se aprovechó, algunas visitas y participaciones en reuniones con diferentes oficinas, tales como la Contraloría de Servicios, de Atención de la Victima, Comisión de Familia, entre otras, del Poder Judicial. Se ha pretendido  crear conciencia, sobre algunos de los inconvenientes  que enfrenta el público citado para pruebas de paternidades, entre ellas, el tener que caminar hasta la recepción de Medicina Legal (área de atención de pacientes en general), recorrido que deben realizar  por la parte externa de los edificios (cerca de 400 metros), desplazamiento que expone a las personas (sobre todo a las madres que se acompañan de sus hijos y que viajan en transporte público) a las inclemencias del tiempo, situación particularmente delicada en el caso de personas que vienen con niños pequeños y adultos mayores y se movilizan en autobús, ya que deben realizarlo caminando.  Así mismo , por la cantidad de personas que se reciben, el área asignada para la atención del público ya presenta problemas de espacio, en virtud de la cantidad de personas que asisten allí dada la alta demanda de este tipo de pruebas. Adicionalmente, se deben considerar aquellos casos, citados previamente,  en que se presentan problemas entre las partes (madre y presunto padre) que asisten a realizarse  pruebas de paternidad, debiendo esperar en un área común, situación que genera conflictos en virtud de los resentimientos y problemas existentes, causando la revictimización de los niños. Por su parte,  el personal de seguridad del Poder Judicial, planteó la problemática existente en la recepción de Medicina Legal por la aglomeración de personas que se presentan a las citas de paternidad, ya que el volumen se vuelve inmanejable para el personal de seguridad del puesto, según su criterio.  Lo anterior, debido a que debe atender no solo las personas que asisten a las citas de paternidades, sino que también a los pacientes que se presentan tanto a la Clínica Forense, Medicina de Trabajo, Consejo Médico y  estudiantes universitarios, entre otros. Por lo anteriormente expuesto, se sugiere la construcción de un módulo de atención y obtención de las muestras de las personas que requieren las pruebas de paternidad, según las condiciones y distribución que se proponen en el diseño del Anexo 2 para ser valorado (plano), cuyo costo aproximado es de </t>
        </r>
        <r>
          <rPr>
            <b/>
            <sz val="8"/>
            <rFont val="Tahoma"/>
            <family val="2"/>
          </rPr>
          <t>¢115,000,000.00</t>
        </r>
        <r>
          <rPr>
            <sz val="8"/>
            <rFont val="Tahoma"/>
            <family val="0"/>
          </rPr>
          <t xml:space="preserve">. Se sugiere que este módulo se ubique contiguo al parqueo del Departamento de Ciencias Forenses, donde existe una casa de madera en ruinas, lo cual facilitaría el ingreso por la vía pública.  Según consulta realizada al Ing. Douglas Villalobos, esta área no está reservada para ninguna edificación.
</t>
        </r>
      </text>
    </comment>
  </commentList>
</comments>
</file>

<file path=xl/comments2.xml><?xml version="1.0" encoding="utf-8"?>
<comments xmlns="http://schemas.openxmlformats.org/spreadsheetml/2006/main">
  <authors>
    <author>igranados</author>
  </authors>
  <commentList>
    <comment ref="C20" authorId="0">
      <text>
        <r>
          <rPr>
            <sz val="8"/>
            <rFont val="Tahoma"/>
            <family val="0"/>
          </rPr>
          <t xml:space="preserve">Edificio de Tribunales de Bribrí: Adecuación de mostradores para que cumplan con la Ley 7600 debido a que para el 2008 se solicitaron  ¢3.000.000,00 para los tres mostradores, pero sólo se aprobó ¢1.000.000,00  para el 2008, el cual se estima que sólo alcanzará para cambiar uno de los mostradores quedando pendiente los otros dos.
</t>
        </r>
      </text>
    </comment>
    <comment ref="C53" authorId="0">
      <text>
        <r>
          <rPr>
            <sz val="8"/>
            <rFont val="Tahoma"/>
            <family val="0"/>
          </rPr>
          <t xml:space="preserve">Acondicionamiento de espacio pasar atención de público en Juzgado Contravencional de Buenos  Aires , que incluye adecuación del mostrador a los requerimientos de la Ley 7600 y el espacio de atención es sumamente pequeño. 
</t>
        </r>
      </text>
    </comment>
    <comment ref="C47" authorId="0">
      <text>
        <r>
          <rPr>
            <sz val="8"/>
            <rFont val="Tahoma"/>
            <family val="0"/>
          </rPr>
          <t xml:space="preserve">Juzgado de Familia y Penal Juvenil de Pérez Zeledón; Acondicionamiento físico del área de atención al público en cumplimiento a la Ley 7600.
</t>
        </r>
      </text>
    </comment>
    <comment ref="C45" authorId="0">
      <text>
        <r>
          <rPr>
            <sz val="8"/>
            <rFont val="Tahoma"/>
            <family val="0"/>
          </rPr>
          <t xml:space="preserve">Juzgado Penal de Pérez Zeledón: Acondicionamiento físico del área de atención al público en cumplimiento a la Ley 7600.
</t>
        </r>
      </text>
    </comment>
    <comment ref="C51" authorId="0">
      <text>
        <r>
          <rPr>
            <sz val="8"/>
            <rFont val="Tahoma"/>
            <family val="0"/>
          </rPr>
          <t xml:space="preserve">Juzgado Civil y Trabajo de Mayor Cuantía de Pérez Zeledón: Acondicionamiento físico del área de atención al público en cumplimiento a la Ley 7600.
</t>
        </r>
      </text>
    </comment>
    <comment ref="C49" authorId="0">
      <text>
        <r>
          <rPr>
            <sz val="8"/>
            <rFont val="Tahoma"/>
            <family val="0"/>
          </rPr>
          <t xml:space="preserve">Tribunal de Juicio de Pérez Zeledón: Acondicionamiento físico del área de atención al público en cumplimiento a la Ley 7600.
</t>
        </r>
      </text>
    </comment>
    <comment ref="C15" authorId="0">
      <text>
        <r>
          <rPr>
            <sz val="8"/>
            <rFont val="Tahoma"/>
            <family val="0"/>
          </rPr>
          <t xml:space="preserve">Remodelación de áreas de atención al público ( mostradores)  en  los tribunales de Liberia, ya que en ningún  despacho se cumple en este sentido con la Ley 7600. Corresponde   a los siguientes despachos Juzgado, Agrario Tribunal, Civil y  UARG, los anteriores se habían incluido para el 2008 sin embargo solo se aprobó el monto de 6.000.000,00 y el proyecto incluye además el acondicionamiento de las puertas. 
</t>
        </r>
      </text>
    </comment>
    <comment ref="C16" authorId="0">
      <text>
        <r>
          <rPr>
            <sz val="8"/>
            <rFont val="Tahoma"/>
            <family val="0"/>
          </rPr>
          <t xml:space="preserve">Acondicionar con ascensor  a los Tribunales de Liberia, ya que el edificio es de dos plantas y no cumple con lo establecido en la Ley 7600
</t>
        </r>
      </text>
    </comment>
    <comment ref="C71" authorId="0">
      <text>
        <r>
          <rPr>
            <sz val="8"/>
            <rFont val="Tahoma"/>
            <family val="0"/>
          </rPr>
          <t xml:space="preserve">Juzgado Laboral de Puntarenas: Construcción de Mostrador según especificaciones de la Ley 7600
</t>
        </r>
      </text>
    </comment>
    <comment ref="C73" authorId="0">
      <text>
        <r>
          <rPr>
            <sz val="8"/>
            <rFont val="Tahoma"/>
            <family val="0"/>
          </rPr>
          <t xml:space="preserve">juzgado Contravencional de Aguirre y Parrita: Construcción de Mostrador según especificaciones de la Ley 7600
</t>
        </r>
      </text>
    </comment>
    <comment ref="C55" authorId="0">
      <text>
        <r>
          <rPr>
            <sz val="8"/>
            <rFont val="Tahoma"/>
            <family val="0"/>
          </rPr>
          <t xml:space="preserve">Mostradores del Juzgado Contravencional de Poás y Juzgado Contravencional de Valverde Vega, los cuales se requiere adaptar a los requerimientos de la Ley 7600.
</t>
        </r>
      </text>
    </comment>
    <comment ref="C57" authorId="0">
      <text>
        <r>
          <rPr>
            <sz val="8"/>
            <rFont val="Tahoma"/>
            <family val="0"/>
          </rPr>
          <t xml:space="preserve">Mostradores del Juzgado Contravencional de Poás y Juzgado Contravencional de Valverde Vega, los cuales se requiere adaptar a los requerimientos de la Ley 7600.
</t>
        </r>
      </text>
    </comment>
    <comment ref="C11" authorId="0">
      <text>
        <r>
          <rPr>
            <sz val="8"/>
            <rFont val="Tahoma"/>
            <family val="0"/>
          </rPr>
          <t xml:space="preserve">Los despachos judiciales de Atenas requieren adaptar los mostradores a la Ley 7600
</t>
        </r>
      </text>
    </comment>
    <comment ref="C13" authorId="0">
      <text>
        <r>
          <rPr>
            <sz val="8"/>
            <rFont val="Tahoma"/>
            <family val="0"/>
          </rPr>
          <t xml:space="preserve">Construcción de baño para personas discapacitadas en los Tribunales de Guatuso y Los Chiles.  Según las exigencias de la Ley 7600, todas las instituciones de acceso público deben tener baños para personas discapacitadas. Pero en el caso de los edificios de Los Chiles y Guatuso no se cuenta con dichos baños
</t>
        </r>
      </text>
    </comment>
    <comment ref="C18" authorId="0">
      <text>
        <r>
          <rPr>
            <sz val="8"/>
            <rFont val="Tahoma"/>
            <family val="0"/>
          </rPr>
          <t xml:space="preserve">Rampa para discapacitados. En vista que el Edificio de Nicoya solo tiene dos pisos, la estructura arquitectónica se presta para hacer una rampa y no se requiere de momento de un ascensor. Lo anterior es necesarios que los usuarios internos y externos que asisten a las diligencias judiciales de este circuito, tengan acceso a la segunda planta del edificio, ya que solamente pueden acceder a los Juzgados de Familia, Penal Juvenil y Violencia Doméstica, Penal, Tribunal, Civil de Mayor, Defensa Pública por medio de las escaleras. Con esto se cumple con la ley 7600.
</t>
        </r>
      </text>
    </comment>
    <comment ref="C59" authorId="0">
      <text>
        <r>
          <rPr>
            <sz val="8"/>
            <rFont val="Tahoma"/>
            <family val="0"/>
          </rPr>
          <t xml:space="preserve">Juzgado Contravencional de Heredia: Construcción de un mostrador personalizado, para cumplir con lo estipulado por la Ley 7600.
</t>
        </r>
      </text>
    </comment>
    <comment ref="C61" authorId="0">
      <text>
        <r>
          <rPr>
            <sz val="8"/>
            <rFont val="Tahoma"/>
            <family val="0"/>
          </rPr>
          <t xml:space="preserve">Juzgado Contra la Violencia Doméstica de Heredia: Construcción de un mostrador personalizado, para cumplir con lo estipulado por la Ley 7600.
</t>
        </r>
      </text>
    </comment>
    <comment ref="C63" authorId="0">
      <text>
        <r>
          <rPr>
            <sz val="8"/>
            <rFont val="Tahoma"/>
            <family val="0"/>
          </rPr>
          <t xml:space="preserve">Juzgado de Familia de Heredia: Construcción de un mostrador personalizado, para cumplir con lo estipulado por la Ley 7600.
</t>
        </r>
      </text>
    </comment>
    <comment ref="C65" authorId="0">
      <text>
        <r>
          <rPr>
            <sz val="8"/>
            <rFont val="Tahoma"/>
            <family val="0"/>
          </rPr>
          <t xml:space="preserve">Tribunal de Juicio de Heredia: Construcción de un mostrador personalizado, para cumplir con lo estipulado por la Ley 7600.
</t>
        </r>
      </text>
    </comment>
    <comment ref="C67" authorId="0">
      <text>
        <r>
          <rPr>
            <sz val="8"/>
            <rFont val="Tahoma"/>
            <family val="0"/>
          </rPr>
          <t xml:space="preserve">Juzgado de Menor Cuantía de Heredia: Construcción de un mostrador personalizado, para cumplir con lo estipulado por la Ley 7600.
</t>
        </r>
      </text>
    </comment>
    <comment ref="C69" authorId="0">
      <text>
        <r>
          <rPr>
            <sz val="8"/>
            <rFont val="Tahoma"/>
            <family val="0"/>
          </rPr>
          <t xml:space="preserve">Juzgado Contravencional de Sarapiqui: Construcción de un mostrador personalizado, para cumplir con lo estipulado por la Ley 7600.
</t>
        </r>
      </text>
    </comment>
    <comment ref="C78" authorId="0">
      <text>
        <r>
          <rPr>
            <sz val="8"/>
            <rFont val="Tahoma"/>
            <family val="0"/>
          </rPr>
          <t xml:space="preserve">Delegación Regional de San Carlos. Remodelación, Mejoras. Es necesaria la remodelación y habilitar estantes, en el cubículo de los investigadores, debido a que la condición en que se encuentra actualmente es de hacinamiento, por el poco espació con que cuentan para ubicar su escritorio y espacio de trabajo Se rescata las observaciones de la Unidad de Salud Ocupacional, la cual elaboró el informe Nº 30-SO/A-2007, en el cual hacen la observación al respecto. Lo que se requiere es acondicionar tres cubículos que ocupan actualmente los investigadores, para hacer uno solo con las divisiones correspondientes, de manera que amplíen el espacio en el que están. Es de suma importancia, retomar la solicitud de rediseño de los dos mostradores del despacho, para adecuarlos a la Ley 7600. Debido a que el mostrador de atención al público, se debe adaptar a los estándares definidos por el  Reglamento de la Ley 7600. Este proyecto fue planteado por la Sub Administración Regional de San Carlos en el Anteproyecto de Presupuesto del año 2007 y el 2008;  en vista de que no fue aprobado para esos períodos, se replantea para que se confeccione.
</t>
        </r>
      </text>
    </comment>
    <comment ref="C82" authorId="0">
      <text>
        <r>
          <rPr>
            <sz val="8"/>
            <rFont val="Tahoma"/>
            <family val="0"/>
          </rPr>
          <t xml:space="preserve">Unidad Regional de la Fortuna. Remodelación, Mejoras. Es de suma importancia, remodelar el mostrador del despacho, para adecuarlos a la Ley 7600. Debido a que el mostrador de atención al público no cumple con los requerimientos que establece la ley, se debe adaptar a los estándares definidos por el  Reglamento establecido en la Ley 7600.
</t>
        </r>
      </text>
    </comment>
    <comment ref="C80" authorId="0">
      <text>
        <r>
          <rPr>
            <sz val="8"/>
            <rFont val="Tahoma"/>
            <family val="0"/>
          </rPr>
          <t xml:space="preserve">Unidad Regional de Los Chiles. Remodelación, Mejoras. Es de suma importancia, remodelar el mostrador del despacho, para adecuarlos a la Ley 7600. Debido a que el mostrador de atención al público no cumple con los requerimientos que establece la ley, se debe adaptar a los estándares definidos por el  Reglamento establecido en la Ley 7600.
</t>
        </r>
      </text>
    </comment>
    <comment ref="C84" authorId="0">
      <text>
        <r>
          <rPr>
            <sz val="8"/>
            <rFont val="Tahoma"/>
            <family val="0"/>
          </rPr>
          <t xml:space="preserve">Delegación Regional de Puntarenas. Remodelación entrada y mostrador de acuerdo a la Ley 7600. Con el propósito de cumplir con lo requerido por el Consejo Superior en sesión del 10 de octubre del 2001 artículo XVI, es una necesidad para esta oficina Judicial cumplir con los requerimientos necesarios para brindar una adecuada atención a personas con discapacidad.
</t>
        </r>
      </text>
    </comment>
    <comment ref="C86" authorId="0">
      <text>
        <r>
          <rPr>
            <sz val="8"/>
            <rFont val="Tahoma"/>
            <family val="0"/>
          </rPr>
          <t xml:space="preserve">Oficina Regional de Garabito. Remodelación entrada y mostrador de acuerdo a la Ley 7600. Remodelación de entrada, rampa y mostrador, con el propósito de cumplir con lo requerido por el Consejo Superior en sesión del 10 de octubre del 2001 artículo XVI, es una necesidad para esta oficina Judicial cumplir con los requerimientos necesarios para brindar una adecuada atención a personas con discapacidad
</t>
        </r>
      </text>
    </comment>
    <comment ref="C88" authorId="0">
      <text>
        <r>
          <rPr>
            <sz val="8"/>
            <rFont val="Tahoma"/>
            <family val="0"/>
          </rPr>
          <t xml:space="preserve">Delegación Regional de Limón. Construcción de baño para personas que presentan alguna discapacidad y remodelación de mostrador de recepción. En cumplimento a lo estipulado por la Ley 7600 y las políticas de la Institución se hace necesaria la construcción de un baño para público que cumpla con las características establecidas, adicionalmente el mostrador existente en recepción no es el adecuado para el servicio a estas personas, lo que ocasiona incomodidad a los mismos.
</t>
        </r>
      </text>
    </comment>
    <comment ref="C7" authorId="0">
      <text>
        <r>
          <rPr>
            <sz val="8"/>
            <rFont val="Tahoma"/>
            <family val="0"/>
          </rPr>
          <t>En este Programa la Oficina Administrativa del I C. J. de San José, prevé los recursos para la confección de dos mostradores que cuenten con las características de la Ley 7600. Estos mostradores son para las siguientes oficinas.
-Oficina Centralizada de Recep. de Documentos I C. J. San José
-Unidad de Localización, Citación y Present. I C. J. de San José</t>
        </r>
      </text>
    </comment>
    <comment ref="C23" authorId="0">
      <text>
        <r>
          <rPr>
            <sz val="8"/>
            <rFont val="Tahoma"/>
            <family val="0"/>
          </rPr>
          <t>En este Programa la Oficina Administrativa del I C. J. de San José, prevé los recursos para la confección de dos mostradores que cuenten con las características de la Ley 7600. Estos mostradores son para las siguientes oficinas.
-Juzgado Penal de Puriscal
-Juzgado de Pensiones y Violencia Doméstica de Pavas
-Juzgado Contravencional y de Menor Cuantía de Mora
-Juzgado Contravencional y de Menor Cuantía de Santa Ana
-Juzgado Contravencional y de Menor Cuantía de Turrubares
-Juzgado Penal del III Circuito Judicial de San José (Desamparados)
-Juzgado Penal de Hatillo
-Juzgado de Familia del III Circuito Judicial de San José (Desamparados)
-Juzgado Civil y Trabajo del III Circuito Judicial de San José (Desamparados
-Juzgado Contravencional y de Menor Cuantía de Acosta
-Juzgado Contravencional y de Menor Cuantía de San Sebastián
-Oficina Centralizada de Notificaciones del I C. J. San José</t>
        </r>
      </text>
    </comment>
  </commentList>
</comments>
</file>

<file path=xl/comments3.xml><?xml version="1.0" encoding="utf-8"?>
<comments xmlns="http://schemas.openxmlformats.org/spreadsheetml/2006/main">
  <authors>
    <author>igranados</author>
  </authors>
  <commentList>
    <comment ref="B25" authorId="0">
      <text>
        <r>
          <rPr>
            <sz val="8"/>
            <rFont val="Tahoma"/>
            <family val="0"/>
          </rPr>
          <t xml:space="preserve">Para el mantenimiento preventivo y correctivo de los inmuebles a cargo de esta administración.  </t>
        </r>
      </text>
    </comment>
    <comment ref="B29" authorId="0">
      <text>
        <r>
          <rPr>
            <sz val="8"/>
            <rFont val="Tahoma"/>
            <family val="0"/>
          </rPr>
          <t>Para mantenimiento de edificios y locales, específicamente para necesidades que surgen en el transcurso del año.</t>
        </r>
      </text>
    </comment>
    <comment ref="B64" authorId="0">
      <text>
        <r>
          <rPr>
            <sz val="8"/>
            <rFont val="Tahoma"/>
            <family val="0"/>
          </rPr>
          <t>Para el mantenimiento general preventivo y correctivo del aire acondicionado.</t>
        </r>
      </text>
    </comment>
    <comment ref="B60" authorId="0">
      <text>
        <r>
          <rPr>
            <sz val="8"/>
            <rFont val="Tahoma"/>
            <family val="0"/>
          </rPr>
          <t xml:space="preserve">Justificación dice "monto real consumido en el 2007 más el 14%". Mantenimiento preventivo y correctivo de las oficinas
</t>
        </r>
      </text>
    </comment>
    <comment ref="B35" authorId="0">
      <text>
        <r>
          <rPr>
            <sz val="8"/>
            <rFont val="Tahoma"/>
            <family val="2"/>
          </rPr>
          <t xml:space="preserve">Los montos aquí consignados son para hacerle frente al mantenimiento correctivo preventivo que surja en las oficinas del circuito judicial. El gasto se proyecta para 21 oficinas judiciales </t>
        </r>
      </text>
    </comment>
    <comment ref="B36" authorId="0">
      <text>
        <r>
          <rPr>
            <sz val="8"/>
            <rFont val="Tahoma"/>
            <family val="0"/>
          </rPr>
          <t xml:space="preserve">Este rubro es para acondicionar espacios y poder ubicar las plazas nuevas que han llegado, para atender necesidades propias de la Ley 7600 y para otras que surjan. El gasto proyectado es para 7 oficinas judiciales. Por ejemplo, se planea remodelar el área del Tribunal para la nueva Sección colegiada que inició a partir de este año.  entre otras remodelaciones.  </t>
        </r>
      </text>
    </comment>
    <comment ref="B9" authorId="0">
      <text>
        <r>
          <rPr>
            <sz val="8"/>
            <rFont val="Tahoma"/>
            <family val="0"/>
          </rPr>
          <t xml:space="preserve">Recursos destinados a la instalación de un pequeño ascensor para expedientes (monta platos), instalar un alero en el edificio que había quedado pendiente y para hacerle frente a reparaciones imprevistas.
</t>
        </r>
      </text>
    </comment>
    <comment ref="B16" authorId="0">
      <text>
        <r>
          <rPr>
            <sz val="8"/>
            <rFont val="Tahoma"/>
            <family val="0"/>
          </rPr>
          <t xml:space="preserve">Para las eventuales reparaciones de las plantas eléctricas
</t>
        </r>
      </text>
    </comment>
    <comment ref="B17" authorId="0">
      <text>
        <r>
          <rPr>
            <sz val="8"/>
            <rFont val="Tahoma"/>
            <family val="0"/>
          </rPr>
          <t xml:space="preserve">Para las eventuales reparaciones de los portones eléctricos de los edificios de San José y Anexos.
</t>
        </r>
      </text>
    </comment>
    <comment ref="B18" authorId="0">
      <text>
        <r>
          <rPr>
            <sz val="8"/>
            <rFont val="Tahoma"/>
            <family val="0"/>
          </rPr>
          <t xml:space="preserve">Para hacerle frente a necesidades que surjan en las oficinas
</t>
        </r>
      </text>
    </comment>
    <comment ref="B19" authorId="0">
      <text>
        <r>
          <rPr>
            <sz val="8"/>
            <rFont val="Tahoma"/>
            <family val="0"/>
          </rPr>
          <t xml:space="preserve">Principalmente para la contratación del destaqueo de las tuberías madre de los edificios 
</t>
        </r>
      </text>
    </comment>
    <comment ref="B23" authorId="0">
      <text>
        <r>
          <rPr>
            <sz val="8"/>
            <rFont val="Tahoma"/>
            <family val="0"/>
          </rPr>
          <t xml:space="preserve">Esta Unidad es la responsable de la recarga de los extintores ubicados en los edificios de San José y Anexos
</t>
        </r>
      </text>
    </comment>
    <comment ref="B21" authorId="0">
      <text>
        <r>
          <rPr>
            <sz val="8"/>
            <rFont val="Tahoma"/>
            <family val="0"/>
          </rPr>
          <t xml:space="preserve">Para suplir necesidades que surjan en los edificios de San José
</t>
        </r>
      </text>
    </comment>
    <comment ref="B45" authorId="0">
      <text>
        <r>
          <rPr>
            <sz val="8"/>
            <rFont val="Tahoma"/>
            <family val="0"/>
          </rPr>
          <t xml:space="preserve">Estos recursos son para hacerle frente a las necesidades de mantenimiento e imprevistos que surjan en las oficinas o en el edificio
</t>
        </r>
      </text>
    </comment>
    <comment ref="B31" authorId="0">
      <text>
        <r>
          <rPr>
            <sz val="8"/>
            <rFont val="Tahoma"/>
            <family val="0"/>
          </rPr>
          <t xml:space="preserve">Para polarizar ventanas en las oficinas judiciales de Osa y algunas ubicadas en las oficinas de Corredores.
</t>
        </r>
      </text>
    </comment>
    <comment ref="B78" authorId="0">
      <text>
        <r>
          <rPr>
            <sz val="8"/>
            <rFont val="Tahoma"/>
            <family val="0"/>
          </rPr>
          <t xml:space="preserve">Recursos para hacerle frente a las necesidades de mantenimiento e imprevistos que surjan en las oficinas o en el edificio
</t>
        </r>
      </text>
    </comment>
    <comment ref="B57" authorId="0">
      <text>
        <r>
          <rPr>
            <sz val="8"/>
            <rFont val="Tahoma"/>
            <family val="2"/>
          </rPr>
          <t>Para acondicionar con pintura el techo del inmueble. Lo requiere con urgencia</t>
        </r>
        <r>
          <rPr>
            <sz val="8"/>
            <rFont val="Tahoma"/>
            <family val="0"/>
          </rPr>
          <t xml:space="preserve">
</t>
        </r>
      </text>
    </comment>
    <comment ref="B42" authorId="0">
      <text>
        <r>
          <rPr>
            <sz val="8"/>
            <rFont val="Tahoma"/>
            <family val="0"/>
          </rPr>
          <t xml:space="preserve">Para la reparación de aleros y canoas en el techo del edificio de  los Tribunales de Liberia
</t>
        </r>
      </text>
    </comment>
    <comment ref="B43" authorId="0">
      <text>
        <r>
          <rPr>
            <sz val="8"/>
            <rFont val="Tahoma"/>
            <family val="0"/>
          </rPr>
          <t xml:space="preserve">Estos recursos son para hacerle frente a las necesidades de mantenimiento e imprevistos que surjan en las oficinas o en el edificio
</t>
        </r>
      </text>
    </comment>
    <comment ref="B67" authorId="0">
      <text>
        <r>
          <rPr>
            <sz val="8"/>
            <rFont val="Tahoma"/>
            <family val="2"/>
          </rPr>
          <t>Para realizar trabajos de acondicionamiento de oficinas con pintura</t>
        </r>
      </text>
    </comment>
    <comment ref="B71" authorId="0">
      <text>
        <r>
          <rPr>
            <sz val="8"/>
            <rFont val="Tahoma"/>
            <family val="2"/>
          </rPr>
          <t xml:space="preserve">Para acondicionamiento del inmueble con pintura y para reparaciones menores que surjan </t>
        </r>
      </text>
    </comment>
    <comment ref="B73" authorId="0">
      <text>
        <r>
          <rPr>
            <sz val="8"/>
            <rFont val="Tahoma"/>
            <family val="0"/>
          </rPr>
          <t xml:space="preserve">El monto aquí consignado es para la   remodelación del despacho, pues con la  eliminación de la ventilación natural, la Unidad de Salud Ocupacional recomendó  acondicionar el despacho para la instalación de aire acondicionado, ya que en el espacio están reunidos catorce auxiliares
</t>
        </r>
      </text>
    </comment>
    <comment ref="B53" authorId="0">
      <text>
        <r>
          <rPr>
            <sz val="8"/>
            <rFont val="Tahoma"/>
            <family val="0"/>
          </rPr>
          <t xml:space="preserve">La Licda. Ana Virginia Madrigal, señala que este monto es para la reparación de las paredes de la oficina del Magistrado Armijo Sancho y para la sustitución de los pisos de oficinas de algunos magistrados, pues se encuentran en pésimo estado   
</t>
        </r>
      </text>
    </comment>
    <comment ref="B75" authorId="0">
      <text>
        <r>
          <rPr>
            <sz val="8"/>
            <rFont val="Tahoma"/>
            <family val="2"/>
          </rPr>
          <t>Acondicionamiento y remodelación del espacio físico.</t>
        </r>
        <r>
          <rPr>
            <sz val="8"/>
            <rFont val="Tahoma"/>
            <family val="0"/>
          </rPr>
          <t xml:space="preserve">
</t>
        </r>
      </text>
    </comment>
    <comment ref="B55" authorId="0">
      <text>
        <r>
          <rPr>
            <sz val="8"/>
            <rFont val="Tahoma"/>
            <family val="2"/>
          </rPr>
          <t xml:space="preserve">Para reparaciones del techo del inmueble, se encuentra en mal estado
</t>
        </r>
      </text>
    </comment>
    <comment ref="B38" authorId="0">
      <text>
        <r>
          <rPr>
            <sz val="8"/>
            <rFont val="Tahoma"/>
            <family val="0"/>
          </rPr>
          <t xml:space="preserve">Para contratar los servicios privados y desarrollar proyectos menores de mejora, generalmente se compran los materiales y se contrata la mano de obra, pues el obrero no esta en capacidad de desarrollar todo tipo de trabajos, algunos son muy específicos.
</t>
        </r>
      </text>
    </comment>
    <comment ref="B39" authorId="0">
      <text>
        <r>
          <rPr>
            <sz val="8"/>
            <rFont val="Tahoma"/>
            <family val="2"/>
          </rPr>
          <t>Para las diversas reparaciones  eléctricas del edificio de los Tribunales de Heredia, mantenimiento correctivo preventivo</t>
        </r>
        <r>
          <rPr>
            <sz val="8"/>
            <rFont val="Tahoma"/>
            <family val="0"/>
          </rPr>
          <t xml:space="preserve">
</t>
        </r>
      </text>
    </comment>
    <comment ref="B40" authorId="0">
      <text>
        <r>
          <rPr>
            <sz val="8"/>
            <rFont val="Tahoma"/>
            <family val="0"/>
          </rPr>
          <t xml:space="preserve">Para las reparaciones del techo del edificio de los Tribunales de Heredia, mantenimiento correctivo preventivo
</t>
        </r>
      </text>
    </comment>
    <comment ref="B7" authorId="0">
      <text>
        <r>
          <rPr>
            <sz val="8"/>
            <rFont val="Tahoma"/>
            <family val="2"/>
          </rPr>
          <t>Para mantenimiento preventivo correctivo de las instalaciones donde se ubica el Almacén, filtraciones de agua, reparaciones de portón, entre otros</t>
        </r>
      </text>
    </comment>
    <comment ref="B11" authorId="0">
      <text>
        <r>
          <rPr>
            <sz val="8"/>
            <rFont val="Tahoma"/>
            <family val="0"/>
          </rPr>
          <t xml:space="preserve">Para hacerle frente a reparaciones eléctricas que surjan en otros circuitos judiciales. Generalmente estos recursos se utilizan cuando las oficinas Administrativas no cuentan con recursos para asumir el costo de las reparaciones. </t>
        </r>
      </text>
    </comment>
    <comment ref="B12" authorId="0">
      <text>
        <r>
          <rPr>
            <sz val="8"/>
            <rFont val="Tahoma"/>
            <family val="0"/>
          </rPr>
          <t xml:space="preserve">Para la contratación de  mano de obra en la ejecución de trabajos específicos en todo el país. Generalmente se utilizan estos recursos cuando alguna Administración Regional no dispone de los recursos para atender la necesidad.
</t>
        </r>
      </text>
    </comment>
    <comment ref="B13" authorId="0">
      <text>
        <r>
          <rPr>
            <sz val="8"/>
            <rFont val="Tahoma"/>
            <family val="0"/>
          </rPr>
          <t xml:space="preserve">Para trabajos de mantenimiento preventivo correctivo del circuito judicial. 
</t>
        </r>
      </text>
    </comment>
    <comment ref="B14" authorId="0">
      <text>
        <r>
          <rPr>
            <sz val="8"/>
            <rFont val="Tahoma"/>
            <family val="0"/>
          </rPr>
          <t xml:space="preserve">Para hacerle frente a las diferentes necesidades que surjan con acondicionamientos de oficinas o áreas comunes con pintura 
</t>
        </r>
      </text>
    </comment>
    <comment ref="B33" authorId="0">
      <text>
        <r>
          <rPr>
            <sz val="8"/>
            <rFont val="Tahoma"/>
            <family val="0"/>
          </rPr>
          <t xml:space="preserve">Estos recursos son para hacerle frente a las necesidades de mantenimiento correctivo preventivo que surjan en las instalaciones físicas
</t>
        </r>
      </text>
    </comment>
    <comment ref="B51" authorId="0">
      <text>
        <r>
          <rPr>
            <sz val="8"/>
            <rFont val="Tahoma"/>
            <family val="0"/>
          </rPr>
          <t xml:space="preserve">Los recursos serán empleados para sustituir las alfombras de las oficinas por piso tipo "pergo"
</t>
        </r>
      </text>
    </comment>
    <comment ref="B69" authorId="0">
      <text>
        <r>
          <rPr>
            <sz val="8"/>
            <rFont val="Tahoma"/>
            <family val="0"/>
          </rPr>
          <t xml:space="preserve">El Lic. David Brown, Administrador del Ministerio Público señala que para principios de este año cuando formuló el presupuesto, analizó que en el edificio que se alquilará resultaría necesaria la construcción de cubículos u oficinas para ubicar a los diferentes fiscales, los cuales suman alrededor de 50  personas, igualmente consideró el trasladar a la Fiscalía de Contra el  Crimen Organizado, dicha oficina no se consideró cuando se solicitaron los 100 millones para remodelación y el  traslado de una oficina más implicaría la construcción de más bodegas, más salas de reuniones, más cubículos. Añade también que omitió contemplar el mantenimiento de un posible ascensor en caso de que el edificio contara con uno, todo esto conllevo a incluir dentro de la sub partida 1.08.01  más fondos para cubrir este tipo de necesidades. 
Por último indica, que la Unidad Administrativa y la Fiscalía General asumen aquellos gastos urgentes  que surgen en las distintas unidades especializadas  y fiscalías del país, las cuales se presentan desde cambiar una lámina de cielorraso hasta confeccionar una pared  o acondicionar una oficina  para un fiscal, éste tipo de gastos igualmente se contemplaron en la formulación del presupuesto sub partida 1.08.01. 
</t>
        </r>
      </text>
    </comment>
    <comment ref="B62" authorId="0">
      <text>
        <r>
          <rPr>
            <sz val="8"/>
            <rFont val="Tahoma"/>
            <family val="0"/>
          </rPr>
          <t>Para atender necesidades diversas en el transcurso del año.</t>
        </r>
      </text>
    </comment>
    <comment ref="B27" authorId="0">
      <text>
        <r>
          <rPr>
            <sz val="8"/>
            <rFont val="Tahoma"/>
            <family val="0"/>
          </rPr>
          <t xml:space="preserve">Mantenimiento del mármol que existe en las paredes externas e internas, además de reparaciones que hay que realizar en las gradas de la entrada principal.
</t>
        </r>
      </text>
    </comment>
    <comment ref="B48" authorId="0">
      <text>
        <r>
          <rPr>
            <sz val="8"/>
            <rFont val="Tahoma"/>
            <family val="0"/>
          </rPr>
          <t xml:space="preserve">Para la adición de alero, construcción de verjas de seguridad y malla de protección en el sector de enlace entre las aulas y el comedor.
</t>
        </r>
      </text>
    </comment>
    <comment ref="B47" authorId="0">
      <text>
        <r>
          <rPr>
            <sz val="8"/>
            <rFont val="Tahoma"/>
            <family val="0"/>
          </rPr>
          <t xml:space="preserve">Para completar el acondicionamiento del estudio de la Unidad de Producción Audiovisual, específicamente para dotarlo de un sistema de luces, alfombrarlo y hacer un trabajo de insonorización
</t>
        </r>
      </text>
    </comment>
  </commentList>
</comments>
</file>

<file path=xl/sharedStrings.xml><?xml version="1.0" encoding="utf-8"?>
<sst xmlns="http://schemas.openxmlformats.org/spreadsheetml/2006/main" count="521" uniqueCount="361">
  <si>
    <t>Comisión de Construcciones</t>
  </si>
  <si>
    <t>Servicios de ingeniería</t>
  </si>
  <si>
    <t xml:space="preserve">Servicios generales </t>
  </si>
  <si>
    <t xml:space="preserve">Mantenimiento de edificios y locales </t>
  </si>
  <si>
    <t xml:space="preserve">Otros materiales y productos de uso en la construcción </t>
  </si>
  <si>
    <t>Maquinaria y equipo para la producción</t>
  </si>
  <si>
    <t>Equipo y mobiliario de oficina</t>
  </si>
  <si>
    <t>Equipo y programas de cómputo</t>
  </si>
  <si>
    <t xml:space="preserve">Equipo y mobiliario educacional, deportivo y recreativo </t>
  </si>
  <si>
    <t>Vías de comunicación terrestre</t>
  </si>
  <si>
    <t>Otras construcciones, adiciones y mejoras</t>
  </si>
  <si>
    <t>Tercero Circuito Judicial de Alajuela (San Ramón)</t>
  </si>
  <si>
    <t>Segundo Circuito Judicial de Alajuela (San Carlos)</t>
  </si>
  <si>
    <t>Primer Circuito Judicial de la Zona Sur (Pérez Zeledón)</t>
  </si>
  <si>
    <t>Segundo Circuito Judicial de la Zona Sur (Corredores)</t>
  </si>
  <si>
    <t>Tercer Circuito Judicial de San José (Desamparados)</t>
  </si>
  <si>
    <t>Primer Circuito Judicial de Guanacaste (Liberia)</t>
  </si>
  <si>
    <t>Segundo Circuito Judicial de Guanacaste (Nicoya)</t>
  </si>
  <si>
    <t>Primer Circuito Judicial de la Zona Atlántica (Limón)</t>
  </si>
  <si>
    <t>Departamento Laboratorio de Ciencias Forenses</t>
  </si>
  <si>
    <t xml:space="preserve">Sección de Patología Forense </t>
  </si>
  <si>
    <t xml:space="preserve">Departamento de Medicina Legal </t>
  </si>
  <si>
    <t xml:space="preserve">Unidad Administrativa de la Defensa Pública </t>
  </si>
  <si>
    <t xml:space="preserve">Fiscalía Adjunta del II Circuito Judicial de Alajuela </t>
  </si>
  <si>
    <t>Oficina Administrativa del II Circuito Judicial de San José</t>
  </si>
  <si>
    <t>Sustitución de lámparas</t>
  </si>
  <si>
    <t>Instalación de módulos para el área de Archivo</t>
  </si>
  <si>
    <t xml:space="preserve">Sustitución de cielorrasos </t>
  </si>
  <si>
    <t>Acondicionamiento con pintura en gradas y Mezannine</t>
  </si>
  <si>
    <t xml:space="preserve">Sustitución de las puertas de madera de los balcones </t>
  </si>
  <si>
    <t>Ampliación de la segunda planta del edificio de Buenos Aires</t>
  </si>
  <si>
    <t>Ampliación del edificio de los Tribunales de Justicia (Corredores)</t>
  </si>
  <si>
    <t xml:space="preserve">Acondicionamiento total con pintura para el edificio de Atenas </t>
  </si>
  <si>
    <t>Contratación de Consultora para el edificio de Grecia</t>
  </si>
  <si>
    <t xml:space="preserve">Construcción de servicios sanitarios en el edificio de Tribunales </t>
  </si>
  <si>
    <t>Acondicionamiento total con pintura para el edificio de Tribunales</t>
  </si>
  <si>
    <t xml:space="preserve">Remodelaciones diversas en varias oficinas </t>
  </si>
  <si>
    <t>Remodelación del sótano del edificio de Tribunales de Heredia</t>
  </si>
  <si>
    <t xml:space="preserve">Construcción del segundo piso del edificio de Sarapiquí </t>
  </si>
  <si>
    <t>Construcción de oficinas en el edificio de Tribunales</t>
  </si>
  <si>
    <t>Reparación de aceras del edificio de Tribunales de Liberia</t>
  </si>
  <si>
    <t>Acondicionamiento externo con pintura para el edificio de Tribunales</t>
  </si>
  <si>
    <t>Reparación integral de aceras y muros del edificio de Tribunales</t>
  </si>
  <si>
    <t>Ampliación del parqueo del edificio de Tribunales</t>
  </si>
  <si>
    <t xml:space="preserve">Acondicionamiento de espacios físicos en el tercer piso del edificio </t>
  </si>
  <si>
    <t>Subp.</t>
  </si>
  <si>
    <t>Sustitución de domos en el edificio de Patología Forense</t>
  </si>
  <si>
    <t>Ampliación del edificio de los Tribunales de Justicia de Siquirres</t>
  </si>
  <si>
    <t>Autoridad o Dependencia Judicial Solicitante</t>
  </si>
  <si>
    <t>TOTAL TÍTULO 301</t>
  </si>
  <si>
    <t>Departamento de Seguridad</t>
  </si>
  <si>
    <t xml:space="preserve">Ampliación de bodega </t>
  </si>
  <si>
    <t>Remodelación de espacio físico (Laboratorio)</t>
  </si>
  <si>
    <t>Remodelación de espació físico ( Unidad de Documentación)</t>
  </si>
  <si>
    <t>Reparación de pared (Oficina de Reseña-I. C. J. San José)</t>
  </si>
  <si>
    <t>Remodelación de espacio físico (Jefatura de la Sección)</t>
  </si>
  <si>
    <t>Construcción de bodega</t>
  </si>
  <si>
    <t>Construcción de mueble</t>
  </si>
  <si>
    <t>Acondicionamiento de la sala de sesiones</t>
  </si>
  <si>
    <t xml:space="preserve">Remodelación de espacio físico (área de la recepción del Depto) </t>
  </si>
  <si>
    <t>Remodelación de espacio físico (cuarto de instrumentos)</t>
  </si>
  <si>
    <t>Remodelación de espacio físico (Cuarto frío)</t>
  </si>
  <si>
    <t>Construcción de bodega (almacenar reactivos)</t>
  </si>
  <si>
    <t>Remodelación de espacio físico (área de recepción de Bioquímica)</t>
  </si>
  <si>
    <t xml:space="preserve">Remodelación de espacio físico (área de la U.C.I.I.) </t>
  </si>
  <si>
    <t xml:space="preserve">Construcción de cubículo </t>
  </si>
  <si>
    <t>Construcción de módulo (para casos de investigación por paternidad)</t>
  </si>
  <si>
    <t>Construcción de área de descontaminación (en el cuarto de instrumento)</t>
  </si>
  <si>
    <t>Construcción de mueble (área de la recepción)</t>
  </si>
  <si>
    <t>Instalación de sistema de aire acondicionado (Laboratorio central)</t>
  </si>
  <si>
    <t>Reacondicionamiento de espacio físico (área de Indicios Traza)</t>
  </si>
  <si>
    <t>Construcción de cubículos (para el área de las fosas)</t>
  </si>
  <si>
    <t xml:space="preserve">Construcción de bodega (área de indicios, dictámenes y equipo) </t>
  </si>
  <si>
    <t>Remodelación de espacio físico (área de la recepción)</t>
  </si>
  <si>
    <t>Remodelación y acondicionamiento del parqueo</t>
  </si>
  <si>
    <t xml:space="preserve">Remodelación y acondicionamiento de espacio físico en oficina </t>
  </si>
  <si>
    <t xml:space="preserve">Remodelación de la entrada norte de la oficina judicial </t>
  </si>
  <si>
    <t>Acondicionamiento de los ventanales del sector norte de la oficina</t>
  </si>
  <si>
    <t>Construcción de mostrador para la atención al público</t>
  </si>
  <si>
    <t>Sustitución de techo y reparación de parqueo (edificio)</t>
  </si>
  <si>
    <t>Construcción de bodega (resguardo de legajos, indicios y otros)</t>
  </si>
  <si>
    <t xml:space="preserve">Remodelación de espacio físico (cabina de radio) </t>
  </si>
  <si>
    <t>Remodelación y acondicionamiento de espacio físico (edificio alquilado)</t>
  </si>
  <si>
    <t>Confección e instalación de cubículos (Desamparados, Hatillo y Cartago)</t>
  </si>
  <si>
    <t>Remodelación y acondicionamiento de espacio físico (oficina)</t>
  </si>
  <si>
    <t>Instalación de puerta de vidrio con marco de aluminio (entrada de la oficina)</t>
  </si>
  <si>
    <t xml:space="preserve">Ampliación de bodega de expedientes </t>
  </si>
  <si>
    <t>Construcción de cubierta (techo) en al bodega de expedientes</t>
  </si>
  <si>
    <t>Remodelación y acondicionamiento de espacio físico (local nuevo)</t>
  </si>
  <si>
    <t>Sección de Biología Forense</t>
  </si>
  <si>
    <t>Sección de Ingeniería Forense</t>
  </si>
  <si>
    <t>Sección de Análisis de Escritura y Documentos Dudosos</t>
  </si>
  <si>
    <t>Sección de Fotografía y Audiovisuales</t>
  </si>
  <si>
    <t>Delegación Regional de Cartago</t>
  </si>
  <si>
    <t>Delegación Regional de Puntarenas</t>
  </si>
  <si>
    <t>Delegación Regional de Limón</t>
  </si>
  <si>
    <t>Delegación Regional de Pérez Zeledón</t>
  </si>
  <si>
    <t xml:space="preserve">Sección Especializada en Tránsito de O.I.J. </t>
  </si>
  <si>
    <t xml:space="preserve">Unidad de Medicina Legal de Pérez Zeledón </t>
  </si>
  <si>
    <t>Unidad de Medicina Legal de Limón</t>
  </si>
  <si>
    <t>50104</t>
  </si>
  <si>
    <t xml:space="preserve">Oficina Regional de Garabito </t>
  </si>
  <si>
    <t>10801</t>
  </si>
  <si>
    <t>Unidad Regional de Tarrazú</t>
  </si>
  <si>
    <t>Subdelegación Regional de San Ran Ramón</t>
  </si>
  <si>
    <t>Unidad Regional de Bribrí</t>
  </si>
  <si>
    <t xml:space="preserve">Departamento de Proveeduría </t>
  </si>
  <si>
    <t>Instalación de estantería tipo rack para complementar el mezanine</t>
  </si>
  <si>
    <t xml:space="preserve">Departamento de Servicios Generales </t>
  </si>
  <si>
    <t xml:space="preserve">Departamento de Seguridad </t>
  </si>
  <si>
    <t xml:space="preserve">Traslado de celdas </t>
  </si>
  <si>
    <t>Oficina Administrativa del I Circuito Judicial de San José</t>
  </si>
  <si>
    <t>Construcción del edificio del III Circuito Judicial de San José</t>
  </si>
  <si>
    <t>Tribunal Penal del II Circuito Judicial de San José</t>
  </si>
  <si>
    <t>Construcción de bodega para custodia de expedientes</t>
  </si>
  <si>
    <t>Tribunal de Trabajo</t>
  </si>
  <si>
    <t>Juzgado Penal del II Circuito Judicial de San José</t>
  </si>
  <si>
    <t>Juzgado Contravencional y de Menor Cuantía de La Cruz</t>
  </si>
  <si>
    <t xml:space="preserve">Construcción de tapia </t>
  </si>
  <si>
    <t xml:space="preserve">Juzgado Contravencional y de Menor Cuantía de Orotina </t>
  </si>
  <si>
    <t>Acondicionamiento total con pintura para el inmueble</t>
  </si>
  <si>
    <t xml:space="preserve">Juzgado Contravencional y de Menor Cuantía de San Mateo </t>
  </si>
  <si>
    <t>Construcción de rampa y salida de emergencia</t>
  </si>
  <si>
    <t xml:space="preserve">Juzgado Civil de Heredia </t>
  </si>
  <si>
    <t>Remodelación de oficina (cubículos y estantería)</t>
  </si>
  <si>
    <t xml:space="preserve">Confección e instalación de cubículos </t>
  </si>
  <si>
    <t xml:space="preserve">Juzgado Contravencional y de Menor Cuantía de Carrillo </t>
  </si>
  <si>
    <t xml:space="preserve">Acondicionamiento total con pintura para el inmueble </t>
  </si>
  <si>
    <t>Compra de bomba y tanque para sistema de riego</t>
  </si>
  <si>
    <t xml:space="preserve">Sustitución de la cubierta del techo del edificio de Tribunales </t>
  </si>
  <si>
    <t xml:space="preserve">Construcción de cubículo con sistema eléctrico </t>
  </si>
  <si>
    <t>Reparación de pared y malla de la casa de huéspedes</t>
  </si>
  <si>
    <t>Remodelación y ampliación del Edificio de Tribunales de Limón</t>
  </si>
  <si>
    <t>Instalación de U.P.S. para el edifico de Tribunales de Limón</t>
  </si>
  <si>
    <t>Instalación de supresores trasientes y motogenerador para el edificio</t>
  </si>
  <si>
    <t xml:space="preserve">Oficina de Asuntos Internos </t>
  </si>
  <si>
    <t>50201</t>
  </si>
  <si>
    <t xml:space="preserve">Archivo Criminal </t>
  </si>
  <si>
    <t xml:space="preserve">Sección de Transportes </t>
  </si>
  <si>
    <t>50299</t>
  </si>
  <si>
    <t>Unidad de Transportes</t>
  </si>
  <si>
    <t xml:space="preserve">Unidad de Taller Mecánico </t>
  </si>
  <si>
    <t>Oficina Centralizada de Recepción de Documentos del I C. J. San José</t>
  </si>
  <si>
    <t xml:space="preserve">Juzgado Penal de Puriscal </t>
  </si>
  <si>
    <t>Unidad de Localización, Citación y Presentación del I C. J. de San José</t>
  </si>
  <si>
    <t>Confección e instalación de mostrador</t>
  </si>
  <si>
    <t>Juzgado de Pensiones y Violencia Doméstica de Pavas</t>
  </si>
  <si>
    <t>Juzgado Penal del III Circuito Judicial de San José (Desamparados)</t>
  </si>
  <si>
    <t>Juzgado Penal de Hatillo</t>
  </si>
  <si>
    <t>Juzgado de Familia del III Circuito Judicial de San José (Desamparados)</t>
  </si>
  <si>
    <t>Juzgado Civil y Trabajo del III Circuito Judicial de San José (Desamparados)</t>
  </si>
  <si>
    <t>Juzgado Contravencional y de Menor Cuantía de Acosta</t>
  </si>
  <si>
    <t>Juzgado Contravencional y de Menor Cuantía de Santa Ana</t>
  </si>
  <si>
    <t>Juzgado Contravencional y de Menor Cuantía de Mora</t>
  </si>
  <si>
    <t>Oficina Centralizada de Notificaciones del I C. J. San José</t>
  </si>
  <si>
    <t>Adecuación de mostradores (Tribunales de Justicia de Bribrí)</t>
  </si>
  <si>
    <t xml:space="preserve">Juzgado Contravencional y de Menor Cuantía de Buenos Aires </t>
  </si>
  <si>
    <t xml:space="preserve">Juzgado Penal del I Circuito Judicial de la Zona Sur </t>
  </si>
  <si>
    <t xml:space="preserve">Juzgado de Familia y Penal Juvenil del I Circuito Judicial de la Zona Sur </t>
  </si>
  <si>
    <t xml:space="preserve">Juzgado Civil y Trabajo del I Circuito Judicial de la Zona Sur </t>
  </si>
  <si>
    <t>Remodelación y acondicionamiento de espacio físico</t>
  </si>
  <si>
    <t xml:space="preserve">Remodelación y adecuación de mostradores (Tribunales de Liberia) </t>
  </si>
  <si>
    <t>Compra e instalación de ascensor</t>
  </si>
  <si>
    <t>Juzgado de Trabajo de Puntarenas</t>
  </si>
  <si>
    <t xml:space="preserve">Juzgado Contravencional y de Menor Cuantía de Poás </t>
  </si>
  <si>
    <t xml:space="preserve">Juzgado Contravencional y de Menor Cuantía de Valverde Vega </t>
  </si>
  <si>
    <t>Confección e instalación de mostradores (Tribunales de Atenas)</t>
  </si>
  <si>
    <t>Construcción de baño para discapacitados (para Los Chiles y Guatuso)</t>
  </si>
  <si>
    <t>Construcción de rampa para discapacitados (Tribunales de Liberia)</t>
  </si>
  <si>
    <t xml:space="preserve">Juzgado Contravencional de Heredia </t>
  </si>
  <si>
    <t>Juzgado de Violencia Doméstica de Heredia</t>
  </si>
  <si>
    <t xml:space="preserve">Juzgado de Familia de Heredia </t>
  </si>
  <si>
    <t xml:space="preserve">Tribunal de Heredia </t>
  </si>
  <si>
    <t xml:space="preserve">Juzgado Contravencional y de Menor Cuantía de Sarapiquí </t>
  </si>
  <si>
    <t>Delegación Regional de San Carlos</t>
  </si>
  <si>
    <t>Unidad Regional de Los Chiles</t>
  </si>
  <si>
    <t>Unidad Regional de La Fortuna</t>
  </si>
  <si>
    <t xml:space="preserve">Construcción de baño para discapacitados </t>
  </si>
  <si>
    <t xml:space="preserve">Remodelación de espacio físico e instalación de mostrador </t>
  </si>
  <si>
    <t>Remodelación de espacio físico e instalación de mostrador</t>
  </si>
  <si>
    <t>Remodelación de espacio físico e instalación de mostrador y cubículos</t>
  </si>
  <si>
    <t>Reparación de camino en la finca</t>
  </si>
  <si>
    <t>Reestructurar las salas ubicadas en el sector este del tercer piso del edificio</t>
  </si>
  <si>
    <t>Traslado del Centro de Monitoreo al quinto piso</t>
  </si>
  <si>
    <t xml:space="preserve">Sección Clínico Médico Forense </t>
  </si>
  <si>
    <t xml:space="preserve">Archivo Judicial </t>
  </si>
  <si>
    <t xml:space="preserve">Departamento de Planificación </t>
  </si>
  <si>
    <t>Sección de Bioquímica</t>
  </si>
  <si>
    <t xml:space="preserve">Sección de Toxicología </t>
  </si>
  <si>
    <t xml:space="preserve">Sección Química Analítica </t>
  </si>
  <si>
    <t xml:space="preserve">Sección de Pericias Físicas </t>
  </si>
  <si>
    <t xml:space="preserve">Compra e instalación de U.P.S. para el edificio del O.I.J. </t>
  </si>
  <si>
    <t>Jefatura de la Defensa Pública</t>
  </si>
  <si>
    <t>Defensa Pública del III Circuito Judicial de San José (Desamparados)</t>
  </si>
  <si>
    <t>Juzgado de Tránsito del I Circuito Judicial de San José</t>
  </si>
  <si>
    <t>Juzgado de Tránsito de Hatillo</t>
  </si>
  <si>
    <t xml:space="preserve">Fiscalía General </t>
  </si>
  <si>
    <t xml:space="preserve">Unidad Administrativa del Ministerio Público </t>
  </si>
  <si>
    <t>Remodelación de accesos a los pisos 3ro y 4to del edificio Anexo A</t>
  </si>
  <si>
    <t xml:space="preserve">Confección de muebles para oficinas de Jefaturas y personal de apoyo </t>
  </si>
  <si>
    <t>Construcción de otra rampa en la bodega de San Joaquín de Flores</t>
  </si>
  <si>
    <t>Compra e instalación de ascensor para el edificio Anexo C</t>
  </si>
  <si>
    <t xml:space="preserve">Construcción de cubículos en las entradas de los edificios en San José </t>
  </si>
  <si>
    <t>Construcción de caseta de seguridad con baño y vidrios de seguridad</t>
  </si>
  <si>
    <t xml:space="preserve">Enchape de las piletas del edificio de los Tribunales </t>
  </si>
  <si>
    <t>Corrección de las filtraciones de agua en el Mezannine</t>
  </si>
  <si>
    <t>Remodelación de espacios físicos en áreas administrativas</t>
  </si>
  <si>
    <t>Sustitución de los domos en el edificio de Tribunales de Pérez Zeledón</t>
  </si>
  <si>
    <t xml:space="preserve">Sustitución del cielorraso de todos los pisos del edificio de Tribunales </t>
  </si>
  <si>
    <t xml:space="preserve">Remodelación y ampliación del edificio de Tribunales de Alajuela </t>
  </si>
  <si>
    <t>Sustitución de los domos del edificio de Tribunales de Justicia</t>
  </si>
  <si>
    <t xml:space="preserve">Reparación del parqueo del edificio de Tribunales de Justicia </t>
  </si>
  <si>
    <t>Construcción del edificio de los Tribunales para la zona de Upala</t>
  </si>
  <si>
    <t>Contrucción de parqueo para el edificio de Tribunales (Nicoya)</t>
  </si>
  <si>
    <t>Reparación y acondicionamiento con pintura de verjas y muro del edificio</t>
  </si>
  <si>
    <t>Confección e instalación de escaleras de emergencia en el edificio</t>
  </si>
  <si>
    <t xml:space="preserve">Compra de motores de bomba de agua para el edificio </t>
  </si>
  <si>
    <t>Compra de tanque de presión para agua potable</t>
  </si>
  <si>
    <t>Instalación de sistema de bombeo de agua para el edificio de Bribrí</t>
  </si>
  <si>
    <t>Instalación de enrejado en el edificio de Bribrí y contrapuerta de metal</t>
  </si>
  <si>
    <t>Confección e instalación de módulos de trabajo</t>
  </si>
  <si>
    <t>Remodelación de espacio físico (Unidad de Afis)</t>
  </si>
  <si>
    <t>Remodelación de espacio físico (Reconocimiento Fotográfico)</t>
  </si>
  <si>
    <t>Construcción de cabina de radio (Unidad de Capturas)</t>
  </si>
  <si>
    <t xml:space="preserve">Construcción de techo para parqueo de vehículos con perdida total </t>
  </si>
  <si>
    <t>Construcción de bodega (Anexo D)</t>
  </si>
  <si>
    <t>Reparación de pisos (Anexo D)</t>
  </si>
  <si>
    <t>Compra e instalación de ascensor para el Depto de Medicina Legal</t>
  </si>
  <si>
    <t xml:space="preserve">Remodelación de espacio físico (recepción del área administrativa) </t>
  </si>
  <si>
    <t>Remodelación de espacio físico (oficina de la Jefatura)</t>
  </si>
  <si>
    <t>Sustitución de los ductos dañados del aire acondicionado</t>
  </si>
  <si>
    <t>Sustitución de las canoas del edificio de Laboratorio de Ciencias Forenses</t>
  </si>
  <si>
    <t>Remodelación de espacio físico (área administrativa)</t>
  </si>
  <si>
    <t>Remodelación de espacio físico (Unidad de Números Troquelados)</t>
  </si>
  <si>
    <t>Remodelación y acondicionamiento de espacio físico (Oficina Lofoscopia)</t>
  </si>
  <si>
    <t>Reacondicionamiento de espacio físico (sala de reseña y bodega)</t>
  </si>
  <si>
    <t>Acondicionamiento con pintura las gradas de emergencia del edificio</t>
  </si>
  <si>
    <t xml:space="preserve">Remodelación del espacio físico de la Unidad Administrativa </t>
  </si>
  <si>
    <t>Concepto</t>
  </si>
  <si>
    <t>Presupuesto Aprobado 2008</t>
  </si>
  <si>
    <t>Presupuesto Solicitado 2009</t>
  </si>
  <si>
    <t xml:space="preserve">Porcentaje de  Crecimiento   </t>
  </si>
  <si>
    <t>Primer Circuito Judicial de San José</t>
  </si>
  <si>
    <t>Segundo Circuito Judicial de San José</t>
  </si>
  <si>
    <t xml:space="preserve">Primer Circuito Judicial de Alajuela </t>
  </si>
  <si>
    <t>Circuito Judicial de Cartago</t>
  </si>
  <si>
    <t xml:space="preserve">Circuito Judicial de Heredia </t>
  </si>
  <si>
    <t xml:space="preserve">Circuito Judicial de Puntarenas </t>
  </si>
  <si>
    <t>Comparativo por Circuito Judicial 08-09</t>
  </si>
  <si>
    <t xml:space="preserve">Comisión de Construcciones </t>
  </si>
  <si>
    <t xml:space="preserve">Circuito Judicial </t>
  </si>
  <si>
    <t>Comparativo por Subpartida 08-09</t>
  </si>
  <si>
    <t xml:space="preserve">Remodelación de la fuente del edificio de San Ramón </t>
  </si>
  <si>
    <t>Compra e instalación de ascensor para San Ramón</t>
  </si>
  <si>
    <t>Instalación de verja alrededor del edificio de Tribunales de San Ramón</t>
  </si>
  <si>
    <t>Sustitución de azulejo del patio interno (San Ramón)</t>
  </si>
  <si>
    <t>Reparación de las escaleras de emergencia del edificio de San Ramón</t>
  </si>
  <si>
    <t>#</t>
  </si>
  <si>
    <t xml:space="preserve">Edificios </t>
  </si>
  <si>
    <t>Instalaciones</t>
  </si>
  <si>
    <t>Terrenos</t>
  </si>
  <si>
    <t xml:space="preserve">Total </t>
  </si>
  <si>
    <t>Programa 927 Servicio Jurisdiccional</t>
  </si>
  <si>
    <t>Programa 928 Organismo de Investigación Judicial</t>
  </si>
  <si>
    <t>Programa 929 Ministerio Público</t>
  </si>
  <si>
    <t>Programa 930 Defensa Pública</t>
  </si>
  <si>
    <t>Programa 932 Servicio Juristránsito</t>
  </si>
  <si>
    <t>Comparativo por Programa Presupuestario 08-09</t>
  </si>
  <si>
    <t>Programa 926 Dirección y Administración</t>
  </si>
  <si>
    <t>Total Programa 926 Dirección y Administración</t>
  </si>
  <si>
    <t xml:space="preserve">Total Programa 927 Servicios Jurisdiccional </t>
  </si>
  <si>
    <t xml:space="preserve">Total Programa 928 Organismo de Investigación Judicial </t>
  </si>
  <si>
    <t xml:space="preserve">Total Programa 929 Ministerio Público </t>
  </si>
  <si>
    <t xml:space="preserve">Total Programa 930 Defensa Pública </t>
  </si>
  <si>
    <t>Total Programa 932 Servicio Justicia de Tránsito</t>
  </si>
  <si>
    <t xml:space="preserve">Total Programa 926 Dirección y Administración </t>
  </si>
  <si>
    <t xml:space="preserve">Total Programa 927 Servicio Jurisdiccional </t>
  </si>
  <si>
    <t>Total Programa 928 Organismo de Investigación Judicial</t>
  </si>
  <si>
    <t>Reparación de las áreas del parqueo y la fuente del edificio (costado oeste)</t>
  </si>
  <si>
    <t>Acondicionamiento con pintura externa para el edificio de Pérez Zeledón</t>
  </si>
  <si>
    <t xml:space="preserve">Sala Constitucional </t>
  </si>
  <si>
    <t>Servicio mano de obra- mantenimiento de edificios y locales</t>
  </si>
  <si>
    <t xml:space="preserve">Reparaciones eléctricas </t>
  </si>
  <si>
    <t xml:space="preserve">Reparaciones de techos </t>
  </si>
  <si>
    <t>Reparación de aleros y canoas</t>
  </si>
  <si>
    <t xml:space="preserve">Juzgado Contravencional y de Menor Cuantía de La Cruz </t>
  </si>
  <si>
    <t xml:space="preserve">Reparación de techos </t>
  </si>
  <si>
    <t xml:space="preserve">Fiscalía Adjunta de Heredia </t>
  </si>
  <si>
    <t>Escuela Judicial</t>
  </si>
  <si>
    <t>10803</t>
  </si>
  <si>
    <t>Mantenimiento del aire acondicionado</t>
  </si>
  <si>
    <t>Reparación eléctrica</t>
  </si>
  <si>
    <t xml:space="preserve">Servicio de mano de obra para mantenimiento de edificios y locales </t>
  </si>
  <si>
    <t>Mantenimiento de edificios y locales</t>
  </si>
  <si>
    <t xml:space="preserve">Para pintura de edificios y locales </t>
  </si>
  <si>
    <t xml:space="preserve">Sección de Mantenimiento y Construcción </t>
  </si>
  <si>
    <t>Reparación de portón eléctrico</t>
  </si>
  <si>
    <t xml:space="preserve">Servicio por polarizado de vidrios </t>
  </si>
  <si>
    <t xml:space="preserve">Reparación de fontanería </t>
  </si>
  <si>
    <t>Servicio por polarizado de vidrios</t>
  </si>
  <si>
    <t xml:space="preserve">Recarga de extintor </t>
  </si>
  <si>
    <t xml:space="preserve">Unidad de Salud e Higiene Ocupacional </t>
  </si>
  <si>
    <t>Sala Tercera</t>
  </si>
  <si>
    <t>Remodelaciones</t>
  </si>
  <si>
    <t>Fiscalía Adjunta del III Circuito Judicial de San José</t>
  </si>
  <si>
    <r>
      <t>Nota:</t>
    </r>
    <r>
      <rPr>
        <sz val="10"/>
        <rFont val="Arial"/>
        <family val="0"/>
      </rPr>
      <t xml:space="preserve"> Los cuadros anteriores incluyen los proyectos de construcciones y aquellos relacionados con la Ley 7600</t>
    </r>
  </si>
  <si>
    <t xml:space="preserve">Remodelación de espacio físico de la bodega (área de indicios) </t>
  </si>
  <si>
    <t>Reparación e impermeabilización de filtraciones en lozas</t>
  </si>
  <si>
    <t xml:space="preserve">Acondicionamiento de espacio físico (Unidad de Producción Audiovisual) </t>
  </si>
  <si>
    <t>Instalación de alero, verjas y malla (sector aulas-comedor)</t>
  </si>
  <si>
    <t>Segundo Circuito Judicial de la Zona Atlántica (Pococí)</t>
  </si>
  <si>
    <t>Remodelación de los baños, pisos y otras  menores que se requieran  en las oficinas de los Magistrados y miembros del Consejo Superior.</t>
  </si>
  <si>
    <t>Acondicionamiento eléctrico en el edificio del O.I.J. (Primera etapa)</t>
  </si>
  <si>
    <t>Ampliación del vestíbulo del edificio de Tribunales de Heredia</t>
  </si>
  <si>
    <t>Ampliación del vestíbulo del edificio de Tribunales de Liberia</t>
  </si>
  <si>
    <t>Mantenimiento general para la casa de huéspedes</t>
  </si>
  <si>
    <t>Remodelación de espacio físico (Unidad de Retardo Hablado)</t>
  </si>
  <si>
    <t>Conexión de maquinaria nueva (U.P.S. Central del Complejo)</t>
  </si>
  <si>
    <t>Reacondicionamiento de espacio físico (área de resguardo de evidencias)</t>
  </si>
  <si>
    <t>Reacondicionamiento de espacio físico (para cámara de refrigeración)</t>
  </si>
  <si>
    <t>Confección e instalación de cubículos (6 to piso del edificio)</t>
  </si>
  <si>
    <t>Construcción de sala de debates (en el local alquilado)</t>
  </si>
  <si>
    <t>Juzgado Contravencional y de Menor Cuantía de Turrubares</t>
  </si>
  <si>
    <t xml:space="preserve">Juzgado Contravencional y de Menor Cuantía de San Sebastián </t>
  </si>
  <si>
    <t xml:space="preserve">Remodelación de espacio  y adecuación de mostrador </t>
  </si>
  <si>
    <t>Subdelegación Regional de Tres Ríos</t>
  </si>
  <si>
    <t xml:space="preserve">Secretaría General del O.I.J. </t>
  </si>
  <si>
    <t>Secretaría General del O.I.J.</t>
  </si>
  <si>
    <t xml:space="preserve">Juzgado Contravencional y de Menor Cuantía de Aguirre </t>
  </si>
  <si>
    <t xml:space="preserve">Administración Regional del I Circuito Judicial Zona Sur </t>
  </si>
  <si>
    <t xml:space="preserve">Administración Regional del II Circuito Judicial Zona Sur </t>
  </si>
  <si>
    <t xml:space="preserve">Administración Regional de Golfito </t>
  </si>
  <si>
    <t xml:space="preserve">Administración Regional del I Circuito Judicial Alajuela </t>
  </si>
  <si>
    <t xml:space="preserve">Administración Regional del II Circuito Judicial Alajuela </t>
  </si>
  <si>
    <t xml:space="preserve">Administración Regional del III Cir. Jud. de Alajuela (San Ramón) </t>
  </si>
  <si>
    <t xml:space="preserve">Administración Regional del I Circuito Judicial de Guanacaste </t>
  </si>
  <si>
    <t xml:space="preserve">Administración Regional del II Circuito Judicial de Guanacaste </t>
  </si>
  <si>
    <t>Administración Regional de Santa Cruz</t>
  </si>
  <si>
    <t xml:space="preserve">Administración Regional del I Circuito Judicial de la Zona Atlántica </t>
  </si>
  <si>
    <t xml:space="preserve">Administración Regional del II Circuito Judicial de la Zona Atlántica </t>
  </si>
  <si>
    <t>Juzgado Especializado de Cobro del II Circuito Judicial de San José</t>
  </si>
  <si>
    <t xml:space="preserve">Juzgado Contrav. y Pensiones Aliment. del III C. J. de Alajuela (San Ramón) </t>
  </si>
  <si>
    <t xml:space="preserve">Tribunal del I Circuito Judicial de la Zona Sur </t>
  </si>
  <si>
    <t xml:space="preserve">Administración Regional de la Ciudad Judicial de San Joaquín de Flores </t>
  </si>
  <si>
    <t>Oficina Administrativa del III Circ. Judicial de San José (Supernumerarios)</t>
  </si>
  <si>
    <t xml:space="preserve">Sección de Almacén </t>
  </si>
  <si>
    <t>Administración Regional de Cartago</t>
  </si>
  <si>
    <t xml:space="preserve">Administración Regional de Heredia </t>
  </si>
  <si>
    <t xml:space="preserve">Administración Regional de Cartago </t>
  </si>
  <si>
    <t>Administración Regional de Heredia</t>
  </si>
  <si>
    <t xml:space="preserve">Administración Regional de Puntarenas  </t>
  </si>
  <si>
    <t xml:space="preserve">Juzgado Civil de Menor Cuantía de Heredia </t>
  </si>
  <si>
    <t>Administración Regional de Grecia</t>
  </si>
  <si>
    <t xml:space="preserve">Administración Regional de Osa </t>
  </si>
  <si>
    <t xml:space="preserve">Construcción del edificio de Tribunales de Justicia para la zona de Osa </t>
  </si>
  <si>
    <t>Monto Proyecto Presupuesto 2009</t>
  </si>
  <si>
    <t xml:space="preserve">PROYECTO DE PRESUPUESTO 2009 - LEY 7600 </t>
  </si>
  <si>
    <t>PROYECTO DE PRESUPUESTO - CONSTRUCCIONES 2009</t>
  </si>
  <si>
    <t xml:space="preserve">Construcción del edificio de los Tribunales de Justicia para la zona de Grecia </t>
  </si>
  <si>
    <t xml:space="preserve">Tribunal de Casación Penal </t>
  </si>
  <si>
    <t>PROYECTO DE PRESUPUESTO - MANTENIMIENTO 2009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</si>
</sst>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Red]#,##0"/>
    <numFmt numFmtId="171" formatCode="_-* #,##0\ _P_t_a_-;\-* #,##0\ _P_t_a_-;_-* &quot;-&quot;\ _P_t_a_-;_-@_-"/>
    <numFmt numFmtId="172" formatCode="0.000000"/>
    <numFmt numFmtId="173" formatCode="0;[Red]0"/>
    <numFmt numFmtId="174" formatCode="_(* #,##0.00_);_(* \(#,##0.00\);_(* \-??_);_(@_)"/>
    <numFmt numFmtId="175" formatCode="#,##0.000"/>
    <numFmt numFmtId="176" formatCode="0.000"/>
    <numFmt numFmtId="177" formatCode="dd/mm/yy"/>
    <numFmt numFmtId="178" formatCode="#,##0.0000"/>
    <numFmt numFmtId="179" formatCode="[$¢-140A]\ #,##0.000;[Red]\-[$¢-140A]\ #,##0.000"/>
    <numFmt numFmtId="180" formatCode="[$¢-140A]\ #,##0.00;[Red]\-[$¢-140A]\ #,##0.00"/>
    <numFmt numFmtId="181" formatCode="#,##0.0"/>
  </numFmts>
  <fonts count="16">
    <font>
      <sz val="10"/>
      <name val="Arial"/>
      <family val="0"/>
    </font>
    <font>
      <b/>
      <sz val="10"/>
      <name val="Arial"/>
      <family val="2"/>
    </font>
    <font>
      <b/>
      <sz val="9"/>
      <name val="Arial"/>
      <family val="2"/>
    </font>
    <font>
      <sz val="9"/>
      <name val="Arial"/>
      <family val="2"/>
    </font>
    <font>
      <sz val="8"/>
      <name val="Arial"/>
      <family val="2"/>
    </font>
    <font>
      <u val="single"/>
      <sz val="10"/>
      <color indexed="12"/>
      <name val="Arial"/>
      <family val="0"/>
    </font>
    <font>
      <u val="single"/>
      <sz val="10"/>
      <color indexed="20"/>
      <name val="Arial"/>
      <family val="0"/>
    </font>
    <font>
      <b/>
      <sz val="12"/>
      <name val="Arial"/>
      <family val="2"/>
    </font>
    <font>
      <b/>
      <sz val="11"/>
      <name val="Arial"/>
      <family val="2"/>
    </font>
    <font>
      <sz val="8"/>
      <name val="Tahoma"/>
      <family val="0"/>
    </font>
    <font>
      <sz val="11"/>
      <name val="Arial"/>
      <family val="2"/>
    </font>
    <font>
      <sz val="11"/>
      <color indexed="8"/>
      <name val="Arial"/>
      <family val="2"/>
    </font>
    <font>
      <sz val="12"/>
      <name val="Arial"/>
      <family val="2"/>
    </font>
    <font>
      <b/>
      <sz val="8"/>
      <name val="Tahoma"/>
      <family val="2"/>
    </font>
    <font>
      <sz val="10"/>
      <color indexed="10"/>
      <name val="Arial"/>
      <family val="2"/>
    </font>
    <font>
      <b/>
      <sz val="8"/>
      <name val="Arial"/>
      <family val="2"/>
    </font>
  </fonts>
  <fills count="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8"/>
        <bgColor indexed="64"/>
      </patternFill>
    </fill>
    <fill>
      <patternFill patternType="solid">
        <fgColor indexed="49"/>
        <bgColor indexed="64"/>
      </patternFill>
    </fill>
  </fills>
  <borders count="64">
    <border>
      <left/>
      <right/>
      <top/>
      <bottom/>
      <diagonal/>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right style="thin"/>
      <top style="medium"/>
      <bottom style="mediu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thin"/>
      <bottom style="medium"/>
    </border>
    <border>
      <left style="thin"/>
      <right>
        <color indexed="63"/>
      </right>
      <top style="medium"/>
      <bottom style="medium"/>
    </border>
    <border>
      <left>
        <color indexed="63"/>
      </left>
      <right style="thin"/>
      <top>
        <color indexed="63"/>
      </top>
      <bottom style="thin"/>
    </border>
    <border>
      <left>
        <color indexed="63"/>
      </left>
      <right style="thin"/>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top style="thin"/>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style="thin"/>
      <top>
        <color indexed="63"/>
      </top>
      <bottom>
        <color indexed="63"/>
      </bottom>
    </border>
    <border>
      <left style="thin"/>
      <right style="thin"/>
      <top style="thin"/>
      <bottom style="double"/>
    </border>
    <border>
      <left style="thin"/>
      <right style="thin"/>
      <top style="double"/>
      <bottom style="medium"/>
    </border>
    <border>
      <left style="thin"/>
      <right>
        <color indexed="63"/>
      </right>
      <top style="thin"/>
      <bottom style="double"/>
    </border>
    <border>
      <left style="thin"/>
      <right>
        <color indexed="63"/>
      </right>
      <top style="double"/>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style="mediu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color indexed="63"/>
      </top>
      <bottom style="medium"/>
    </border>
    <border>
      <left style="thin"/>
      <right style="thin"/>
      <top style="thin">
        <color indexed="8"/>
      </top>
      <bottom style="thin"/>
    </border>
    <border>
      <left style="thin"/>
      <right style="thin"/>
      <top style="thin"/>
      <bottom style="medium"/>
    </border>
    <border>
      <left style="medium"/>
      <right style="medium"/>
      <top style="medium"/>
      <bottom>
        <color indexed="63"/>
      </bottom>
    </border>
    <border>
      <left style="medium"/>
      <right style="medium"/>
      <top>
        <color indexed="63"/>
      </top>
      <bottom style="medium"/>
    </border>
    <border>
      <left style="thin">
        <color indexed="8"/>
      </left>
      <right>
        <color indexed="63"/>
      </right>
      <top style="thin"/>
      <bottom style="thin"/>
    </border>
    <border>
      <left>
        <color indexed="63"/>
      </left>
      <right style="thin">
        <color indexed="8"/>
      </right>
      <top style="thin"/>
      <bottom style="thin"/>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top>
        <color indexed="63"/>
      </top>
      <bottom style="medium"/>
    </border>
    <border>
      <left>
        <color indexed="63"/>
      </left>
      <right style="thin"/>
      <top style="medium"/>
      <bottom style="mediu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color indexed="63"/>
      </left>
      <right>
        <color indexed="63"/>
      </right>
      <top style="medium"/>
      <bottom style="thin"/>
    </border>
    <border>
      <left>
        <color indexed="63"/>
      </left>
      <right style="medium"/>
      <top>
        <color indexed="63"/>
      </top>
      <bottom>
        <color indexed="63"/>
      </bottom>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4" fontId="0" fillId="0" borderId="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394">
    <xf numFmtId="0" fontId="0" fillId="0" borderId="0" xfId="0" applyAlignment="1">
      <alignment/>
    </xf>
    <xf numFmtId="0" fontId="0" fillId="0" borderId="0" xfId="0" applyFill="1" applyAlignment="1">
      <alignment/>
    </xf>
    <xf numFmtId="0" fontId="0" fillId="0" borderId="1" xfId="0" applyBorder="1" applyAlignment="1">
      <alignment/>
    </xf>
    <xf numFmtId="0" fontId="0" fillId="0" borderId="0" xfId="0" applyBorder="1" applyAlignment="1">
      <alignment/>
    </xf>
    <xf numFmtId="0" fontId="10" fillId="0" borderId="0" xfId="0" applyFont="1" applyFill="1" applyBorder="1" applyAlignment="1">
      <alignment horizontal="justify" vertical="top"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center" vertical="center"/>
    </xf>
    <xf numFmtId="0" fontId="3" fillId="0" borderId="1" xfId="0" applyFont="1" applyFill="1" applyBorder="1" applyAlignment="1">
      <alignment horizontal="center" vertical="top" wrapText="1"/>
    </xf>
    <xf numFmtId="3" fontId="3" fillId="0" borderId="3" xfId="0" applyNumberFormat="1" applyFont="1" applyFill="1" applyBorder="1" applyAlignment="1">
      <alignment horizontal="right" vertical="top" wrapText="1"/>
    </xf>
    <xf numFmtId="3" fontId="3" fillId="0" borderId="4" xfId="0" applyNumberFormat="1" applyFont="1" applyFill="1" applyBorder="1" applyAlignment="1">
      <alignment horizontal="right" vertical="top" wrapText="1"/>
    </xf>
    <xf numFmtId="3" fontId="3" fillId="0" borderId="5" xfId="0" applyNumberFormat="1" applyFont="1" applyFill="1" applyBorder="1" applyAlignment="1">
      <alignment vertical="top" wrapText="1"/>
    </xf>
    <xf numFmtId="3" fontId="3" fillId="0" borderId="6" xfId="19" applyNumberFormat="1" applyFont="1" applyFill="1" applyBorder="1" applyAlignment="1" applyProtection="1">
      <alignment vertical="top"/>
      <protection/>
    </xf>
    <xf numFmtId="3" fontId="10" fillId="0" borderId="0" xfId="0" applyNumberFormat="1" applyFont="1" applyFill="1" applyBorder="1" applyAlignment="1">
      <alignment horizontal="justify" vertical="top"/>
    </xf>
    <xf numFmtId="3" fontId="10" fillId="0" borderId="0" xfId="0" applyNumberFormat="1" applyFont="1" applyFill="1" applyBorder="1" applyAlignment="1">
      <alignment vertical="top"/>
    </xf>
    <xf numFmtId="3" fontId="11" fillId="0" borderId="0" xfId="0" applyNumberFormat="1" applyFont="1" applyFill="1" applyBorder="1" applyAlignment="1">
      <alignment horizontal="justify" vertical="top"/>
    </xf>
    <xf numFmtId="0" fontId="11" fillId="0" borderId="0" xfId="0" applyFont="1" applyFill="1" applyBorder="1" applyAlignment="1">
      <alignment horizontal="justify" vertical="top" wrapText="1"/>
    </xf>
    <xf numFmtId="0" fontId="3" fillId="0" borderId="7" xfId="0" applyFont="1" applyFill="1" applyBorder="1" applyAlignment="1">
      <alignment horizontal="center" vertical="top"/>
    </xf>
    <xf numFmtId="3" fontId="3" fillId="0" borderId="4" xfId="0" applyNumberFormat="1" applyFont="1" applyBorder="1" applyAlignment="1">
      <alignment vertical="top"/>
    </xf>
    <xf numFmtId="3" fontId="3" fillId="0" borderId="8" xfId="0" applyNumberFormat="1" applyFont="1" applyFill="1" applyBorder="1" applyAlignment="1">
      <alignment vertical="top" wrapText="1"/>
    </xf>
    <xf numFmtId="3" fontId="3" fillId="0" borderId="5" xfId="0" applyNumberFormat="1" applyFont="1" applyFill="1" applyBorder="1" applyAlignment="1">
      <alignment vertical="top"/>
    </xf>
    <xf numFmtId="3" fontId="3" fillId="0" borderId="4" xfId="0" applyNumberFormat="1" applyFont="1" applyFill="1" applyBorder="1" applyAlignment="1">
      <alignment vertical="top" wrapText="1"/>
    </xf>
    <xf numFmtId="3" fontId="3" fillId="0" borderId="5" xfId="19" applyNumberFormat="1" applyFont="1" applyFill="1" applyBorder="1" applyAlignment="1" applyProtection="1">
      <alignment vertical="top"/>
      <protection/>
    </xf>
    <xf numFmtId="3" fontId="3" fillId="0" borderId="5" xfId="19" applyNumberFormat="1" applyFont="1" applyFill="1" applyBorder="1" applyAlignment="1" applyProtection="1">
      <alignment vertical="top" wrapText="1"/>
      <protection/>
    </xf>
    <xf numFmtId="3" fontId="3" fillId="0" borderId="4" xfId="19" applyNumberFormat="1" applyFont="1" applyFill="1" applyBorder="1" applyAlignment="1" applyProtection="1">
      <alignment vertical="top"/>
      <protection/>
    </xf>
    <xf numFmtId="3" fontId="1" fillId="0" borderId="5" xfId="0" applyNumberFormat="1" applyFont="1" applyFill="1" applyBorder="1" applyAlignment="1">
      <alignment horizontal="center" vertical="top" wrapText="1"/>
    </xf>
    <xf numFmtId="3" fontId="3" fillId="0" borderId="5" xfId="0" applyNumberFormat="1" applyFont="1" applyFill="1" applyBorder="1" applyAlignment="1">
      <alignment horizontal="right" vertical="top"/>
    </xf>
    <xf numFmtId="3" fontId="3" fillId="0" borderId="6" xfId="0" applyNumberFormat="1" applyFont="1" applyFill="1" applyBorder="1" applyAlignment="1">
      <alignment vertical="top" wrapText="1"/>
    </xf>
    <xf numFmtId="3" fontId="1" fillId="0" borderId="4" xfId="19" applyNumberFormat="1" applyFont="1" applyFill="1" applyBorder="1" applyAlignment="1" applyProtection="1">
      <alignment horizontal="center" vertical="top"/>
      <protection/>
    </xf>
    <xf numFmtId="3" fontId="3" fillId="0" borderId="5" xfId="19" applyNumberFormat="1" applyFont="1" applyFill="1" applyBorder="1" applyAlignment="1" applyProtection="1">
      <alignment horizontal="right" vertical="top"/>
      <protection/>
    </xf>
    <xf numFmtId="3" fontId="1" fillId="0" borderId="4" xfId="0" applyNumberFormat="1" applyFont="1" applyFill="1" applyBorder="1" applyAlignment="1">
      <alignment horizontal="center" vertical="top" wrapText="1"/>
    </xf>
    <xf numFmtId="3" fontId="4" fillId="0" borderId="5" xfId="0" applyNumberFormat="1" applyFont="1" applyFill="1" applyBorder="1" applyAlignment="1">
      <alignment vertical="top" wrapText="1"/>
    </xf>
    <xf numFmtId="49" fontId="3" fillId="0" borderId="1" xfId="0" applyNumberFormat="1" applyFont="1" applyFill="1" applyBorder="1" applyAlignment="1">
      <alignment horizontal="center" vertical="center" wrapText="1"/>
    </xf>
    <xf numFmtId="170" fontId="8" fillId="2" borderId="9" xfId="0" applyNumberFormat="1" applyFont="1" applyFill="1" applyBorder="1" applyAlignment="1">
      <alignment horizontal="center" vertical="center" wrapText="1"/>
    </xf>
    <xf numFmtId="0" fontId="3" fillId="0" borderId="10" xfId="0" applyFont="1" applyBorder="1" applyAlignment="1">
      <alignment horizontal="center" vertical="center"/>
    </xf>
    <xf numFmtId="3" fontId="1" fillId="0" borderId="5" xfId="0" applyNumberFormat="1" applyFont="1" applyFill="1" applyBorder="1" applyAlignment="1">
      <alignment horizontal="center" vertical="top"/>
    </xf>
    <xf numFmtId="0" fontId="0" fillId="0" borderId="11" xfId="0" applyBorder="1" applyAlignment="1">
      <alignment/>
    </xf>
    <xf numFmtId="0" fontId="2" fillId="0" borderId="1" xfId="0" applyFont="1" applyFill="1" applyBorder="1" applyAlignment="1">
      <alignment/>
    </xf>
    <xf numFmtId="49" fontId="8" fillId="0" borderId="2" xfId="0" applyNumberFormat="1" applyFont="1" applyFill="1" applyBorder="1" applyAlignment="1">
      <alignment vertical="center" wrapText="1"/>
    </xf>
    <xf numFmtId="0" fontId="0" fillId="0" borderId="12" xfId="0" applyBorder="1" applyAlignment="1">
      <alignment horizontal="center" vertical="center"/>
    </xf>
    <xf numFmtId="0" fontId="0" fillId="0" borderId="4" xfId="0" applyBorder="1" applyAlignment="1">
      <alignment horizontal="center" vertical="center"/>
    </xf>
    <xf numFmtId="170" fontId="1" fillId="0" borderId="4" xfId="0" applyNumberFormat="1" applyFont="1" applyBorder="1" applyAlignment="1">
      <alignment horizontal="center" vertical="center"/>
    </xf>
    <xf numFmtId="170" fontId="3" fillId="0" borderId="12" xfId="0" applyNumberFormat="1" applyFont="1" applyBorder="1" applyAlignment="1">
      <alignment horizontal="right" vertical="center"/>
    </xf>
    <xf numFmtId="170" fontId="1" fillId="0" borderId="12" xfId="0" applyNumberFormat="1" applyFont="1" applyBorder="1" applyAlignment="1">
      <alignment horizontal="center" vertical="center"/>
    </xf>
    <xf numFmtId="170" fontId="3" fillId="0" borderId="4" xfId="0" applyNumberFormat="1" applyFont="1" applyBorder="1" applyAlignment="1">
      <alignment horizontal="right" vertical="center"/>
    </xf>
    <xf numFmtId="170" fontId="2" fillId="0" borderId="4" xfId="0" applyNumberFormat="1" applyFont="1" applyBorder="1" applyAlignment="1">
      <alignment horizontal="center" vertical="center"/>
    </xf>
    <xf numFmtId="170" fontId="3" fillId="0" borderId="3" xfId="0" applyNumberFormat="1" applyFont="1" applyBorder="1" applyAlignment="1">
      <alignment horizontal="right" vertical="center"/>
    </xf>
    <xf numFmtId="170" fontId="1" fillId="0" borderId="3" xfId="0" applyNumberFormat="1" applyFont="1" applyBorder="1" applyAlignment="1">
      <alignment horizontal="center" vertical="center"/>
    </xf>
    <xf numFmtId="170" fontId="3" fillId="0" borderId="13" xfId="0" applyNumberFormat="1" applyFont="1" applyBorder="1" applyAlignment="1">
      <alignment horizontal="right" vertical="center"/>
    </xf>
    <xf numFmtId="170" fontId="8" fillId="2" borderId="14" xfId="0" applyNumberFormat="1" applyFont="1" applyFill="1" applyBorder="1" applyAlignment="1">
      <alignment horizontal="center" vertical="center" wrapText="1"/>
    </xf>
    <xf numFmtId="170" fontId="1" fillId="0" borderId="12" xfId="0" applyNumberFormat="1" applyFont="1" applyFill="1" applyBorder="1" applyAlignment="1">
      <alignment horizontal="center" vertical="center" wrapText="1"/>
    </xf>
    <xf numFmtId="170" fontId="1" fillId="0" borderId="4" xfId="0" applyNumberFormat="1" applyFont="1" applyFill="1" applyBorder="1" applyAlignment="1">
      <alignment horizontal="center" vertical="center" wrapText="1"/>
    </xf>
    <xf numFmtId="170" fontId="3" fillId="0" borderId="4" xfId="0" applyNumberFormat="1" applyFont="1" applyFill="1" applyBorder="1" applyAlignment="1">
      <alignment horizontal="right" vertical="center" wrapText="1"/>
    </xf>
    <xf numFmtId="170" fontId="3" fillId="0" borderId="13" xfId="0" applyNumberFormat="1" applyFont="1" applyFill="1" applyBorder="1" applyAlignment="1">
      <alignment horizontal="right" vertical="center" wrapText="1"/>
    </xf>
    <xf numFmtId="0" fontId="3" fillId="0" borderId="11" xfId="0" applyFont="1" applyBorder="1" applyAlignment="1">
      <alignment horizontal="center"/>
    </xf>
    <xf numFmtId="0" fontId="3" fillId="0" borderId="15" xfId="0" applyFont="1" applyBorder="1" applyAlignment="1">
      <alignment horizontal="center" vertical="center"/>
    </xf>
    <xf numFmtId="0" fontId="3" fillId="0" borderId="16"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7" xfId="0" applyFont="1" applyFill="1" applyBorder="1" applyAlignment="1">
      <alignment horizontal="center" vertical="top"/>
    </xf>
    <xf numFmtId="0" fontId="3" fillId="0" borderId="19" xfId="0" applyFont="1" applyFill="1" applyBorder="1" applyAlignment="1">
      <alignment horizontal="center" vertical="top" wrapText="1"/>
    </xf>
    <xf numFmtId="0" fontId="3" fillId="0" borderId="17" xfId="0" applyFont="1" applyBorder="1" applyAlignment="1">
      <alignment horizontal="center" vertical="top"/>
    </xf>
    <xf numFmtId="0" fontId="3" fillId="0" borderId="11" xfId="0" applyFont="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3" fillId="0" borderId="20" xfId="0" applyFont="1" applyBorder="1" applyAlignment="1">
      <alignment horizontal="center" vertical="center"/>
    </xf>
    <xf numFmtId="0" fontId="7" fillId="3" borderId="21" xfId="0" applyFont="1" applyFill="1" applyBorder="1" applyAlignment="1">
      <alignment horizont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2" fillId="4" borderId="24" xfId="0" applyFont="1" applyFill="1" applyBorder="1" applyAlignment="1">
      <alignment vertical="center"/>
    </xf>
    <xf numFmtId="0" fontId="10" fillId="4" borderId="24" xfId="0" applyFont="1" applyFill="1" applyBorder="1" applyAlignment="1">
      <alignment vertical="center"/>
    </xf>
    <xf numFmtId="3" fontId="1" fillId="4" borderId="15" xfId="0" applyNumberFormat="1" applyFont="1" applyFill="1" applyBorder="1" applyAlignment="1">
      <alignment horizontal="center"/>
    </xf>
    <xf numFmtId="3" fontId="3" fillId="4" borderId="15" xfId="0" applyNumberFormat="1" applyFont="1" applyFill="1" applyBorder="1" applyAlignment="1">
      <alignment vertical="top" wrapText="1"/>
    </xf>
    <xf numFmtId="0" fontId="0" fillId="4" borderId="15" xfId="0" applyFill="1" applyBorder="1" applyAlignment="1">
      <alignment/>
    </xf>
    <xf numFmtId="0" fontId="1" fillId="4" borderId="11" xfId="0" applyFont="1" applyFill="1" applyBorder="1" applyAlignment="1">
      <alignment horizontal="center"/>
    </xf>
    <xf numFmtId="0" fontId="1" fillId="4" borderId="15" xfId="0" applyFont="1" applyFill="1" applyBorder="1" applyAlignment="1">
      <alignment horizontal="center"/>
    </xf>
    <xf numFmtId="3" fontId="3" fillId="4" borderId="16" xfId="0" applyNumberFormat="1" applyFont="1" applyFill="1" applyBorder="1" applyAlignment="1">
      <alignment vertical="top" wrapText="1"/>
    </xf>
    <xf numFmtId="3" fontId="3" fillId="4" borderId="11" xfId="0" applyNumberFormat="1" applyFont="1" applyFill="1" applyBorder="1" applyAlignment="1">
      <alignment vertical="top" wrapText="1"/>
    </xf>
    <xf numFmtId="3" fontId="1" fillId="4" borderId="15" xfId="0" applyNumberFormat="1" applyFont="1" applyFill="1" applyBorder="1" applyAlignment="1">
      <alignment horizontal="center" vertical="top" wrapText="1"/>
    </xf>
    <xf numFmtId="3" fontId="3" fillId="4" borderId="0" xfId="17" applyNumberFormat="1" applyFont="1" applyFill="1" applyBorder="1" applyAlignment="1">
      <alignment vertical="top"/>
    </xf>
    <xf numFmtId="3" fontId="3" fillId="4" borderId="1" xfId="17" applyNumberFormat="1" applyFont="1" applyFill="1" applyBorder="1" applyAlignment="1">
      <alignment vertical="top"/>
    </xf>
    <xf numFmtId="3" fontId="3" fillId="4" borderId="1" xfId="0" applyNumberFormat="1" applyFont="1" applyFill="1" applyBorder="1" applyAlignment="1">
      <alignment vertical="top" wrapText="1"/>
    </xf>
    <xf numFmtId="3" fontId="1" fillId="4" borderId="11" xfId="0" applyNumberFormat="1" applyFont="1" applyFill="1" applyBorder="1" applyAlignment="1">
      <alignment horizontal="center" vertical="top" wrapText="1"/>
    </xf>
    <xf numFmtId="3" fontId="3" fillId="4" borderId="0" xfId="0" applyNumberFormat="1" applyFont="1" applyFill="1" applyBorder="1" applyAlignment="1">
      <alignment vertical="top"/>
    </xf>
    <xf numFmtId="3" fontId="3" fillId="4" borderId="0" xfId="0" applyNumberFormat="1" applyFont="1" applyFill="1" applyBorder="1" applyAlignment="1">
      <alignment vertical="top" wrapText="1"/>
    </xf>
    <xf numFmtId="3" fontId="1" fillId="4" borderId="11" xfId="0" applyNumberFormat="1" applyFont="1" applyFill="1" applyBorder="1" applyAlignment="1">
      <alignment horizontal="center" vertical="center" wrapText="1"/>
    </xf>
    <xf numFmtId="0" fontId="0" fillId="4" borderId="11" xfId="0" applyFill="1" applyBorder="1" applyAlignment="1">
      <alignment/>
    </xf>
    <xf numFmtId="0" fontId="0" fillId="4" borderId="0" xfId="0" applyFill="1" applyBorder="1" applyAlignment="1">
      <alignment/>
    </xf>
    <xf numFmtId="0" fontId="0" fillId="4" borderId="16" xfId="0" applyFill="1" applyBorder="1" applyAlignment="1">
      <alignment/>
    </xf>
    <xf numFmtId="0" fontId="0" fillId="4" borderId="25" xfId="0" applyFill="1" applyBorder="1" applyAlignment="1">
      <alignment/>
    </xf>
    <xf numFmtId="0" fontId="10" fillId="4" borderId="0" xfId="0" applyFont="1" applyFill="1" applyBorder="1" applyAlignment="1">
      <alignment/>
    </xf>
    <xf numFmtId="49" fontId="3" fillId="0" borderId="15"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3" fontId="0" fillId="4" borderId="1" xfId="0" applyNumberFormat="1" applyFont="1" applyFill="1" applyBorder="1" applyAlignment="1">
      <alignment vertical="top"/>
    </xf>
    <xf numFmtId="49" fontId="2" fillId="0" borderId="15"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0" fontId="0" fillId="4" borderId="21" xfId="0" applyFill="1" applyBorder="1" applyAlignment="1">
      <alignment/>
    </xf>
    <xf numFmtId="170" fontId="0" fillId="0" borderId="0" xfId="0" applyNumberFormat="1" applyBorder="1" applyAlignment="1">
      <alignment/>
    </xf>
    <xf numFmtId="3" fontId="3" fillId="0" borderId="0" xfId="0" applyNumberFormat="1" applyFont="1" applyFill="1" applyBorder="1" applyAlignment="1">
      <alignment vertical="top" wrapText="1"/>
    </xf>
    <xf numFmtId="0" fontId="3" fillId="0" borderId="1" xfId="0" applyFont="1" applyFill="1" applyBorder="1" applyAlignment="1">
      <alignment vertical="center"/>
    </xf>
    <xf numFmtId="0" fontId="3" fillId="0" borderId="2" xfId="0" applyFont="1" applyBorder="1" applyAlignment="1">
      <alignment vertical="center"/>
    </xf>
    <xf numFmtId="170" fontId="3" fillId="0" borderId="12" xfId="0" applyNumberFormat="1" applyFont="1" applyFill="1" applyBorder="1" applyAlignment="1">
      <alignment horizontal="right" vertical="center" wrapText="1"/>
    </xf>
    <xf numFmtId="170" fontId="1" fillId="0" borderId="4" xfId="0" applyNumberFormat="1" applyFont="1" applyFill="1" applyBorder="1" applyAlignment="1">
      <alignment horizontal="center" vertical="center"/>
    </xf>
    <xf numFmtId="0" fontId="3" fillId="0" borderId="0" xfId="0" applyFont="1" applyBorder="1" applyAlignment="1">
      <alignment horizontal="center" vertical="top"/>
    </xf>
    <xf numFmtId="170" fontId="3" fillId="0" borderId="5" xfId="0" applyNumberFormat="1" applyFont="1" applyFill="1" applyBorder="1" applyAlignment="1">
      <alignment horizontal="right" vertical="top"/>
    </xf>
    <xf numFmtId="170" fontId="1" fillId="0" borderId="4" xfId="19" applyNumberFormat="1" applyFont="1" applyFill="1" applyBorder="1" applyAlignment="1" applyProtection="1">
      <alignment horizontal="center" vertical="top"/>
      <protection/>
    </xf>
    <xf numFmtId="170" fontId="3" fillId="0" borderId="5" xfId="19" applyNumberFormat="1" applyFont="1" applyFill="1" applyBorder="1" applyAlignment="1" applyProtection="1">
      <alignment vertical="top"/>
      <protection/>
    </xf>
    <xf numFmtId="170" fontId="0" fillId="0" borderId="1" xfId="22" applyNumberFormat="1" applyFont="1" applyBorder="1" applyAlignment="1">
      <alignment horizontal="right"/>
      <protection/>
    </xf>
    <xf numFmtId="0" fontId="0" fillId="0" borderId="1" xfId="22" applyFont="1" applyBorder="1" applyAlignment="1">
      <alignment/>
      <protection/>
    </xf>
    <xf numFmtId="170" fontId="0" fillId="0" borderId="1" xfId="22" applyNumberFormat="1" applyBorder="1">
      <alignment/>
      <protection/>
    </xf>
    <xf numFmtId="0" fontId="0" fillId="0" borderId="11" xfId="22" applyBorder="1">
      <alignment/>
      <protection/>
    </xf>
    <xf numFmtId="0" fontId="0" fillId="0" borderId="1" xfId="22" applyFont="1" applyBorder="1">
      <alignment/>
      <protection/>
    </xf>
    <xf numFmtId="170" fontId="0" fillId="0" borderId="1" xfId="22" applyNumberFormat="1" applyFont="1" applyBorder="1">
      <alignment/>
      <protection/>
    </xf>
    <xf numFmtId="0" fontId="0" fillId="0" borderId="10" xfId="22" applyFont="1" applyBorder="1" applyAlignment="1">
      <alignment/>
      <protection/>
    </xf>
    <xf numFmtId="170" fontId="0" fillId="0" borderId="10" xfId="22" applyNumberFormat="1" applyBorder="1">
      <alignment/>
      <protection/>
    </xf>
    <xf numFmtId="170" fontId="0" fillId="0" borderId="10" xfId="22" applyNumberFormat="1" applyFont="1" applyBorder="1" applyAlignment="1">
      <alignment horizontal="right"/>
      <protection/>
    </xf>
    <xf numFmtId="170" fontId="0" fillId="0" borderId="1" xfId="0" applyNumberFormat="1" applyBorder="1" applyAlignment="1">
      <alignment/>
    </xf>
    <xf numFmtId="0" fontId="0" fillId="0" borderId="26" xfId="0" applyBorder="1" applyAlignment="1">
      <alignment/>
    </xf>
    <xf numFmtId="170" fontId="0" fillId="0" borderId="26" xfId="0" applyNumberFormat="1" applyBorder="1" applyAlignment="1">
      <alignment/>
    </xf>
    <xf numFmtId="170" fontId="1" fillId="0" borderId="21" xfId="0" applyNumberFormat="1" applyFont="1" applyBorder="1" applyAlignment="1">
      <alignment/>
    </xf>
    <xf numFmtId="170" fontId="1" fillId="0" borderId="27" xfId="0" applyNumberFormat="1" applyFont="1" applyBorder="1" applyAlignment="1">
      <alignment horizontal="center"/>
    </xf>
    <xf numFmtId="170" fontId="1" fillId="0" borderId="12" xfId="0" applyNumberFormat="1" applyFont="1" applyFill="1" applyBorder="1" applyAlignment="1">
      <alignment horizontal="center" vertical="center"/>
    </xf>
    <xf numFmtId="0" fontId="0" fillId="0" borderId="11" xfId="22" applyFont="1" applyBorder="1">
      <alignment/>
      <protection/>
    </xf>
    <xf numFmtId="0" fontId="0" fillId="0" borderId="16" xfId="22" applyBorder="1">
      <alignment/>
      <protection/>
    </xf>
    <xf numFmtId="3" fontId="0" fillId="0" borderId="4" xfId="0" applyNumberFormat="1" applyBorder="1" applyAlignment="1">
      <alignment horizontal="center"/>
    </xf>
    <xf numFmtId="3" fontId="0" fillId="0" borderId="28" xfId="0" applyNumberFormat="1" applyBorder="1" applyAlignment="1">
      <alignment horizontal="center"/>
    </xf>
    <xf numFmtId="3" fontId="1" fillId="0" borderId="29" xfId="0" applyNumberFormat="1" applyFont="1" applyBorder="1" applyAlignment="1">
      <alignment horizontal="center"/>
    </xf>
    <xf numFmtId="170" fontId="1" fillId="0" borderId="30" xfId="0" applyNumberFormat="1" applyFont="1" applyBorder="1" applyAlignment="1">
      <alignment/>
    </xf>
    <xf numFmtId="3" fontId="0" fillId="0" borderId="4" xfId="22" applyNumberFormat="1" applyFont="1" applyBorder="1" applyAlignment="1">
      <alignment horizontal="center"/>
      <protection/>
    </xf>
    <xf numFmtId="3" fontId="1" fillId="0" borderId="31" xfId="22" applyNumberFormat="1" applyFont="1" applyBorder="1" applyAlignment="1">
      <alignment horizontal="center"/>
      <protection/>
    </xf>
    <xf numFmtId="3" fontId="0" fillId="0" borderId="28" xfId="22" applyNumberFormat="1" applyFont="1" applyBorder="1" applyAlignment="1">
      <alignment horizontal="center"/>
      <protection/>
    </xf>
    <xf numFmtId="0" fontId="0" fillId="0" borderId="16" xfId="0" applyBorder="1" applyAlignment="1">
      <alignment/>
    </xf>
    <xf numFmtId="170" fontId="1" fillId="0" borderId="27" xfId="0" applyNumberFormat="1" applyFont="1" applyBorder="1" applyAlignment="1">
      <alignment/>
    </xf>
    <xf numFmtId="0" fontId="0" fillId="0" borderId="11" xfId="0" applyFont="1" applyBorder="1" applyAlignment="1">
      <alignment horizontal="center"/>
    </xf>
    <xf numFmtId="0" fontId="0" fillId="0" borderId="16" xfId="0" applyFont="1" applyBorder="1" applyAlignment="1">
      <alignment horizontal="center"/>
    </xf>
    <xf numFmtId="0" fontId="14" fillId="0" borderId="0" xfId="0" applyFont="1" applyBorder="1" applyAlignment="1">
      <alignment/>
    </xf>
    <xf numFmtId="49" fontId="3" fillId="0" borderId="1" xfId="0" applyNumberFormat="1" applyFont="1" applyFill="1" applyBorder="1" applyAlignment="1">
      <alignment vertical="center" wrapText="1"/>
    </xf>
    <xf numFmtId="0" fontId="0" fillId="0" borderId="32" xfId="0" applyBorder="1" applyAlignment="1">
      <alignment/>
    </xf>
    <xf numFmtId="170" fontId="0" fillId="0" borderId="32" xfId="0" applyNumberFormat="1" applyFill="1" applyBorder="1" applyAlignment="1">
      <alignment/>
    </xf>
    <xf numFmtId="170" fontId="0" fillId="0" borderId="32" xfId="0" applyNumberFormat="1" applyBorder="1" applyAlignment="1">
      <alignment/>
    </xf>
    <xf numFmtId="0" fontId="0" fillId="0" borderId="21" xfId="0" applyBorder="1" applyAlignment="1">
      <alignment/>
    </xf>
    <xf numFmtId="0" fontId="0" fillId="0" borderId="15" xfId="22" applyBorder="1">
      <alignment/>
      <protection/>
    </xf>
    <xf numFmtId="0" fontId="0" fillId="0" borderId="2" xfId="22" applyFont="1" applyBorder="1" applyAlignment="1">
      <alignment/>
      <protection/>
    </xf>
    <xf numFmtId="170" fontId="0" fillId="0" borderId="2" xfId="22" applyNumberFormat="1" applyBorder="1">
      <alignment/>
      <protection/>
    </xf>
    <xf numFmtId="170" fontId="0" fillId="0" borderId="2" xfId="22" applyNumberFormat="1" applyFont="1" applyBorder="1" applyAlignment="1">
      <alignment horizontal="right"/>
      <protection/>
    </xf>
    <xf numFmtId="3" fontId="0" fillId="0" borderId="12" xfId="22" applyNumberFormat="1" applyFont="1" applyBorder="1" applyAlignment="1">
      <alignment horizontal="center"/>
      <protection/>
    </xf>
    <xf numFmtId="0" fontId="0" fillId="0" borderId="15" xfId="0" applyFont="1" applyBorder="1" applyAlignment="1">
      <alignment horizontal="center"/>
    </xf>
    <xf numFmtId="0" fontId="0" fillId="0" borderId="15" xfId="0" applyBorder="1" applyAlignment="1">
      <alignment/>
    </xf>
    <xf numFmtId="170" fontId="0" fillId="0" borderId="2" xfId="0" applyNumberFormat="1" applyBorder="1" applyAlignment="1">
      <alignment/>
    </xf>
    <xf numFmtId="3" fontId="0" fillId="0" borderId="12" xfId="0" applyNumberFormat="1" applyBorder="1" applyAlignment="1">
      <alignment horizontal="center"/>
    </xf>
    <xf numFmtId="170" fontId="7" fillId="3" borderId="32" xfId="0" applyNumberFormat="1" applyFont="1" applyFill="1" applyBorder="1" applyAlignment="1">
      <alignment horizontal="center" vertical="center" wrapText="1"/>
    </xf>
    <xf numFmtId="0" fontId="0" fillId="0" borderId="33" xfId="0" applyBorder="1" applyAlignment="1">
      <alignment/>
    </xf>
    <xf numFmtId="0" fontId="3" fillId="0" borderId="34" xfId="0" applyFont="1" applyFill="1" applyBorder="1" applyAlignment="1">
      <alignment vertical="center"/>
    </xf>
    <xf numFmtId="3" fontId="1" fillId="0" borderId="35" xfId="0" applyNumberFormat="1" applyFont="1" applyBorder="1" applyAlignment="1">
      <alignment horizontal="center"/>
    </xf>
    <xf numFmtId="3" fontId="1" fillId="0" borderId="36" xfId="0" applyNumberFormat="1" applyFont="1" applyBorder="1" applyAlignment="1">
      <alignment horizontal="center"/>
    </xf>
    <xf numFmtId="3" fontId="3" fillId="0" borderId="35" xfId="0" applyNumberFormat="1" applyFont="1" applyBorder="1" applyAlignment="1">
      <alignment/>
    </xf>
    <xf numFmtId="0" fontId="3" fillId="0" borderId="12" xfId="0" applyFont="1" applyBorder="1" applyAlignment="1">
      <alignment horizontal="center" vertical="center"/>
    </xf>
    <xf numFmtId="0" fontId="0" fillId="0" borderId="33" xfId="0" applyFill="1" applyBorder="1" applyAlignment="1">
      <alignment/>
    </xf>
    <xf numFmtId="170" fontId="3" fillId="0" borderId="35" xfId="0" applyNumberFormat="1" applyFont="1" applyFill="1" applyBorder="1" applyAlignment="1">
      <alignment horizontal="right" vertical="center" wrapText="1"/>
    </xf>
    <xf numFmtId="170" fontId="1" fillId="0" borderId="2" xfId="0" applyNumberFormat="1" applyFont="1" applyFill="1" applyBorder="1" applyAlignment="1">
      <alignment horizontal="center" vertical="center" wrapText="1"/>
    </xf>
    <xf numFmtId="49" fontId="3" fillId="0" borderId="12" xfId="0" applyNumberFormat="1" applyFont="1" applyFill="1" applyBorder="1" applyAlignment="1">
      <alignment vertical="center" wrapText="1"/>
    </xf>
    <xf numFmtId="0" fontId="3" fillId="0" borderId="4" xfId="0" applyFont="1" applyBorder="1" applyAlignment="1">
      <alignment horizontal="center" vertical="center"/>
    </xf>
    <xf numFmtId="0" fontId="3" fillId="0" borderId="13" xfId="0" applyFont="1" applyBorder="1" applyAlignment="1">
      <alignment horizontal="center" vertical="center"/>
    </xf>
    <xf numFmtId="3" fontId="3" fillId="0" borderId="36" xfId="0" applyNumberFormat="1" applyFont="1" applyBorder="1" applyAlignment="1">
      <alignment horizontal="right"/>
    </xf>
    <xf numFmtId="3" fontId="3" fillId="0" borderId="37" xfId="0" applyNumberFormat="1" applyFont="1" applyBorder="1" applyAlignment="1">
      <alignment horizontal="right"/>
    </xf>
    <xf numFmtId="3" fontId="3" fillId="0" borderId="20" xfId="0" applyNumberFormat="1" applyFont="1" applyBorder="1" applyAlignment="1">
      <alignment/>
    </xf>
    <xf numFmtId="3" fontId="1" fillId="0" borderId="5" xfId="19" applyNumberFormat="1" applyFont="1" applyFill="1" applyBorder="1" applyAlignment="1" applyProtection="1">
      <alignment horizontal="center" vertical="top"/>
      <protection/>
    </xf>
    <xf numFmtId="0" fontId="3" fillId="0" borderId="2" xfId="0" applyFont="1" applyBorder="1" applyAlignment="1">
      <alignment horizontal="center"/>
    </xf>
    <xf numFmtId="3" fontId="3" fillId="0" borderId="1" xfId="0" applyNumberFormat="1" applyFont="1" applyBorder="1" applyAlignment="1">
      <alignment horizontal="right"/>
    </xf>
    <xf numFmtId="0" fontId="3" fillId="0" borderId="7" xfId="0" applyFont="1" applyFill="1" applyBorder="1" applyAlignment="1">
      <alignment vertical="center"/>
    </xf>
    <xf numFmtId="3" fontId="3" fillId="0" borderId="4" xfId="19" applyNumberFormat="1" applyFont="1" applyFill="1" applyBorder="1" applyAlignment="1" applyProtection="1">
      <alignment horizontal="right" vertical="top"/>
      <protection/>
    </xf>
    <xf numFmtId="0" fontId="3" fillId="0" borderId="13" xfId="0" applyFont="1" applyBorder="1" applyAlignment="1">
      <alignment vertical="center"/>
    </xf>
    <xf numFmtId="170" fontId="0" fillId="0" borderId="33" xfId="0" applyNumberFormat="1" applyBorder="1" applyAlignment="1">
      <alignment/>
    </xf>
    <xf numFmtId="0" fontId="1" fillId="0" borderId="0" xfId="0" applyFont="1" applyAlignment="1">
      <alignment/>
    </xf>
    <xf numFmtId="3" fontId="0" fillId="0" borderId="0" xfId="0" applyNumberFormat="1" applyFill="1" applyAlignment="1">
      <alignment/>
    </xf>
    <xf numFmtId="0" fontId="0" fillId="0" borderId="0" xfId="0" applyAlignment="1">
      <alignment horizontal="left"/>
    </xf>
    <xf numFmtId="170" fontId="3" fillId="0" borderId="12" xfId="0" applyNumberFormat="1" applyFont="1" applyFill="1" applyBorder="1" applyAlignment="1">
      <alignment horizontal="right" vertical="center"/>
    </xf>
    <xf numFmtId="4" fontId="0" fillId="0" borderId="0" xfId="0" applyNumberFormat="1" applyBorder="1" applyAlignment="1">
      <alignment/>
    </xf>
    <xf numFmtId="170" fontId="0" fillId="0" borderId="0" xfId="0" applyNumberFormat="1" applyAlignment="1">
      <alignment/>
    </xf>
    <xf numFmtId="170" fontId="2" fillId="0" borderId="4" xfId="0" applyNumberFormat="1" applyFont="1" applyFill="1" applyBorder="1" applyAlignment="1">
      <alignment horizontal="center" vertical="center" wrapText="1"/>
    </xf>
    <xf numFmtId="170" fontId="8" fillId="2" borderId="24" xfId="0" applyNumberFormat="1" applyFont="1" applyFill="1" applyBorder="1" applyAlignment="1">
      <alignment horizontal="center" vertical="center" wrapText="1"/>
    </xf>
    <xf numFmtId="170" fontId="8" fillId="2" borderId="38" xfId="0" applyNumberFormat="1" applyFont="1" applyFill="1" applyBorder="1" applyAlignment="1">
      <alignment horizontal="center" vertical="center" wrapText="1"/>
    </xf>
    <xf numFmtId="170" fontId="8" fillId="2" borderId="31" xfId="0" applyNumberFormat="1" applyFont="1" applyFill="1" applyBorder="1" applyAlignment="1">
      <alignment horizontal="center" vertical="center" wrapText="1"/>
    </xf>
    <xf numFmtId="0" fontId="0" fillId="0" borderId="33" xfId="0" applyBorder="1" applyAlignment="1">
      <alignment horizontal="left"/>
    </xf>
    <xf numFmtId="170" fontId="0" fillId="0" borderId="33" xfId="0" applyNumberFormat="1" applyFill="1" applyBorder="1" applyAlignment="1">
      <alignment horizontal="left"/>
    </xf>
    <xf numFmtId="0" fontId="0" fillId="0" borderId="33" xfId="0" applyFill="1" applyBorder="1" applyAlignment="1">
      <alignment horizontal="left"/>
    </xf>
    <xf numFmtId="0" fontId="10" fillId="0" borderId="33" xfId="0" applyFont="1" applyFill="1" applyBorder="1" applyAlignment="1">
      <alignment horizontal="left" vertical="top" wrapText="1"/>
    </xf>
    <xf numFmtId="170" fontId="0" fillId="0" borderId="33" xfId="0" applyNumberFormat="1" applyBorder="1" applyAlignment="1">
      <alignment horizontal="left"/>
    </xf>
    <xf numFmtId="3" fontId="0" fillId="0" borderId="33" xfId="0" applyNumberFormat="1" applyBorder="1" applyAlignment="1">
      <alignment horizontal="left"/>
    </xf>
    <xf numFmtId="170" fontId="10" fillId="0" borderId="33" xfId="0" applyNumberFormat="1" applyFont="1" applyFill="1" applyBorder="1" applyAlignment="1">
      <alignment horizontal="center" vertical="top" wrapText="1"/>
    </xf>
    <xf numFmtId="0" fontId="10" fillId="0" borderId="33" xfId="0" applyFont="1" applyFill="1" applyBorder="1" applyAlignment="1">
      <alignment horizontal="center" vertical="top" wrapText="1"/>
    </xf>
    <xf numFmtId="170" fontId="2" fillId="0" borderId="0" xfId="19" applyNumberFormat="1" applyFont="1" applyFill="1" applyBorder="1" applyAlignment="1" applyProtection="1">
      <alignment horizontal="center" vertical="top"/>
      <protection/>
    </xf>
    <xf numFmtId="170" fontId="3" fillId="0" borderId="39" xfId="19" applyNumberFormat="1" applyFont="1" applyFill="1" applyBorder="1" applyAlignment="1" applyProtection="1">
      <alignment vertical="top"/>
      <protection/>
    </xf>
    <xf numFmtId="3" fontId="2" fillId="0" borderId="6" xfId="19" applyNumberFormat="1" applyFont="1" applyFill="1" applyBorder="1" applyAlignment="1" applyProtection="1">
      <alignment horizontal="center" vertical="top"/>
      <protection/>
    </xf>
    <xf numFmtId="0" fontId="3" fillId="0" borderId="20" xfId="0" applyFont="1" applyFill="1" applyBorder="1" applyAlignment="1">
      <alignment horizontal="center" vertical="top" wrapText="1"/>
    </xf>
    <xf numFmtId="3" fontId="3" fillId="0" borderId="40" xfId="0" applyNumberFormat="1" applyFont="1" applyFill="1" applyBorder="1" applyAlignment="1">
      <alignment vertical="top"/>
    </xf>
    <xf numFmtId="0" fontId="3" fillId="0" borderId="40" xfId="0" applyFont="1" applyFill="1" applyBorder="1" applyAlignment="1">
      <alignment horizontal="center" vertical="center"/>
    </xf>
    <xf numFmtId="170" fontId="3" fillId="0" borderId="40" xfId="0" applyNumberFormat="1" applyFont="1" applyFill="1" applyBorder="1" applyAlignment="1">
      <alignment horizontal="right" vertical="center"/>
    </xf>
    <xf numFmtId="0" fontId="10" fillId="5" borderId="23" xfId="0" applyFont="1" applyFill="1" applyBorder="1" applyAlignment="1">
      <alignment horizontal="center" vertical="center" wrapText="1"/>
    </xf>
    <xf numFmtId="0" fontId="1" fillId="5" borderId="41" xfId="0" applyFont="1" applyFill="1" applyBorder="1" applyAlignment="1">
      <alignment horizontal="center" vertical="center" wrapText="1"/>
    </xf>
    <xf numFmtId="0" fontId="0" fillId="0" borderId="42" xfId="0" applyFont="1" applyBorder="1" applyAlignment="1">
      <alignment horizontal="center" vertical="center" wrapText="1"/>
    </xf>
    <xf numFmtId="0" fontId="10" fillId="5" borderId="21"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0" fillId="4" borderId="0" xfId="0" applyFill="1" applyAlignment="1">
      <alignment vertical="top"/>
    </xf>
    <xf numFmtId="0" fontId="0" fillId="0" borderId="33" xfId="0" applyBorder="1" applyAlignment="1">
      <alignment vertical="top"/>
    </xf>
    <xf numFmtId="0" fontId="0" fillId="0" borderId="0" xfId="0" applyAlignment="1">
      <alignment vertical="top"/>
    </xf>
    <xf numFmtId="0" fontId="0" fillId="0" borderId="0" xfId="0" applyBorder="1" applyAlignment="1">
      <alignment vertical="top"/>
    </xf>
    <xf numFmtId="170" fontId="7" fillId="3" borderId="32" xfId="0" applyNumberFormat="1" applyFont="1" applyFill="1" applyBorder="1" applyAlignment="1">
      <alignment horizontal="center" vertical="top" wrapText="1"/>
    </xf>
    <xf numFmtId="170" fontId="0" fillId="0" borderId="33" xfId="0" applyNumberFormat="1" applyFill="1" applyBorder="1" applyAlignment="1">
      <alignment vertical="top"/>
    </xf>
    <xf numFmtId="0" fontId="0" fillId="0" borderId="0" xfId="0" applyFill="1" applyAlignment="1">
      <alignment vertical="top"/>
    </xf>
    <xf numFmtId="170" fontId="8" fillId="2" borderId="14" xfId="0" applyNumberFormat="1" applyFont="1" applyFill="1" applyBorder="1" applyAlignment="1">
      <alignment horizontal="center" vertical="top" wrapText="1"/>
    </xf>
    <xf numFmtId="0" fontId="0" fillId="0" borderId="33" xfId="0" applyFill="1" applyBorder="1" applyAlignment="1">
      <alignment vertical="top"/>
    </xf>
    <xf numFmtId="0" fontId="3" fillId="0" borderId="1" xfId="0" applyFont="1" applyBorder="1" applyAlignment="1">
      <alignment horizontal="center" vertical="top"/>
    </xf>
    <xf numFmtId="170" fontId="1" fillId="0" borderId="4" xfId="0" applyNumberFormat="1" applyFont="1" applyBorder="1" applyAlignment="1">
      <alignment horizontal="center" vertical="top"/>
    </xf>
    <xf numFmtId="0" fontId="3" fillId="0" borderId="2" xfId="0" applyFont="1" applyBorder="1" applyAlignment="1">
      <alignment horizontal="center" vertical="top"/>
    </xf>
    <xf numFmtId="170" fontId="3" fillId="0" borderId="12" xfId="0" applyNumberFormat="1" applyFont="1" applyBorder="1" applyAlignment="1">
      <alignment horizontal="right" vertical="top"/>
    </xf>
    <xf numFmtId="170" fontId="3" fillId="0" borderId="4" xfId="0" applyNumberFormat="1" applyFont="1" applyBorder="1" applyAlignment="1">
      <alignment horizontal="right" vertical="top"/>
    </xf>
    <xf numFmtId="170" fontId="2" fillId="0" borderId="4" xfId="0" applyNumberFormat="1" applyFont="1" applyBorder="1" applyAlignment="1">
      <alignment horizontal="center" vertical="top"/>
    </xf>
    <xf numFmtId="0" fontId="3" fillId="0" borderId="10" xfId="0" applyFont="1" applyBorder="1" applyAlignment="1">
      <alignment horizontal="center" vertical="top"/>
    </xf>
    <xf numFmtId="170" fontId="3" fillId="0" borderId="3" xfId="0" applyNumberFormat="1" applyFont="1" applyBorder="1" applyAlignment="1">
      <alignment horizontal="right" vertical="top"/>
    </xf>
    <xf numFmtId="170" fontId="1" fillId="0" borderId="3" xfId="0" applyNumberFormat="1" applyFont="1" applyBorder="1" applyAlignment="1">
      <alignment horizontal="center" vertical="top"/>
    </xf>
    <xf numFmtId="170" fontId="3" fillId="0" borderId="3" xfId="0" applyNumberFormat="1" applyFont="1" applyFill="1" applyBorder="1" applyAlignment="1">
      <alignment horizontal="right" vertical="top"/>
    </xf>
    <xf numFmtId="0" fontId="3" fillId="0" borderId="40" xfId="0" applyFont="1" applyBorder="1" applyAlignment="1">
      <alignment horizontal="center" vertical="top"/>
    </xf>
    <xf numFmtId="170" fontId="3" fillId="0" borderId="13" xfId="0" applyNumberFormat="1" applyFont="1" applyBorder="1" applyAlignment="1">
      <alignment horizontal="right" vertical="top"/>
    </xf>
    <xf numFmtId="49" fontId="3" fillId="0" borderId="1" xfId="0" applyNumberFormat="1" applyFont="1" applyFill="1" applyBorder="1" applyAlignment="1">
      <alignment horizontal="center" vertical="top" wrapText="1"/>
    </xf>
    <xf numFmtId="170" fontId="1" fillId="0" borderId="4" xfId="0" applyNumberFormat="1" applyFont="1" applyFill="1" applyBorder="1" applyAlignment="1">
      <alignment horizontal="center" vertical="top" wrapText="1"/>
    </xf>
    <xf numFmtId="3" fontId="0" fillId="0" borderId="33" xfId="0" applyNumberFormat="1" applyBorder="1" applyAlignment="1">
      <alignment vertical="top"/>
    </xf>
    <xf numFmtId="170" fontId="3" fillId="0" borderId="4" xfId="0" applyNumberFormat="1" applyFont="1" applyFill="1" applyBorder="1" applyAlignment="1">
      <alignment horizontal="right" vertical="top" wrapText="1"/>
    </xf>
    <xf numFmtId="49" fontId="3" fillId="0" borderId="40" xfId="0" applyNumberFormat="1" applyFont="1" applyFill="1" applyBorder="1" applyAlignment="1">
      <alignment horizontal="center" vertical="top" wrapText="1"/>
    </xf>
    <xf numFmtId="170" fontId="3" fillId="0" borderId="13" xfId="0" applyNumberFormat="1" applyFont="1" applyFill="1" applyBorder="1" applyAlignment="1">
      <alignment horizontal="right" vertical="top" wrapText="1"/>
    </xf>
    <xf numFmtId="0" fontId="0" fillId="0" borderId="0" xfId="0" applyAlignment="1">
      <alignment horizontal="center" vertical="top"/>
    </xf>
    <xf numFmtId="49" fontId="3" fillId="0" borderId="43" xfId="0" applyNumberFormat="1" applyFont="1" applyFill="1" applyBorder="1" applyAlignment="1">
      <alignment vertical="center" wrapText="1"/>
    </xf>
    <xf numFmtId="49" fontId="3" fillId="0" borderId="44" xfId="0" applyNumberFormat="1" applyFont="1" applyFill="1" applyBorder="1" applyAlignment="1">
      <alignment vertical="center" wrapText="1"/>
    </xf>
    <xf numFmtId="49" fontId="2" fillId="0" borderId="4"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43" xfId="0" applyNumberFormat="1" applyFont="1" applyFill="1" applyBorder="1" applyAlignment="1">
      <alignment vertical="center" wrapText="1"/>
    </xf>
    <xf numFmtId="49" fontId="2" fillId="0" borderId="44"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49" fontId="3" fillId="0" borderId="36" xfId="0" applyNumberFormat="1" applyFont="1" applyFill="1" applyBorder="1" applyAlignment="1">
      <alignment vertical="center" wrapText="1"/>
    </xf>
    <xf numFmtId="49" fontId="3" fillId="0" borderId="1" xfId="0" applyNumberFormat="1" applyFont="1" applyFill="1" applyBorder="1" applyAlignment="1">
      <alignment vertical="center" wrapText="1"/>
    </xf>
    <xf numFmtId="49" fontId="8" fillId="2" borderId="24" xfId="0" applyNumberFormat="1" applyFont="1" applyFill="1" applyBorder="1" applyAlignment="1">
      <alignment vertical="center" wrapText="1"/>
    </xf>
    <xf numFmtId="0" fontId="10" fillId="0" borderId="32" xfId="0" applyFont="1" applyBorder="1" applyAlignment="1">
      <alignment vertical="center" wrapText="1"/>
    </xf>
    <xf numFmtId="0" fontId="10" fillId="0" borderId="45" xfId="0" applyFont="1" applyBorder="1" applyAlignment="1">
      <alignment vertical="center" wrapText="1"/>
    </xf>
    <xf numFmtId="49" fontId="3" fillId="0" borderId="11"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49" fontId="8" fillId="2" borderId="21" xfId="0" applyNumberFormat="1" applyFont="1" applyFill="1" applyBorder="1" applyAlignment="1">
      <alignment vertical="center" wrapText="1"/>
    </xf>
    <xf numFmtId="0" fontId="10" fillId="0" borderId="21" xfId="0" applyFont="1" applyBorder="1" applyAlignment="1">
      <alignment vertical="center" wrapText="1"/>
    </xf>
    <xf numFmtId="0" fontId="3" fillId="0" borderId="4" xfId="0" applyFont="1" applyFill="1" applyBorder="1" applyAlignment="1">
      <alignment vertical="center" wrapText="1"/>
    </xf>
    <xf numFmtId="0" fontId="3" fillId="0" borderId="11" xfId="0" applyFont="1" applyBorder="1" applyAlignment="1">
      <alignment vertical="center" wrapText="1"/>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0" fillId="0" borderId="11" xfId="0" applyBorder="1" applyAlignment="1">
      <alignment/>
    </xf>
    <xf numFmtId="0" fontId="0" fillId="0" borderId="44" xfId="0" applyBorder="1" applyAlignment="1">
      <alignment/>
    </xf>
    <xf numFmtId="0" fontId="3" fillId="0" borderId="4" xfId="0" applyNumberFormat="1" applyFont="1" applyFill="1" applyBorder="1" applyAlignment="1">
      <alignment vertical="center" wrapText="1"/>
    </xf>
    <xf numFmtId="0" fontId="3" fillId="0" borderId="11" xfId="0" applyNumberFormat="1" applyFont="1" applyFill="1" applyBorder="1" applyAlignment="1">
      <alignment vertical="center" wrapText="1"/>
    </xf>
    <xf numFmtId="0" fontId="7" fillId="3" borderId="24" xfId="0" applyFont="1" applyFill="1" applyBorder="1" applyAlignment="1">
      <alignment horizontal="center" vertical="center" wrapText="1"/>
    </xf>
    <xf numFmtId="0" fontId="12" fillId="0" borderId="32" xfId="0" applyFont="1" applyBorder="1" applyAlignment="1">
      <alignment horizontal="center" vertical="center" wrapText="1"/>
    </xf>
    <xf numFmtId="49" fontId="2" fillId="0" borderId="46" xfId="0" applyNumberFormat="1" applyFont="1" applyFill="1" applyBorder="1" applyAlignment="1">
      <alignment vertical="center" wrapText="1"/>
    </xf>
    <xf numFmtId="0" fontId="0" fillId="0" borderId="47" xfId="0" applyBorder="1" applyAlignment="1">
      <alignment/>
    </xf>
    <xf numFmtId="49" fontId="3" fillId="0" borderId="4" xfId="0" applyNumberFormat="1" applyFont="1" applyFill="1" applyBorder="1" applyAlignment="1">
      <alignment horizontal="justify" vertical="center" wrapText="1"/>
    </xf>
    <xf numFmtId="0" fontId="0" fillId="0" borderId="11" xfId="0" applyFill="1" applyBorder="1" applyAlignment="1">
      <alignment horizontal="justify"/>
    </xf>
    <xf numFmtId="0" fontId="8" fillId="5" borderId="48" xfId="0" applyFont="1" applyFill="1" applyBorder="1" applyAlignment="1">
      <alignment horizontal="center" vertical="center" wrapText="1"/>
    </xf>
    <xf numFmtId="0" fontId="7" fillId="3" borderId="24" xfId="0" applyFont="1" applyFill="1" applyBorder="1" applyAlignment="1">
      <alignment vertical="center" wrapText="1"/>
    </xf>
    <xf numFmtId="0" fontId="12" fillId="0" borderId="32" xfId="0" applyFont="1" applyBorder="1" applyAlignment="1">
      <alignment vertical="center" wrapText="1"/>
    </xf>
    <xf numFmtId="0" fontId="12" fillId="0" borderId="45" xfId="0" applyFont="1" applyBorder="1" applyAlignment="1">
      <alignment vertical="center" wrapText="1"/>
    </xf>
    <xf numFmtId="0" fontId="1" fillId="5" borderId="48" xfId="0" applyFont="1" applyFill="1" applyBorder="1" applyAlignment="1">
      <alignment horizontal="center" vertical="center" wrapText="1"/>
    </xf>
    <xf numFmtId="0" fontId="1" fillId="5" borderId="21" xfId="0" applyFont="1" applyFill="1" applyBorder="1" applyAlignment="1">
      <alignment horizontal="center" vertical="center" wrapText="1"/>
    </xf>
    <xf numFmtId="49" fontId="3" fillId="0" borderId="40" xfId="0" applyNumberFormat="1" applyFont="1" applyFill="1" applyBorder="1" applyAlignment="1">
      <alignment vertical="center" wrapText="1"/>
    </xf>
    <xf numFmtId="0" fontId="3" fillId="0" borderId="11" xfId="0" applyFont="1" applyFill="1" applyBorder="1" applyAlignment="1">
      <alignment vertical="center" wrapText="1"/>
    </xf>
    <xf numFmtId="0" fontId="2" fillId="0" borderId="4" xfId="0" applyFont="1" applyFill="1" applyBorder="1" applyAlignment="1">
      <alignment vertical="center" wrapText="1"/>
    </xf>
    <xf numFmtId="0" fontId="2" fillId="0" borderId="11" xfId="0" applyFont="1" applyFill="1" applyBorder="1" applyAlignment="1">
      <alignment vertical="center" wrapText="1"/>
    </xf>
    <xf numFmtId="49" fontId="3" fillId="0" borderId="49" xfId="0" applyNumberFormat="1" applyFont="1" applyFill="1" applyBorder="1" applyAlignment="1">
      <alignment vertical="center" wrapText="1"/>
    </xf>
    <xf numFmtId="49" fontId="3" fillId="0" borderId="50" xfId="0" applyNumberFormat="1" applyFont="1" applyFill="1" applyBorder="1" applyAlignment="1">
      <alignment vertical="center" wrapText="1"/>
    </xf>
    <xf numFmtId="49" fontId="2" fillId="0" borderId="2" xfId="0" applyNumberFormat="1" applyFont="1" applyFill="1" applyBorder="1" applyAlignment="1">
      <alignment vertical="center" wrapText="1"/>
    </xf>
    <xf numFmtId="49" fontId="8" fillId="2" borderId="32" xfId="0" applyNumberFormat="1" applyFont="1" applyFill="1" applyBorder="1" applyAlignment="1">
      <alignment vertical="center" wrapText="1"/>
    </xf>
    <xf numFmtId="49" fontId="8" fillId="2" borderId="51" xfId="0" applyNumberFormat="1" applyFont="1" applyFill="1" applyBorder="1" applyAlignment="1">
      <alignment vertical="center" wrapText="1"/>
    </xf>
    <xf numFmtId="0" fontId="10" fillId="0" borderId="30" xfId="0" applyFont="1" applyBorder="1" applyAlignment="1">
      <alignment vertical="center" wrapText="1"/>
    </xf>
    <xf numFmtId="0" fontId="10" fillId="0" borderId="52" xfId="0" applyFont="1" applyBorder="1" applyAlignment="1">
      <alignment vertical="center" wrapText="1"/>
    </xf>
    <xf numFmtId="0" fontId="3" fillId="0" borderId="13" xfId="0" applyFont="1" applyFill="1" applyBorder="1" applyAlignment="1">
      <alignment vertical="center" wrapText="1"/>
    </xf>
    <xf numFmtId="0" fontId="3" fillId="0" borderId="20" xfId="0" applyFont="1" applyFill="1" applyBorder="1" applyAlignment="1">
      <alignment vertical="center" wrapText="1"/>
    </xf>
    <xf numFmtId="49" fontId="3" fillId="0" borderId="13" xfId="0" applyNumberFormat="1" applyFont="1" applyFill="1" applyBorder="1" applyAlignment="1">
      <alignment vertical="center" wrapText="1"/>
    </xf>
    <xf numFmtId="49" fontId="3" fillId="0" borderId="20" xfId="0" applyNumberFormat="1" applyFont="1" applyFill="1" applyBorder="1" applyAlignment="1">
      <alignment vertical="center" wrapText="1"/>
    </xf>
    <xf numFmtId="0" fontId="0" fillId="0" borderId="11" xfId="0" applyFill="1" applyBorder="1" applyAlignment="1">
      <alignment/>
    </xf>
    <xf numFmtId="0" fontId="8" fillId="5" borderId="53" xfId="0" applyFont="1" applyFill="1" applyBorder="1" applyAlignment="1">
      <alignment horizontal="center" vertical="top" wrapText="1"/>
    </xf>
    <xf numFmtId="0" fontId="0" fillId="0" borderId="22" xfId="0" applyBorder="1" applyAlignment="1">
      <alignment vertical="top"/>
    </xf>
    <xf numFmtId="0" fontId="0" fillId="0" borderId="38" xfId="0" applyBorder="1" applyAlignment="1">
      <alignment vertical="top"/>
    </xf>
    <xf numFmtId="0" fontId="0" fillId="0" borderId="23" xfId="0" applyBorder="1" applyAlignment="1">
      <alignment vertical="top"/>
    </xf>
    <xf numFmtId="49" fontId="3" fillId="0" borderId="4" xfId="0" applyNumberFormat="1" applyFont="1" applyFill="1" applyBorder="1" applyAlignment="1">
      <alignment vertical="top" wrapText="1"/>
    </xf>
    <xf numFmtId="0" fontId="0" fillId="0" borderId="11" xfId="0" applyBorder="1" applyAlignment="1">
      <alignment vertical="top"/>
    </xf>
    <xf numFmtId="49" fontId="8" fillId="2" borderId="14" xfId="0" applyNumberFormat="1" applyFont="1" applyFill="1" applyBorder="1" applyAlignment="1">
      <alignment vertical="top" wrapText="1"/>
    </xf>
    <xf numFmtId="0" fontId="0" fillId="0" borderId="32" xfId="0" applyBorder="1" applyAlignment="1">
      <alignment vertical="top"/>
    </xf>
    <xf numFmtId="0" fontId="0" fillId="0" borderId="52" xfId="0" applyBorder="1" applyAlignment="1">
      <alignment vertical="top"/>
    </xf>
    <xf numFmtId="49" fontId="3" fillId="0" borderId="11" xfId="0" applyNumberFormat="1" applyFont="1" applyFill="1" applyBorder="1" applyAlignment="1">
      <alignment vertical="top" wrapText="1"/>
    </xf>
    <xf numFmtId="49" fontId="2" fillId="0" borderId="4" xfId="0" applyNumberFormat="1" applyFont="1" applyFill="1" applyBorder="1" applyAlignment="1">
      <alignment vertical="top" wrapText="1"/>
    </xf>
    <xf numFmtId="49" fontId="2" fillId="0" borderId="11" xfId="0" applyNumberFormat="1" applyFont="1" applyFill="1" applyBorder="1" applyAlignment="1">
      <alignment vertical="top" wrapText="1"/>
    </xf>
    <xf numFmtId="49" fontId="3" fillId="0" borderId="36" xfId="0" applyNumberFormat="1" applyFont="1" applyFill="1" applyBorder="1" applyAlignment="1">
      <alignment vertical="top" wrapText="1"/>
    </xf>
    <xf numFmtId="49" fontId="3" fillId="0" borderId="44" xfId="0" applyNumberFormat="1" applyFont="1" applyFill="1" applyBorder="1" applyAlignment="1">
      <alignment vertical="top" wrapText="1"/>
    </xf>
    <xf numFmtId="49" fontId="2" fillId="0" borderId="46" xfId="0" applyNumberFormat="1" applyFont="1" applyFill="1" applyBorder="1" applyAlignment="1">
      <alignment vertical="top" wrapText="1"/>
    </xf>
    <xf numFmtId="0" fontId="0" fillId="0" borderId="47" xfId="0" applyBorder="1" applyAlignment="1">
      <alignment vertical="top"/>
    </xf>
    <xf numFmtId="49" fontId="2" fillId="0" borderId="44" xfId="0" applyNumberFormat="1" applyFont="1" applyFill="1" applyBorder="1" applyAlignment="1">
      <alignment vertical="top" wrapText="1"/>
    </xf>
    <xf numFmtId="49" fontId="2" fillId="0" borderId="47" xfId="0" applyNumberFormat="1" applyFont="1" applyFill="1" applyBorder="1" applyAlignment="1">
      <alignment vertical="top" wrapText="1"/>
    </xf>
    <xf numFmtId="0" fontId="7" fillId="3" borderId="24" xfId="0" applyFont="1" applyFill="1" applyBorder="1" applyAlignment="1">
      <alignment horizontal="center" vertical="top" wrapText="1"/>
    </xf>
    <xf numFmtId="0" fontId="12" fillId="0" borderId="32" xfId="0" applyFont="1" applyBorder="1" applyAlignment="1">
      <alignment vertical="top"/>
    </xf>
    <xf numFmtId="0" fontId="1" fillId="5" borderId="53" xfId="0" applyFont="1" applyFill="1" applyBorder="1" applyAlignment="1">
      <alignment horizontal="center" vertical="top" wrapText="1"/>
    </xf>
    <xf numFmtId="0" fontId="1" fillId="5" borderId="41" xfId="0" applyFont="1" applyFill="1" applyBorder="1" applyAlignment="1">
      <alignment horizontal="center" vertical="top" wrapText="1"/>
    </xf>
    <xf numFmtId="0" fontId="0" fillId="0" borderId="42" xfId="0" applyBorder="1" applyAlignment="1">
      <alignment vertical="top"/>
    </xf>
    <xf numFmtId="0" fontId="7" fillId="3" borderId="14" xfId="0" applyFont="1" applyFill="1" applyBorder="1" applyAlignment="1">
      <alignment vertical="top" wrapText="1"/>
    </xf>
    <xf numFmtId="0" fontId="0" fillId="0" borderId="45" xfId="0" applyBorder="1" applyAlignment="1">
      <alignment vertical="top"/>
    </xf>
    <xf numFmtId="49" fontId="3" fillId="0" borderId="43" xfId="0" applyNumberFormat="1" applyFont="1" applyFill="1" applyBorder="1" applyAlignment="1">
      <alignment vertical="top" wrapText="1"/>
    </xf>
    <xf numFmtId="0" fontId="0" fillId="0" borderId="13" xfId="0" applyFill="1" applyBorder="1" applyAlignment="1">
      <alignment vertical="top" wrapText="1"/>
    </xf>
    <xf numFmtId="0" fontId="0" fillId="0" borderId="20" xfId="0" applyBorder="1" applyAlignment="1">
      <alignment vertical="top"/>
    </xf>
    <xf numFmtId="0" fontId="0" fillId="0" borderId="4" xfId="0" applyFill="1" applyBorder="1" applyAlignment="1">
      <alignment vertical="top" wrapText="1"/>
    </xf>
    <xf numFmtId="0" fontId="0" fillId="0" borderId="44" xfId="0" applyBorder="1" applyAlignment="1">
      <alignment vertical="top"/>
    </xf>
    <xf numFmtId="0" fontId="1" fillId="0" borderId="4" xfId="0" applyFont="1" applyFill="1" applyBorder="1" applyAlignment="1">
      <alignment vertical="top" wrapText="1"/>
    </xf>
    <xf numFmtId="0" fontId="1" fillId="0" borderId="11" xfId="0" applyFont="1" applyFill="1" applyBorder="1" applyAlignment="1">
      <alignment vertical="top" wrapText="1"/>
    </xf>
    <xf numFmtId="49" fontId="3" fillId="0" borderId="13" xfId="0" applyNumberFormat="1" applyFont="1" applyFill="1" applyBorder="1" applyAlignment="1">
      <alignment vertical="top" wrapText="1"/>
    </xf>
    <xf numFmtId="49" fontId="2" fillId="0" borderId="3" xfId="0" applyNumberFormat="1" applyFont="1" applyFill="1" applyBorder="1" applyAlignment="1">
      <alignment vertical="top" wrapText="1"/>
    </xf>
    <xf numFmtId="49" fontId="2" fillId="0" borderId="16" xfId="0" applyNumberFormat="1" applyFont="1" applyFill="1" applyBorder="1" applyAlignment="1">
      <alignment vertical="top" wrapText="1"/>
    </xf>
    <xf numFmtId="0" fontId="0" fillId="0" borderId="11" xfId="0" applyFill="1" applyBorder="1" applyAlignment="1">
      <alignment vertical="top"/>
    </xf>
    <xf numFmtId="0" fontId="1" fillId="0" borderId="11" xfId="0" applyFont="1" applyBorder="1" applyAlignment="1">
      <alignment vertical="top"/>
    </xf>
    <xf numFmtId="0" fontId="2" fillId="0" borderId="1" xfId="0" applyFont="1" applyBorder="1" applyAlignment="1">
      <alignment vertical="center" wrapText="1"/>
    </xf>
    <xf numFmtId="0" fontId="1" fillId="0" borderId="11" xfId="0" applyFont="1" applyBorder="1" applyAlignment="1">
      <alignment/>
    </xf>
    <xf numFmtId="49" fontId="8" fillId="2" borderId="14" xfId="0" applyNumberFormat="1" applyFont="1" applyFill="1" applyBorder="1" applyAlignment="1">
      <alignment vertical="center" wrapText="1"/>
    </xf>
    <xf numFmtId="0" fontId="0" fillId="0" borderId="32" xfId="0" applyBorder="1" applyAlignment="1">
      <alignment/>
    </xf>
    <xf numFmtId="0" fontId="0" fillId="0" borderId="52" xfId="0" applyBorder="1" applyAlignment="1">
      <alignment/>
    </xf>
    <xf numFmtId="0" fontId="2" fillId="0" borderId="2" xfId="0" applyFont="1" applyBorder="1" applyAlignment="1">
      <alignment vertical="center" wrapText="1"/>
    </xf>
    <xf numFmtId="0" fontId="0" fillId="0" borderId="4" xfId="0" applyFill="1" applyBorder="1" applyAlignment="1">
      <alignment vertical="center" wrapText="1"/>
    </xf>
    <xf numFmtId="0" fontId="1" fillId="0" borderId="12" xfId="0" applyFont="1" applyFill="1" applyBorder="1" applyAlignment="1">
      <alignment vertical="center" wrapText="1"/>
    </xf>
    <xf numFmtId="0" fontId="1" fillId="0" borderId="15" xfId="0" applyFont="1" applyFill="1" applyBorder="1" applyAlignment="1">
      <alignment vertical="center" wrapText="1"/>
    </xf>
    <xf numFmtId="49" fontId="2" fillId="0" borderId="12" xfId="0" applyNumberFormat="1" applyFont="1" applyFill="1" applyBorder="1" applyAlignment="1">
      <alignment vertical="center" wrapText="1"/>
    </xf>
    <xf numFmtId="49" fontId="2" fillId="0" borderId="15" xfId="0" applyNumberFormat="1" applyFont="1" applyFill="1" applyBorder="1" applyAlignment="1">
      <alignment vertical="center" wrapText="1"/>
    </xf>
    <xf numFmtId="49" fontId="2" fillId="0" borderId="47" xfId="0" applyNumberFormat="1" applyFont="1" applyFill="1" applyBorder="1" applyAlignment="1">
      <alignment vertical="center" wrapText="1"/>
    </xf>
    <xf numFmtId="0" fontId="0" fillId="0" borderId="1" xfId="0" applyFont="1" applyBorder="1" applyAlignment="1">
      <alignment vertical="center" wrapText="1"/>
    </xf>
    <xf numFmtId="0" fontId="1" fillId="0" borderId="1" xfId="0" applyFont="1" applyBorder="1" applyAlignment="1">
      <alignment vertical="center" wrapText="1"/>
    </xf>
    <xf numFmtId="0" fontId="7" fillId="3" borderId="14" xfId="0" applyFont="1" applyFill="1" applyBorder="1" applyAlignment="1">
      <alignment vertical="center" wrapText="1"/>
    </xf>
    <xf numFmtId="0" fontId="0" fillId="0" borderId="45" xfId="0" applyBorder="1" applyAlignment="1">
      <alignment/>
    </xf>
    <xf numFmtId="0" fontId="0" fillId="0" borderId="11" xfId="0" applyBorder="1" applyAlignment="1">
      <alignment vertical="center" wrapText="1"/>
    </xf>
    <xf numFmtId="0" fontId="0" fillId="0" borderId="20" xfId="0" applyBorder="1" applyAlignment="1">
      <alignment/>
    </xf>
    <xf numFmtId="0" fontId="12" fillId="0" borderId="32" xfId="0" applyFont="1" applyBorder="1" applyAlignment="1">
      <alignment/>
    </xf>
    <xf numFmtId="0" fontId="0" fillId="0" borderId="42" xfId="0" applyBorder="1" applyAlignment="1">
      <alignment/>
    </xf>
    <xf numFmtId="0" fontId="8" fillId="5" borderId="53" xfId="0" applyFont="1" applyFill="1" applyBorder="1" applyAlignment="1">
      <alignment horizontal="center" vertical="center" wrapText="1"/>
    </xf>
    <xf numFmtId="0" fontId="0" fillId="0" borderId="22" xfId="0" applyBorder="1" applyAlignment="1">
      <alignment/>
    </xf>
    <xf numFmtId="0" fontId="0" fillId="0" borderId="38" xfId="0" applyBorder="1" applyAlignment="1">
      <alignment/>
    </xf>
    <xf numFmtId="0" fontId="0" fillId="0" borderId="23" xfId="0" applyBorder="1" applyAlignment="1">
      <alignment/>
    </xf>
    <xf numFmtId="0" fontId="1" fillId="5" borderId="53" xfId="0" applyFont="1" applyFill="1" applyBorder="1" applyAlignment="1">
      <alignment horizontal="center" vertical="center" wrapText="1"/>
    </xf>
    <xf numFmtId="0" fontId="2" fillId="0" borderId="2" xfId="0" applyFont="1" applyFill="1" applyBorder="1" applyAlignment="1">
      <alignment vertical="center" wrapText="1"/>
    </xf>
    <xf numFmtId="0" fontId="1" fillId="0" borderId="2" xfId="0" applyFont="1" applyBorder="1" applyAlignment="1">
      <alignment vertical="center" wrapText="1"/>
    </xf>
    <xf numFmtId="0" fontId="0" fillId="0" borderId="1" xfId="0" applyFont="1" applyFill="1" applyBorder="1" applyAlignment="1">
      <alignment vertical="center" wrapText="1"/>
    </xf>
    <xf numFmtId="0" fontId="3" fillId="0" borderId="2" xfId="0" applyFont="1" applyFill="1" applyBorder="1" applyAlignment="1">
      <alignment vertical="center" wrapText="1"/>
    </xf>
    <xf numFmtId="0" fontId="0" fillId="0" borderId="2" xfId="0" applyFont="1" applyBorder="1" applyAlignment="1">
      <alignment vertical="center" wrapText="1"/>
    </xf>
    <xf numFmtId="2" fontId="1" fillId="5" borderId="54" xfId="22" applyNumberFormat="1" applyFont="1" applyFill="1" applyBorder="1" applyAlignment="1">
      <alignment horizontal="center" wrapText="1"/>
      <protection/>
    </xf>
    <xf numFmtId="0" fontId="0" fillId="5" borderId="55" xfId="0" applyNumberFormat="1" applyFill="1" applyBorder="1" applyAlignment="1" applyProtection="1">
      <alignment horizontal="center" wrapText="1"/>
      <protection/>
    </xf>
    <xf numFmtId="0" fontId="0" fillId="5" borderId="56" xfId="0" applyNumberFormat="1" applyFill="1" applyBorder="1" applyAlignment="1" applyProtection="1">
      <alignment horizontal="center" wrapText="1"/>
      <protection/>
    </xf>
    <xf numFmtId="0" fontId="1" fillId="5" borderId="57" xfId="0" applyFont="1" applyFill="1" applyBorder="1" applyAlignment="1">
      <alignment horizontal="center" vertical="center" wrapText="1"/>
    </xf>
    <xf numFmtId="0" fontId="1" fillId="5" borderId="42" xfId="0" applyFont="1" applyFill="1" applyBorder="1" applyAlignment="1">
      <alignment horizontal="center" vertical="center" wrapText="1"/>
    </xf>
    <xf numFmtId="0" fontId="1" fillId="2" borderId="0" xfId="22" applyFont="1" applyFill="1" applyBorder="1" applyAlignment="1">
      <alignment horizontal="center"/>
      <protection/>
    </xf>
    <xf numFmtId="0" fontId="1" fillId="2" borderId="51" xfId="22" applyFont="1" applyFill="1" applyBorder="1" applyAlignment="1">
      <alignment horizontal="center"/>
      <protection/>
    </xf>
    <xf numFmtId="0" fontId="1" fillId="2" borderId="30" xfId="22" applyFont="1" applyFill="1" applyBorder="1" applyAlignment="1">
      <alignment horizontal="center"/>
      <protection/>
    </xf>
    <xf numFmtId="0" fontId="1" fillId="2" borderId="31" xfId="22" applyFont="1" applyFill="1" applyBorder="1" applyAlignment="1">
      <alignment horizontal="center"/>
      <protection/>
    </xf>
    <xf numFmtId="0" fontId="1" fillId="5" borderId="58" xfId="22" applyFont="1" applyFill="1" applyBorder="1" applyAlignment="1">
      <alignment horizontal="center" vertical="center"/>
      <protection/>
    </xf>
    <xf numFmtId="0" fontId="0" fillId="5" borderId="36" xfId="22" applyFont="1" applyFill="1" applyBorder="1" applyAlignment="1">
      <alignment horizontal="center" vertical="center"/>
      <protection/>
    </xf>
    <xf numFmtId="0" fontId="0" fillId="5" borderId="37" xfId="22" applyFont="1" applyFill="1" applyBorder="1" applyAlignment="1">
      <alignment horizontal="center" vertical="center"/>
      <protection/>
    </xf>
    <xf numFmtId="0" fontId="1" fillId="5" borderId="54" xfId="22" applyFont="1" applyFill="1" applyBorder="1" applyAlignment="1">
      <alignment horizontal="center" vertical="center"/>
      <protection/>
    </xf>
    <xf numFmtId="0" fontId="0" fillId="5" borderId="55" xfId="22" applyFont="1" applyFill="1" applyBorder="1" applyAlignment="1">
      <alignment horizontal="center" vertical="center"/>
      <protection/>
    </xf>
    <xf numFmtId="0" fontId="0" fillId="5" borderId="56" xfId="22" applyFont="1" applyFill="1" applyBorder="1" applyAlignment="1">
      <alignment horizontal="center" vertical="center"/>
      <protection/>
    </xf>
    <xf numFmtId="170" fontId="1" fillId="5" borderId="58" xfId="22" applyNumberFormat="1" applyFont="1" applyFill="1" applyBorder="1" applyAlignment="1">
      <alignment horizontal="center" vertical="center" wrapText="1"/>
      <protection/>
    </xf>
    <xf numFmtId="170" fontId="0" fillId="5" borderId="36" xfId="22" applyNumberFormat="1" applyFill="1" applyBorder="1" applyAlignment="1">
      <alignment horizontal="center" vertical="center" wrapText="1"/>
      <protection/>
    </xf>
    <xf numFmtId="170" fontId="0" fillId="5" borderId="37" xfId="22" applyNumberFormat="1" applyFill="1" applyBorder="1" applyAlignment="1">
      <alignment horizontal="center" vertical="center" wrapText="1"/>
      <protection/>
    </xf>
    <xf numFmtId="170" fontId="1" fillId="5" borderId="54" xfId="22" applyNumberFormat="1" applyFont="1" applyFill="1" applyBorder="1" applyAlignment="1">
      <alignment horizontal="center" vertical="center" wrapText="1"/>
      <protection/>
    </xf>
    <xf numFmtId="170" fontId="0" fillId="5" borderId="55" xfId="22" applyNumberFormat="1" applyFill="1" applyBorder="1" applyAlignment="1">
      <alignment horizontal="center" vertical="center" wrapText="1"/>
      <protection/>
    </xf>
    <xf numFmtId="170" fontId="0" fillId="5" borderId="56" xfId="22" applyNumberFormat="1" applyFill="1" applyBorder="1" applyAlignment="1">
      <alignment horizontal="center" vertical="center" wrapText="1"/>
      <protection/>
    </xf>
    <xf numFmtId="2" fontId="1" fillId="5" borderId="48" xfId="22" applyNumberFormat="1" applyFont="1" applyFill="1" applyBorder="1" applyAlignment="1">
      <alignment horizontal="center" wrapText="1"/>
      <protection/>
    </xf>
    <xf numFmtId="0" fontId="0" fillId="5" borderId="0" xfId="0" applyNumberFormat="1" applyFill="1" applyBorder="1" applyAlignment="1" applyProtection="1">
      <alignment horizontal="center" wrapText="1"/>
      <protection/>
    </xf>
    <xf numFmtId="0" fontId="0" fillId="5" borderId="21" xfId="0" applyNumberFormat="1" applyFill="1" applyBorder="1" applyAlignment="1" applyProtection="1">
      <alignment horizontal="center" wrapText="1"/>
      <protection/>
    </xf>
    <xf numFmtId="0" fontId="1" fillId="5" borderId="22"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23" xfId="0" applyBorder="1" applyAlignment="1">
      <alignment horizontal="center" vertical="center" wrapText="1"/>
    </xf>
    <xf numFmtId="0" fontId="1" fillId="0" borderId="37" xfId="0" applyFont="1" applyBorder="1" applyAlignment="1">
      <alignment horizontal="center" vertical="center" wrapText="1"/>
    </xf>
    <xf numFmtId="0" fontId="0" fillId="0" borderId="20" xfId="0" applyBorder="1" applyAlignment="1">
      <alignment horizontal="center" vertical="center" wrapText="1"/>
    </xf>
    <xf numFmtId="0" fontId="1" fillId="5" borderId="59"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2" borderId="0" xfId="0" applyFill="1" applyAlignment="1">
      <alignment horizontal="center" vertical="center" wrapText="1"/>
    </xf>
    <xf numFmtId="0" fontId="1" fillId="2" borderId="21" xfId="0" applyFont="1" applyFill="1" applyBorder="1" applyAlignment="1">
      <alignment horizontal="center" vertical="center" wrapText="1"/>
    </xf>
    <xf numFmtId="0" fontId="0" fillId="2" borderId="21" xfId="0" applyFill="1" applyBorder="1" applyAlignment="1">
      <alignment horizontal="center" vertical="center" wrapText="1"/>
    </xf>
    <xf numFmtId="0" fontId="1" fillId="5" borderId="60" xfId="0" applyFont="1" applyFill="1" applyBorder="1" applyAlignment="1">
      <alignment horizontal="center" vertical="center" wrapText="1"/>
    </xf>
    <xf numFmtId="0" fontId="1" fillId="5" borderId="55" xfId="0" applyFont="1" applyFill="1" applyBorder="1" applyAlignment="1">
      <alignment horizontal="center" vertical="center" wrapText="1"/>
    </xf>
    <xf numFmtId="0" fontId="1" fillId="5" borderId="56" xfId="0" applyFont="1" applyFill="1" applyBorder="1" applyAlignment="1">
      <alignment horizontal="center" vertical="center" wrapText="1"/>
    </xf>
    <xf numFmtId="170" fontId="1" fillId="5" borderId="60" xfId="22" applyNumberFormat="1" applyFont="1" applyFill="1" applyBorder="1" applyAlignment="1">
      <alignment horizontal="center" vertical="center" wrapText="1"/>
      <protection/>
    </xf>
    <xf numFmtId="2" fontId="1" fillId="5" borderId="61" xfId="22" applyNumberFormat="1" applyFont="1" applyFill="1" applyBorder="1" applyAlignment="1">
      <alignment horizontal="center" wrapText="1"/>
      <protection/>
    </xf>
    <xf numFmtId="0" fontId="0" fillId="5" borderId="62" xfId="0" applyNumberFormat="1" applyFill="1" applyBorder="1" applyAlignment="1" applyProtection="1">
      <alignment horizontal="center" wrapText="1"/>
      <protection/>
    </xf>
    <xf numFmtId="0" fontId="0" fillId="5" borderId="63" xfId="0" applyNumberFormat="1" applyFill="1" applyBorder="1" applyAlignment="1" applyProtection="1">
      <alignment horizontal="center" wrapText="1"/>
      <protection/>
    </xf>
  </cellXfs>
  <cellStyles count="10">
    <cellStyle name="Normal" xfId="0"/>
    <cellStyle name="Hyperlink" xfId="15"/>
    <cellStyle name="Followed Hyperlink" xfId="16"/>
    <cellStyle name="Comma" xfId="17"/>
    <cellStyle name="Comma [0]" xfId="18"/>
    <cellStyle name="Millares_Construcción" xfId="19"/>
    <cellStyle name="Currency" xfId="20"/>
    <cellStyle name="Currency [0]" xfId="21"/>
    <cellStyle name="Normal_PRESUPUESTO"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4"/>
  <sheetViews>
    <sheetView showGridLines="0"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B4" sqref="B4:D4"/>
    </sheetView>
  </sheetViews>
  <sheetFormatPr defaultColWidth="11.421875" defaultRowHeight="12.75"/>
  <cols>
    <col min="1" max="1" width="0.42578125" style="0" customWidth="1"/>
    <col min="2" max="2" width="6.00390625" style="0" customWidth="1"/>
    <col min="3" max="3" width="11.7109375" style="0" customWidth="1"/>
    <col min="4" max="4" width="50.7109375" style="0" customWidth="1"/>
    <col min="5" max="5" width="16.8515625" style="0" customWidth="1"/>
    <col min="6" max="6" width="27.57421875" style="177" customWidth="1"/>
    <col min="7" max="7" width="13.7109375" style="0" bestFit="1" customWidth="1"/>
  </cols>
  <sheetData>
    <row r="1" spans="1:6" ht="16.5" customHeight="1" thickBot="1">
      <c r="A1" s="67"/>
      <c r="B1" s="257" t="s">
        <v>357</v>
      </c>
      <c r="C1" s="258"/>
      <c r="D1" s="258"/>
      <c r="E1" s="258"/>
      <c r="F1" s="185"/>
    </row>
    <row r="2" spans="1:6" ht="12.75" customHeight="1">
      <c r="A2" s="68"/>
      <c r="B2" s="201" t="s">
        <v>45</v>
      </c>
      <c r="C2" s="263" t="s">
        <v>48</v>
      </c>
      <c r="D2" s="204"/>
      <c r="E2" s="267" t="s">
        <v>355</v>
      </c>
      <c r="F2" s="185"/>
    </row>
    <row r="3" spans="1:10" ht="36" customHeight="1" thickBot="1">
      <c r="A3" s="69"/>
      <c r="B3" s="202"/>
      <c r="C3" s="203"/>
      <c r="D3" s="200"/>
      <c r="E3" s="268"/>
      <c r="F3" s="185"/>
      <c r="G3" s="3"/>
      <c r="H3" s="3"/>
      <c r="I3" s="3"/>
      <c r="J3" s="3"/>
    </row>
    <row r="4" spans="1:6" s="1" customFormat="1" ht="18" customHeight="1" thickBot="1">
      <c r="A4" s="70"/>
      <c r="B4" s="264" t="s">
        <v>49</v>
      </c>
      <c r="C4" s="265"/>
      <c r="D4" s="266"/>
      <c r="E4" s="152">
        <f>SUM(E5,E103,E128,E212,E217,E222)</f>
        <v>13711339000</v>
      </c>
      <c r="F4" s="186"/>
    </row>
    <row r="5" spans="1:6" s="1" customFormat="1" ht="16.5" customHeight="1" thickBot="1">
      <c r="A5" s="71"/>
      <c r="B5" s="242" t="s">
        <v>269</v>
      </c>
      <c r="C5" s="243"/>
      <c r="D5" s="244"/>
      <c r="E5" s="182">
        <f>SUM(E6,E9,E11,E13,E16,E20,E27,E34,E39,E41,E43,E45,E48,E53,E60,E63,E67,E72,E74,E77,E83,E87,E93,E101)</f>
        <v>10577667000</v>
      </c>
      <c r="F5" s="186"/>
    </row>
    <row r="6" spans="1:9" s="1" customFormat="1" ht="16.5" customHeight="1">
      <c r="A6" s="72"/>
      <c r="B6" s="54"/>
      <c r="C6" s="259" t="s">
        <v>186</v>
      </c>
      <c r="D6" s="260"/>
      <c r="E6" s="104">
        <f>SUM(E7:E8)</f>
        <v>10500000</v>
      </c>
      <c r="F6" s="186"/>
      <c r="G6" s="176"/>
      <c r="H6" s="176"/>
      <c r="I6" s="176"/>
    </row>
    <row r="7" spans="1:6" s="1" customFormat="1" ht="16.5" customHeight="1">
      <c r="A7" s="73"/>
      <c r="B7" s="55">
        <v>50201</v>
      </c>
      <c r="C7" s="246" t="s">
        <v>198</v>
      </c>
      <c r="D7" s="253"/>
      <c r="E7" s="42">
        <v>5000000</v>
      </c>
      <c r="F7" s="186"/>
    </row>
    <row r="8" spans="1:6" s="1" customFormat="1" ht="16.5" customHeight="1">
      <c r="A8" s="74"/>
      <c r="B8" s="55">
        <v>50104</v>
      </c>
      <c r="C8" s="246" t="s">
        <v>199</v>
      </c>
      <c r="D8" s="253"/>
      <c r="E8" s="42">
        <v>5500000</v>
      </c>
      <c r="F8" s="187"/>
    </row>
    <row r="9" spans="1:6" s="1" customFormat="1" ht="16.5" customHeight="1">
      <c r="A9" s="75"/>
      <c r="B9" s="54"/>
      <c r="C9" s="235" t="s">
        <v>106</v>
      </c>
      <c r="D9" s="253"/>
      <c r="E9" s="104">
        <f>+E10</f>
        <v>15000000</v>
      </c>
      <c r="F9" s="186"/>
    </row>
    <row r="10" spans="1:6" s="1" customFormat="1" ht="16.5" customHeight="1">
      <c r="A10" s="74"/>
      <c r="B10" s="55">
        <v>50201</v>
      </c>
      <c r="C10" s="246" t="s">
        <v>200</v>
      </c>
      <c r="D10" s="253"/>
      <c r="E10" s="42">
        <v>15000000</v>
      </c>
      <c r="F10" s="187"/>
    </row>
    <row r="11" spans="1:6" s="1" customFormat="1" ht="16.5" customHeight="1">
      <c r="A11" s="76"/>
      <c r="B11" s="55"/>
      <c r="C11" s="235" t="s">
        <v>185</v>
      </c>
      <c r="D11" s="253"/>
      <c r="E11" s="43">
        <f>+E12</f>
        <v>40500000</v>
      </c>
      <c r="F11" s="187"/>
    </row>
    <row r="12" spans="1:6" s="1" customFormat="1" ht="16.5" customHeight="1">
      <c r="A12" s="74"/>
      <c r="B12" s="55">
        <v>50104</v>
      </c>
      <c r="C12" s="246" t="s">
        <v>107</v>
      </c>
      <c r="D12" s="253"/>
      <c r="E12" s="42">
        <v>40500000</v>
      </c>
      <c r="F12" s="187"/>
    </row>
    <row r="13" spans="1:6" s="1" customFormat="1" ht="16.5" customHeight="1">
      <c r="A13" s="72"/>
      <c r="B13" s="55"/>
      <c r="C13" s="235" t="s">
        <v>108</v>
      </c>
      <c r="D13" s="253"/>
      <c r="E13" s="123">
        <f>SUM(E14:E15)</f>
        <v>48000000</v>
      </c>
      <c r="F13" s="187"/>
    </row>
    <row r="14" spans="1:6" s="1" customFormat="1" ht="16.5" customHeight="1">
      <c r="A14" s="77"/>
      <c r="B14" s="56">
        <v>50201</v>
      </c>
      <c r="C14" s="246" t="s">
        <v>201</v>
      </c>
      <c r="D14" s="253"/>
      <c r="E14" s="9">
        <v>38000000</v>
      </c>
      <c r="F14" s="187"/>
    </row>
    <row r="15" spans="1:6" s="1" customFormat="1" ht="21.75" customHeight="1">
      <c r="A15" s="78"/>
      <c r="B15" s="57">
        <v>10801</v>
      </c>
      <c r="C15" s="261" t="s">
        <v>311</v>
      </c>
      <c r="D15" s="262"/>
      <c r="E15" s="10">
        <v>10000000</v>
      </c>
      <c r="F15" s="187"/>
    </row>
    <row r="16" spans="1:6" s="1" customFormat="1" ht="16.5" customHeight="1">
      <c r="A16" s="79"/>
      <c r="B16" s="55"/>
      <c r="C16" s="235" t="s">
        <v>109</v>
      </c>
      <c r="D16" s="253"/>
      <c r="E16" s="123">
        <f>SUM(E17:E19)</f>
        <v>16000000</v>
      </c>
      <c r="F16" s="187"/>
    </row>
    <row r="17" spans="1:6" s="1" customFormat="1" ht="16.5" customHeight="1">
      <c r="A17" s="80"/>
      <c r="B17" s="58">
        <v>50201</v>
      </c>
      <c r="C17" s="233" t="s">
        <v>202</v>
      </c>
      <c r="D17" s="254"/>
      <c r="E17" s="27">
        <v>3000000</v>
      </c>
      <c r="F17" s="187"/>
    </row>
    <row r="18" spans="1:6" s="1" customFormat="1" ht="16.5" customHeight="1">
      <c r="A18" s="80"/>
      <c r="B18" s="59">
        <v>50201</v>
      </c>
      <c r="C18" s="233" t="s">
        <v>110</v>
      </c>
      <c r="D18" s="253"/>
      <c r="E18" s="24">
        <v>5000000</v>
      </c>
      <c r="F18" s="187"/>
    </row>
    <row r="19" spans="1:6" s="1" customFormat="1" ht="16.5" customHeight="1">
      <c r="A19" s="81"/>
      <c r="B19" s="8">
        <v>50299</v>
      </c>
      <c r="C19" s="255" t="s">
        <v>203</v>
      </c>
      <c r="D19" s="256"/>
      <c r="E19" s="24">
        <v>8000000</v>
      </c>
      <c r="F19" s="187"/>
    </row>
    <row r="20" spans="1:6" s="1" customFormat="1" ht="16.5" customHeight="1">
      <c r="A20" s="83"/>
      <c r="B20" s="57"/>
      <c r="C20" s="235" t="s">
        <v>111</v>
      </c>
      <c r="D20" s="236"/>
      <c r="E20" s="28">
        <f>SUM(E21:E26)</f>
        <v>35000000</v>
      </c>
      <c r="F20" s="187"/>
    </row>
    <row r="21" spans="1:6" s="1" customFormat="1" ht="16.5" customHeight="1">
      <c r="A21" s="84"/>
      <c r="B21" s="58">
        <v>10801</v>
      </c>
      <c r="C21" s="233" t="s">
        <v>204</v>
      </c>
      <c r="D21" s="234"/>
      <c r="E21" s="20">
        <v>2000000</v>
      </c>
      <c r="F21" s="187"/>
    </row>
    <row r="22" spans="1:6" s="1" customFormat="1" ht="16.5" customHeight="1">
      <c r="A22" s="84"/>
      <c r="B22" s="58">
        <v>10801</v>
      </c>
      <c r="C22" s="233" t="s">
        <v>236</v>
      </c>
      <c r="D22" s="234"/>
      <c r="E22" s="20">
        <v>1800000</v>
      </c>
      <c r="F22" s="187"/>
    </row>
    <row r="23" spans="1:6" s="1" customFormat="1" ht="16.5" customHeight="1">
      <c r="A23" s="84"/>
      <c r="B23" s="58">
        <v>10801</v>
      </c>
      <c r="C23" s="233" t="s">
        <v>205</v>
      </c>
      <c r="D23" s="234"/>
      <c r="E23" s="20">
        <v>3000000</v>
      </c>
      <c r="F23" s="187"/>
    </row>
    <row r="24" spans="1:6" s="1" customFormat="1" ht="16.5" customHeight="1">
      <c r="A24" s="84"/>
      <c r="B24" s="58">
        <v>10801</v>
      </c>
      <c r="C24" s="233" t="s">
        <v>27</v>
      </c>
      <c r="D24" s="234"/>
      <c r="E24" s="20">
        <v>8700000</v>
      </c>
      <c r="F24" s="187"/>
    </row>
    <row r="25" spans="1:6" s="1" customFormat="1" ht="16.5" customHeight="1">
      <c r="A25" s="84"/>
      <c r="B25" s="58">
        <v>10801</v>
      </c>
      <c r="C25" s="233" t="s">
        <v>28</v>
      </c>
      <c r="D25" s="234"/>
      <c r="E25" s="20">
        <v>13500000</v>
      </c>
      <c r="F25" s="187"/>
    </row>
    <row r="26" spans="1:6" s="1" customFormat="1" ht="16.5" customHeight="1">
      <c r="A26" s="84"/>
      <c r="B26" s="58">
        <v>10801</v>
      </c>
      <c r="C26" s="233" t="s">
        <v>29</v>
      </c>
      <c r="D26" s="234"/>
      <c r="E26" s="20">
        <v>6000000</v>
      </c>
      <c r="F26" s="187"/>
    </row>
    <row r="27" spans="1:6" s="1" customFormat="1" ht="16.5" customHeight="1">
      <c r="A27" s="86"/>
      <c r="B27" s="57"/>
      <c r="C27" s="235" t="s">
        <v>24</v>
      </c>
      <c r="D27" s="236"/>
      <c r="E27" s="28">
        <f>SUM(E28:E33)</f>
        <v>110100000</v>
      </c>
      <c r="F27" s="187"/>
    </row>
    <row r="28" spans="1:6" s="1" customFormat="1" ht="16.5" customHeight="1">
      <c r="A28" s="85"/>
      <c r="B28" s="58">
        <v>10801</v>
      </c>
      <c r="C28" s="233" t="s">
        <v>25</v>
      </c>
      <c r="D28" s="234"/>
      <c r="E28" s="11">
        <v>17000000</v>
      </c>
      <c r="F28" s="187"/>
    </row>
    <row r="29" spans="1:6" s="1" customFormat="1" ht="16.5" customHeight="1">
      <c r="A29" s="85"/>
      <c r="B29" s="60">
        <v>10801</v>
      </c>
      <c r="C29" s="233" t="s">
        <v>206</v>
      </c>
      <c r="D29" s="245"/>
      <c r="E29" s="18">
        <v>10000000</v>
      </c>
      <c r="F29" s="187"/>
    </row>
    <row r="30" spans="1:6" s="1" customFormat="1" ht="16.5" customHeight="1">
      <c r="A30" s="85"/>
      <c r="B30" s="61">
        <v>10801</v>
      </c>
      <c r="C30" s="233" t="s">
        <v>307</v>
      </c>
      <c r="D30" s="234"/>
      <c r="E30" s="19">
        <v>20000000</v>
      </c>
      <c r="F30" s="187"/>
    </row>
    <row r="31" spans="1:8" s="1" customFormat="1" ht="16.5" customHeight="1">
      <c r="A31" s="85"/>
      <c r="B31" s="59">
        <v>50104</v>
      </c>
      <c r="C31" s="233" t="s">
        <v>26</v>
      </c>
      <c r="D31" s="234"/>
      <c r="E31" s="27">
        <v>6000000</v>
      </c>
      <c r="F31" s="188"/>
      <c r="G31" s="13"/>
      <c r="H31" s="14"/>
    </row>
    <row r="32" spans="1:8" s="1" customFormat="1" ht="16.5" customHeight="1">
      <c r="A32" s="82"/>
      <c r="B32" s="8">
        <v>50201</v>
      </c>
      <c r="C32" s="255" t="s">
        <v>182</v>
      </c>
      <c r="D32" s="256"/>
      <c r="E32" s="21">
        <v>50000000</v>
      </c>
      <c r="F32" s="188"/>
      <c r="G32" s="13"/>
      <c r="H32" s="14"/>
    </row>
    <row r="33" spans="1:8" s="1" customFormat="1" ht="16.5" customHeight="1">
      <c r="A33" s="82"/>
      <c r="B33" s="8">
        <v>50201</v>
      </c>
      <c r="C33" s="255" t="s">
        <v>183</v>
      </c>
      <c r="D33" s="256"/>
      <c r="E33" s="21">
        <v>7100000</v>
      </c>
      <c r="F33" s="188"/>
      <c r="G33" s="13"/>
      <c r="H33" s="14"/>
    </row>
    <row r="34" spans="1:8" s="1" customFormat="1" ht="16.5" customHeight="1">
      <c r="A34" s="87"/>
      <c r="B34" s="57"/>
      <c r="C34" s="235" t="s">
        <v>329</v>
      </c>
      <c r="D34" s="236"/>
      <c r="E34" s="28">
        <f>SUM(E35:E38)</f>
        <v>87400000</v>
      </c>
      <c r="F34" s="188"/>
      <c r="G34" s="15"/>
      <c r="H34" s="14"/>
    </row>
    <row r="35" spans="1:8" s="1" customFormat="1" ht="16.5" customHeight="1">
      <c r="A35" s="87"/>
      <c r="B35" s="57">
        <v>10801</v>
      </c>
      <c r="C35" s="246" t="s">
        <v>279</v>
      </c>
      <c r="D35" s="245"/>
      <c r="E35" s="24">
        <v>15000000</v>
      </c>
      <c r="F35" s="188"/>
      <c r="G35" s="15"/>
      <c r="H35" s="14"/>
    </row>
    <row r="36" spans="1:8" s="1" customFormat="1" ht="16.5" customHeight="1">
      <c r="A36" s="87"/>
      <c r="B36" s="57">
        <v>50201</v>
      </c>
      <c r="C36" s="246" t="s">
        <v>30</v>
      </c>
      <c r="D36" s="245"/>
      <c r="E36" s="24">
        <v>20000000</v>
      </c>
      <c r="F36" s="188"/>
      <c r="G36" s="15"/>
      <c r="H36" s="14"/>
    </row>
    <row r="37" spans="1:8" s="1" customFormat="1" ht="16.5" customHeight="1">
      <c r="A37" s="87"/>
      <c r="B37" s="57">
        <v>50201</v>
      </c>
      <c r="C37" s="246" t="s">
        <v>207</v>
      </c>
      <c r="D37" s="245"/>
      <c r="E37" s="24">
        <v>20000000</v>
      </c>
      <c r="F37" s="188"/>
      <c r="G37" s="15"/>
      <c r="H37" s="14"/>
    </row>
    <row r="38" spans="1:8" s="1" customFormat="1" ht="16.5" customHeight="1">
      <c r="A38" s="87"/>
      <c r="B38" s="57">
        <v>10801</v>
      </c>
      <c r="C38" s="246" t="s">
        <v>208</v>
      </c>
      <c r="D38" s="245"/>
      <c r="E38" s="24">
        <v>32400000</v>
      </c>
      <c r="F38" s="188"/>
      <c r="G38" s="15"/>
      <c r="H38" s="14"/>
    </row>
    <row r="39" spans="1:8" s="1" customFormat="1" ht="16.5" customHeight="1">
      <c r="A39" s="87"/>
      <c r="B39" s="57"/>
      <c r="C39" s="235" t="s">
        <v>330</v>
      </c>
      <c r="D39" s="236"/>
      <c r="E39" s="28">
        <f>+E40</f>
        <v>2000000000</v>
      </c>
      <c r="F39" s="188"/>
      <c r="G39" s="15"/>
      <c r="H39" s="14"/>
    </row>
    <row r="40" spans="1:8" s="1" customFormat="1" ht="16.5" customHeight="1">
      <c r="A40" s="88"/>
      <c r="B40" s="58">
        <v>50201</v>
      </c>
      <c r="C40" s="233" t="s">
        <v>31</v>
      </c>
      <c r="D40" s="234"/>
      <c r="E40" s="22">
        <v>2000000000</v>
      </c>
      <c r="F40" s="188"/>
      <c r="G40" s="15"/>
      <c r="H40" s="14"/>
    </row>
    <row r="41" spans="1:8" s="1" customFormat="1" ht="16.5" customHeight="1">
      <c r="A41" s="88"/>
      <c r="B41" s="59"/>
      <c r="C41" s="235" t="s">
        <v>353</v>
      </c>
      <c r="D41" s="236"/>
      <c r="E41" s="195">
        <f>+E42</f>
        <v>1000000000</v>
      </c>
      <c r="F41" s="188"/>
      <c r="G41" s="15"/>
      <c r="H41" s="14"/>
    </row>
    <row r="42" spans="1:8" s="1" customFormat="1" ht="16.5" customHeight="1">
      <c r="A42" s="88"/>
      <c r="B42" s="59">
        <v>50201</v>
      </c>
      <c r="C42" s="233" t="s">
        <v>354</v>
      </c>
      <c r="D42" s="234"/>
      <c r="E42" s="12">
        <v>1000000000</v>
      </c>
      <c r="F42" s="188"/>
      <c r="G42" s="15"/>
      <c r="H42" s="14"/>
    </row>
    <row r="43" spans="1:8" s="1" customFormat="1" ht="16.5" customHeight="1">
      <c r="A43" s="87"/>
      <c r="B43" s="57"/>
      <c r="C43" s="235" t="s">
        <v>331</v>
      </c>
      <c r="D43" s="236"/>
      <c r="E43" s="28">
        <f>+E44</f>
        <v>10000000</v>
      </c>
      <c r="F43" s="188"/>
      <c r="G43" s="15"/>
      <c r="H43" s="14"/>
    </row>
    <row r="44" spans="1:8" s="1" customFormat="1" ht="16.5" customHeight="1">
      <c r="A44" s="87"/>
      <c r="B44" s="57">
        <v>50201</v>
      </c>
      <c r="C44" s="246" t="s">
        <v>39</v>
      </c>
      <c r="D44" s="245"/>
      <c r="E44" s="24">
        <v>10000000</v>
      </c>
      <c r="F44" s="188"/>
      <c r="G44" s="15"/>
      <c r="H44" s="14"/>
    </row>
    <row r="45" spans="1:8" s="1" customFormat="1" ht="16.5" customHeight="1">
      <c r="A45" s="87"/>
      <c r="B45" s="57"/>
      <c r="C45" s="235" t="s">
        <v>332</v>
      </c>
      <c r="D45" s="236"/>
      <c r="E45" s="28">
        <f>SUM(E46:E47)</f>
        <v>1510000000</v>
      </c>
      <c r="F45" s="188"/>
      <c r="G45" s="15"/>
      <c r="H45" s="14"/>
    </row>
    <row r="46" spans="1:8" s="1" customFormat="1" ht="16.5" customHeight="1">
      <c r="A46" s="87"/>
      <c r="B46" s="57">
        <v>10801</v>
      </c>
      <c r="C46" s="246" t="s">
        <v>32</v>
      </c>
      <c r="D46" s="245"/>
      <c r="E46" s="24">
        <v>10000000</v>
      </c>
      <c r="F46" s="188"/>
      <c r="G46" s="4"/>
      <c r="H46" s="14"/>
    </row>
    <row r="47" spans="1:8" s="1" customFormat="1" ht="16.5" customHeight="1">
      <c r="A47" s="87"/>
      <c r="B47" s="57">
        <v>50201</v>
      </c>
      <c r="C47" s="246" t="s">
        <v>209</v>
      </c>
      <c r="D47" s="245"/>
      <c r="E47" s="24">
        <v>1500000000</v>
      </c>
      <c r="F47" s="188"/>
      <c r="G47" s="16"/>
      <c r="H47" s="14"/>
    </row>
    <row r="48" spans="1:6" s="1" customFormat="1" ht="16.5" customHeight="1">
      <c r="A48" s="87"/>
      <c r="B48" s="57"/>
      <c r="C48" s="235" t="s">
        <v>333</v>
      </c>
      <c r="D48" s="236"/>
      <c r="E48" s="28">
        <f>SUM(E49:E52)</f>
        <v>184000000</v>
      </c>
      <c r="F48" s="187"/>
    </row>
    <row r="49" spans="1:6" s="1" customFormat="1" ht="16.5" customHeight="1">
      <c r="A49" s="88"/>
      <c r="B49" s="58">
        <v>50201</v>
      </c>
      <c r="C49" s="233" t="s">
        <v>210</v>
      </c>
      <c r="D49" s="234"/>
      <c r="E49" s="22">
        <v>20000000</v>
      </c>
      <c r="F49" s="187"/>
    </row>
    <row r="50" spans="1:6" s="1" customFormat="1" ht="16.5" customHeight="1">
      <c r="A50" s="88"/>
      <c r="B50" s="58">
        <v>10801</v>
      </c>
      <c r="C50" s="233" t="s">
        <v>211</v>
      </c>
      <c r="D50" s="234"/>
      <c r="E50" s="22">
        <v>8000000</v>
      </c>
      <c r="F50" s="187"/>
    </row>
    <row r="51" spans="1:6" s="1" customFormat="1" ht="16.5" customHeight="1">
      <c r="A51" s="88"/>
      <c r="B51" s="58">
        <v>50201</v>
      </c>
      <c r="C51" s="233" t="s">
        <v>34</v>
      </c>
      <c r="D51" s="234"/>
      <c r="E51" s="22">
        <v>6000000</v>
      </c>
      <c r="F51" s="187"/>
    </row>
    <row r="52" spans="1:6" s="1" customFormat="1" ht="16.5" customHeight="1">
      <c r="A52" s="88"/>
      <c r="B52" s="59">
        <v>50201</v>
      </c>
      <c r="C52" s="233" t="s">
        <v>212</v>
      </c>
      <c r="D52" s="245"/>
      <c r="E52" s="24">
        <v>150000000</v>
      </c>
      <c r="F52" s="187"/>
    </row>
    <row r="53" spans="1:6" s="1" customFormat="1" ht="16.5" customHeight="1">
      <c r="A53" s="87"/>
      <c r="B53" s="57"/>
      <c r="C53" s="235" t="s">
        <v>334</v>
      </c>
      <c r="D53" s="236"/>
      <c r="E53" s="28">
        <f>SUM(E54:E59)</f>
        <v>84500000</v>
      </c>
      <c r="F53" s="187"/>
    </row>
    <row r="54" spans="1:6" s="1" customFormat="1" ht="16.5" customHeight="1">
      <c r="A54" s="88"/>
      <c r="B54" s="60">
        <v>10801</v>
      </c>
      <c r="C54" s="233" t="s">
        <v>35</v>
      </c>
      <c r="D54" s="234"/>
      <c r="E54" s="22">
        <v>20000000</v>
      </c>
      <c r="F54" s="187"/>
    </row>
    <row r="55" spans="1:6" s="1" customFormat="1" ht="16.5" customHeight="1">
      <c r="A55" s="88"/>
      <c r="B55" s="58">
        <v>10801</v>
      </c>
      <c r="C55" s="233" t="s">
        <v>256</v>
      </c>
      <c r="D55" s="234"/>
      <c r="E55" s="22">
        <v>2000000</v>
      </c>
      <c r="F55" s="187"/>
    </row>
    <row r="56" spans="1:6" s="1" customFormat="1" ht="16.5" customHeight="1">
      <c r="A56" s="88"/>
      <c r="B56" s="59">
        <v>10801</v>
      </c>
      <c r="C56" s="273" t="s">
        <v>255</v>
      </c>
      <c r="D56" s="274"/>
      <c r="E56" s="12">
        <v>2500000</v>
      </c>
      <c r="F56" s="187"/>
    </row>
    <row r="57" spans="1:6" s="1" customFormat="1" ht="16.5" customHeight="1">
      <c r="A57" s="88"/>
      <c r="B57" s="8">
        <v>50201</v>
      </c>
      <c r="C57" s="246" t="s">
        <v>253</v>
      </c>
      <c r="D57" s="245"/>
      <c r="E57" s="108">
        <v>38000000</v>
      </c>
      <c r="F57" s="187"/>
    </row>
    <row r="58" spans="1:6" s="1" customFormat="1" ht="16.5" customHeight="1">
      <c r="A58" s="88"/>
      <c r="B58" s="8">
        <v>50201</v>
      </c>
      <c r="C58" s="246" t="s">
        <v>254</v>
      </c>
      <c r="D58" s="245"/>
      <c r="E58" s="108">
        <v>20000000</v>
      </c>
      <c r="F58" s="187"/>
    </row>
    <row r="59" spans="1:6" s="1" customFormat="1" ht="16.5" customHeight="1">
      <c r="A59" s="88"/>
      <c r="B59" s="8">
        <v>50201</v>
      </c>
      <c r="C59" s="246" t="s">
        <v>252</v>
      </c>
      <c r="D59" s="245"/>
      <c r="E59" s="194">
        <v>2000000</v>
      </c>
      <c r="F59" s="187"/>
    </row>
    <row r="60" spans="1:6" s="1" customFormat="1" ht="16.5" customHeight="1">
      <c r="A60" s="88"/>
      <c r="B60" s="57"/>
      <c r="C60" s="235" t="s">
        <v>352</v>
      </c>
      <c r="D60" s="236"/>
      <c r="E60" s="193">
        <f>+E61+E62</f>
        <v>760000000</v>
      </c>
      <c r="F60" s="187"/>
    </row>
    <row r="61" spans="1:6" s="1" customFormat="1" ht="16.5" customHeight="1">
      <c r="A61" s="88"/>
      <c r="B61" s="57">
        <v>50201</v>
      </c>
      <c r="C61" s="246" t="s">
        <v>358</v>
      </c>
      <c r="D61" s="245"/>
      <c r="E61" s="24">
        <v>700000000</v>
      </c>
      <c r="F61" s="187"/>
    </row>
    <row r="62" spans="1:6" s="1" customFormat="1" ht="16.5" customHeight="1">
      <c r="A62" s="88"/>
      <c r="B62" s="57">
        <v>10403</v>
      </c>
      <c r="C62" s="246" t="s">
        <v>33</v>
      </c>
      <c r="D62" s="245"/>
      <c r="E62" s="24">
        <v>60000000</v>
      </c>
      <c r="F62" s="187"/>
    </row>
    <row r="63" spans="1:6" s="1" customFormat="1" ht="16.5" customHeight="1">
      <c r="A63" s="87"/>
      <c r="B63" s="57"/>
      <c r="C63" s="235" t="s">
        <v>348</v>
      </c>
      <c r="D63" s="236"/>
      <c r="E63" s="28">
        <f>SUM(E64:E66)</f>
        <v>40000000</v>
      </c>
      <c r="F63" s="187"/>
    </row>
    <row r="64" spans="1:6" s="1" customFormat="1" ht="16.5" customHeight="1">
      <c r="A64" s="88"/>
      <c r="B64" s="58">
        <v>10801</v>
      </c>
      <c r="C64" s="233" t="s">
        <v>278</v>
      </c>
      <c r="D64" s="234"/>
      <c r="E64" s="22">
        <v>10000000</v>
      </c>
      <c r="F64" s="187"/>
    </row>
    <row r="65" spans="1:6" s="1" customFormat="1" ht="16.5" customHeight="1">
      <c r="A65" s="88"/>
      <c r="B65" s="58">
        <v>10801</v>
      </c>
      <c r="C65" s="233" t="s">
        <v>35</v>
      </c>
      <c r="D65" s="234"/>
      <c r="E65" s="22">
        <v>10000000</v>
      </c>
      <c r="F65" s="187"/>
    </row>
    <row r="66" spans="1:6" s="1" customFormat="1" ht="16.5" customHeight="1">
      <c r="A66" s="88"/>
      <c r="B66" s="59">
        <v>10801</v>
      </c>
      <c r="C66" s="233" t="s">
        <v>36</v>
      </c>
      <c r="D66" s="234"/>
      <c r="E66" s="12">
        <v>20000000</v>
      </c>
      <c r="F66" s="187"/>
    </row>
    <row r="67" spans="1:6" s="1" customFormat="1" ht="16.5" customHeight="1">
      <c r="A67" s="87"/>
      <c r="B67" s="57"/>
      <c r="C67" s="235" t="s">
        <v>349</v>
      </c>
      <c r="D67" s="236"/>
      <c r="E67" s="28">
        <f>SUM(E68:E71)</f>
        <v>425920000</v>
      </c>
      <c r="F67" s="187"/>
    </row>
    <row r="68" spans="1:6" s="1" customFormat="1" ht="16.5" customHeight="1">
      <c r="A68" s="88"/>
      <c r="B68" s="60">
        <v>50201</v>
      </c>
      <c r="C68" s="233" t="s">
        <v>37</v>
      </c>
      <c r="D68" s="234"/>
      <c r="E68" s="23">
        <v>3420000</v>
      </c>
      <c r="F68" s="187"/>
    </row>
    <row r="69" spans="1:6" s="1" customFormat="1" ht="16.5" customHeight="1">
      <c r="A69" s="88"/>
      <c r="B69" s="60">
        <v>50201</v>
      </c>
      <c r="C69" s="233" t="s">
        <v>313</v>
      </c>
      <c r="D69" s="234"/>
      <c r="E69" s="23">
        <v>20000000</v>
      </c>
      <c r="F69" s="187"/>
    </row>
    <row r="70" spans="1:6" s="1" customFormat="1" ht="16.5" customHeight="1">
      <c r="A70" s="88"/>
      <c r="B70" s="60">
        <v>50201</v>
      </c>
      <c r="C70" s="233" t="s">
        <v>237</v>
      </c>
      <c r="D70" s="234"/>
      <c r="E70" s="22">
        <v>2500000</v>
      </c>
      <c r="F70" s="187"/>
    </row>
    <row r="71" spans="1:6" s="1" customFormat="1" ht="16.5" customHeight="1">
      <c r="A71" s="88"/>
      <c r="B71" s="60">
        <v>50201</v>
      </c>
      <c r="C71" s="233" t="s">
        <v>38</v>
      </c>
      <c r="D71" s="245"/>
      <c r="E71" s="24">
        <v>400000000</v>
      </c>
      <c r="F71" s="187"/>
    </row>
    <row r="72" spans="1:6" s="1" customFormat="1" ht="16.5" customHeight="1">
      <c r="A72" s="88"/>
      <c r="B72" s="60"/>
      <c r="C72" s="237" t="s">
        <v>343</v>
      </c>
      <c r="D72" s="236"/>
      <c r="E72" s="107">
        <f>+E73</f>
        <v>4047000</v>
      </c>
      <c r="F72" s="187"/>
    </row>
    <row r="73" spans="1:6" s="1" customFormat="1" ht="16.5" customHeight="1">
      <c r="A73" s="88"/>
      <c r="B73" s="58">
        <v>50202</v>
      </c>
      <c r="C73" s="233" t="s">
        <v>181</v>
      </c>
      <c r="D73" s="234"/>
      <c r="E73" s="106">
        <v>4047000</v>
      </c>
      <c r="F73" s="187"/>
    </row>
    <row r="74" spans="1:6" s="1" customFormat="1" ht="16.5" customHeight="1">
      <c r="A74" s="87"/>
      <c r="B74" s="57"/>
      <c r="C74" s="235" t="s">
        <v>335</v>
      </c>
      <c r="D74" s="236"/>
      <c r="E74" s="28">
        <f>SUM(E75:E76)</f>
        <v>9000000</v>
      </c>
      <c r="F74" s="187"/>
    </row>
    <row r="75" spans="1:6" s="1" customFormat="1" ht="16.5" customHeight="1">
      <c r="A75" s="87"/>
      <c r="B75" s="57">
        <v>10801</v>
      </c>
      <c r="C75" s="246" t="s">
        <v>40</v>
      </c>
      <c r="D75" s="245"/>
      <c r="E75" s="24">
        <v>4500000</v>
      </c>
      <c r="F75" s="187"/>
    </row>
    <row r="76" spans="1:6" s="1" customFormat="1" ht="16.5" customHeight="1">
      <c r="A76" s="87"/>
      <c r="B76" s="57">
        <v>50201</v>
      </c>
      <c r="C76" s="246" t="s">
        <v>314</v>
      </c>
      <c r="D76" s="245"/>
      <c r="E76" s="24">
        <v>4500000</v>
      </c>
      <c r="F76" s="187"/>
    </row>
    <row r="77" spans="1:6" s="1" customFormat="1" ht="16.5" customHeight="1">
      <c r="A77" s="87"/>
      <c r="B77" s="57"/>
      <c r="C77" s="235" t="s">
        <v>336</v>
      </c>
      <c r="D77" s="236"/>
      <c r="E77" s="28">
        <f>SUM(E78:E82)</f>
        <v>34000000</v>
      </c>
      <c r="F77" s="187"/>
    </row>
    <row r="78" spans="1:6" s="1" customFormat="1" ht="16.5" customHeight="1">
      <c r="A78" s="87"/>
      <c r="B78" s="57">
        <v>50201</v>
      </c>
      <c r="C78" s="246" t="s">
        <v>213</v>
      </c>
      <c r="D78" s="234"/>
      <c r="E78" s="22">
        <v>10000000</v>
      </c>
      <c r="F78" s="187"/>
    </row>
    <row r="79" spans="1:6" s="1" customFormat="1" ht="16.5" customHeight="1">
      <c r="A79" s="88"/>
      <c r="B79" s="58">
        <v>10801</v>
      </c>
      <c r="C79" s="233" t="s">
        <v>41</v>
      </c>
      <c r="D79" s="234"/>
      <c r="E79" s="22">
        <v>3000000</v>
      </c>
      <c r="F79" s="187"/>
    </row>
    <row r="80" spans="1:6" s="1" customFormat="1" ht="16.5" customHeight="1">
      <c r="A80" s="88"/>
      <c r="B80" s="58">
        <v>10801</v>
      </c>
      <c r="C80" s="233" t="s">
        <v>42</v>
      </c>
      <c r="D80" s="234"/>
      <c r="E80" s="22">
        <v>10000000</v>
      </c>
      <c r="F80" s="187"/>
    </row>
    <row r="81" spans="1:6" s="1" customFormat="1" ht="16.5" customHeight="1">
      <c r="A81" s="88"/>
      <c r="B81" s="58">
        <v>10801</v>
      </c>
      <c r="C81" s="233" t="s">
        <v>214</v>
      </c>
      <c r="D81" s="234"/>
      <c r="E81" s="22">
        <v>1000000</v>
      </c>
      <c r="F81" s="187"/>
    </row>
    <row r="82" spans="1:6" s="1" customFormat="1" ht="16.5" customHeight="1">
      <c r="A82" s="88"/>
      <c r="B82" s="58">
        <v>50201</v>
      </c>
      <c r="C82" s="233" t="s">
        <v>215</v>
      </c>
      <c r="D82" s="234"/>
      <c r="E82" s="11">
        <v>10000000</v>
      </c>
      <c r="F82" s="187"/>
    </row>
    <row r="83" spans="1:6" ht="16.5" customHeight="1">
      <c r="A83" s="88"/>
      <c r="B83" s="58"/>
      <c r="C83" s="237" t="s">
        <v>337</v>
      </c>
      <c r="D83" s="238"/>
      <c r="E83" s="25">
        <f>SUM(E84:E86)</f>
        <v>123000000</v>
      </c>
      <c r="F83" s="185"/>
    </row>
    <row r="84" spans="1:6" ht="16.5" customHeight="1">
      <c r="A84" s="88"/>
      <c r="B84" s="58">
        <v>10801</v>
      </c>
      <c r="C84" s="233" t="s">
        <v>35</v>
      </c>
      <c r="D84" s="234"/>
      <c r="E84" s="22">
        <v>28000000</v>
      </c>
      <c r="F84" s="185"/>
    </row>
    <row r="85" spans="1:6" ht="16.5" customHeight="1">
      <c r="A85" s="88"/>
      <c r="B85" s="58">
        <v>50201</v>
      </c>
      <c r="C85" s="233" t="s">
        <v>43</v>
      </c>
      <c r="D85" s="234"/>
      <c r="E85" s="22">
        <v>80000000</v>
      </c>
      <c r="F85" s="185"/>
    </row>
    <row r="86" spans="1:6" ht="16.5" customHeight="1">
      <c r="A86" s="88"/>
      <c r="B86" s="58">
        <v>50201</v>
      </c>
      <c r="C86" s="233" t="s">
        <v>44</v>
      </c>
      <c r="D86" s="234"/>
      <c r="E86" s="23">
        <v>15000000</v>
      </c>
      <c r="F86" s="185"/>
    </row>
    <row r="87" spans="1:6" ht="16.5" customHeight="1">
      <c r="A87" s="87"/>
      <c r="B87" s="63"/>
      <c r="C87" s="235" t="s">
        <v>350</v>
      </c>
      <c r="D87" s="236"/>
      <c r="E87" s="41">
        <f>SUM(E88:E92)</f>
        <v>20500000</v>
      </c>
      <c r="F87" s="185"/>
    </row>
    <row r="88" spans="1:6" ht="16.5" customHeight="1">
      <c r="A88" s="88"/>
      <c r="B88" s="58">
        <v>50101</v>
      </c>
      <c r="C88" s="233" t="s">
        <v>216</v>
      </c>
      <c r="D88" s="234"/>
      <c r="E88" s="11">
        <v>1000000</v>
      </c>
      <c r="F88" s="185"/>
    </row>
    <row r="89" spans="1:6" ht="16.5" customHeight="1">
      <c r="A89" s="88"/>
      <c r="B89" s="58">
        <v>20399</v>
      </c>
      <c r="C89" s="233" t="s">
        <v>217</v>
      </c>
      <c r="D89" s="234"/>
      <c r="E89" s="22">
        <v>1500000</v>
      </c>
      <c r="F89" s="185"/>
    </row>
    <row r="90" spans="1:6" ht="16.5" customHeight="1">
      <c r="A90" s="88"/>
      <c r="B90" s="58">
        <v>50101</v>
      </c>
      <c r="C90" s="233" t="s">
        <v>128</v>
      </c>
      <c r="D90" s="234"/>
      <c r="E90" s="22">
        <v>2000000</v>
      </c>
      <c r="F90" s="185"/>
    </row>
    <row r="91" spans="1:6" ht="16.5" customHeight="1">
      <c r="A91" s="88"/>
      <c r="B91" s="59">
        <v>50201</v>
      </c>
      <c r="C91" s="233" t="s">
        <v>129</v>
      </c>
      <c r="D91" s="234"/>
      <c r="E91" s="22">
        <v>15000000</v>
      </c>
      <c r="F91" s="185"/>
    </row>
    <row r="92" spans="1:6" ht="16.5" customHeight="1">
      <c r="A92" s="88"/>
      <c r="B92" s="8">
        <v>50201</v>
      </c>
      <c r="C92" s="240" t="s">
        <v>130</v>
      </c>
      <c r="D92" s="234"/>
      <c r="E92" s="12">
        <v>1000000</v>
      </c>
      <c r="F92" s="185"/>
    </row>
    <row r="93" spans="1:6" ht="16.5" customHeight="1">
      <c r="A93" s="87"/>
      <c r="B93" s="63"/>
      <c r="C93" s="235" t="s">
        <v>338</v>
      </c>
      <c r="D93" s="236"/>
      <c r="E93" s="30">
        <f>SUM(E94:E100)</f>
        <v>3510200000</v>
      </c>
      <c r="F93" s="185"/>
    </row>
    <row r="94" spans="1:6" ht="16.5" customHeight="1">
      <c r="A94" s="88"/>
      <c r="B94" s="60">
        <v>50201</v>
      </c>
      <c r="C94" s="233" t="s">
        <v>218</v>
      </c>
      <c r="D94" s="234"/>
      <c r="E94" s="29">
        <v>700000</v>
      </c>
      <c r="F94" s="185"/>
    </row>
    <row r="95" spans="1:6" ht="16.5" customHeight="1">
      <c r="A95" s="88"/>
      <c r="B95" s="60">
        <v>50201</v>
      </c>
      <c r="C95" s="233" t="s">
        <v>219</v>
      </c>
      <c r="D95" s="234"/>
      <c r="E95" s="26">
        <v>3000000</v>
      </c>
      <c r="F95" s="185"/>
    </row>
    <row r="96" spans="1:6" ht="16.5" customHeight="1">
      <c r="A96" s="88"/>
      <c r="B96" s="60">
        <v>10801</v>
      </c>
      <c r="C96" s="233" t="s">
        <v>315</v>
      </c>
      <c r="D96" s="234"/>
      <c r="E96" s="26">
        <v>5000000</v>
      </c>
      <c r="F96" s="185"/>
    </row>
    <row r="97" spans="1:6" ht="16.5" customHeight="1">
      <c r="A97" s="88"/>
      <c r="B97" s="60">
        <v>10801</v>
      </c>
      <c r="C97" s="233" t="s">
        <v>131</v>
      </c>
      <c r="D97" s="234"/>
      <c r="E97" s="26">
        <v>1500000</v>
      </c>
      <c r="F97" s="185"/>
    </row>
    <row r="98" spans="1:6" ht="16.5" customHeight="1">
      <c r="A98" s="88"/>
      <c r="B98" s="58">
        <v>50201</v>
      </c>
      <c r="C98" s="233" t="s">
        <v>132</v>
      </c>
      <c r="D98" s="234"/>
      <c r="E98" s="26">
        <v>3400000000</v>
      </c>
      <c r="F98" s="185"/>
    </row>
    <row r="99" spans="1:6" ht="16.5" customHeight="1">
      <c r="A99" s="88"/>
      <c r="B99" s="58">
        <v>50101</v>
      </c>
      <c r="C99" s="233" t="s">
        <v>133</v>
      </c>
      <c r="D99" s="234"/>
      <c r="E99" s="26">
        <v>50000000</v>
      </c>
      <c r="F99" s="185"/>
    </row>
    <row r="100" spans="1:6" ht="16.5" customHeight="1">
      <c r="A100" s="88"/>
      <c r="B100" s="58">
        <v>50101</v>
      </c>
      <c r="C100" s="233" t="s">
        <v>134</v>
      </c>
      <c r="D100" s="234"/>
      <c r="E100" s="26">
        <v>50000000</v>
      </c>
      <c r="F100" s="185"/>
    </row>
    <row r="101" spans="1:6" ht="16.5" customHeight="1">
      <c r="A101" s="88"/>
      <c r="B101" s="58"/>
      <c r="C101" s="237" t="s">
        <v>339</v>
      </c>
      <c r="D101" s="236"/>
      <c r="E101" s="41">
        <f>+E102</f>
        <v>500000000</v>
      </c>
      <c r="F101" s="185"/>
    </row>
    <row r="102" spans="1:6" ht="16.5" customHeight="1" thickBot="1">
      <c r="A102" s="88"/>
      <c r="B102" s="59">
        <v>50201</v>
      </c>
      <c r="C102" s="233" t="s">
        <v>47</v>
      </c>
      <c r="D102" s="245"/>
      <c r="E102" s="46">
        <v>500000000</v>
      </c>
      <c r="F102" s="185"/>
    </row>
    <row r="103" spans="1:6" ht="16.5" customHeight="1" thickBot="1">
      <c r="A103" s="98"/>
      <c r="B103" s="242" t="s">
        <v>270</v>
      </c>
      <c r="C103" s="243"/>
      <c r="D103" s="244"/>
      <c r="E103" s="182">
        <f>SUM(E104,E106,E108,E110,E112,E114,E116,E118,E120,E122,E124,E126)</f>
        <v>2095700000</v>
      </c>
      <c r="F103" s="185"/>
    </row>
    <row r="104" spans="1:6" ht="16.5" customHeight="1">
      <c r="A104" s="74"/>
      <c r="B104" s="55"/>
      <c r="C104" s="275" t="s">
        <v>359</v>
      </c>
      <c r="D104" s="275"/>
      <c r="E104" s="123">
        <f>+E105</f>
        <v>2000000</v>
      </c>
      <c r="F104" s="185"/>
    </row>
    <row r="105" spans="1:6" ht="16.5" customHeight="1">
      <c r="A105" s="88"/>
      <c r="B105" s="58">
        <v>50201</v>
      </c>
      <c r="C105" s="241" t="s">
        <v>114</v>
      </c>
      <c r="D105" s="241"/>
      <c r="E105" s="11">
        <v>2000000</v>
      </c>
      <c r="F105" s="185"/>
    </row>
    <row r="106" spans="1:6" ht="16.5" customHeight="1">
      <c r="A106" s="87"/>
      <c r="B106" s="63"/>
      <c r="C106" s="275" t="s">
        <v>113</v>
      </c>
      <c r="D106" s="275"/>
      <c r="E106" s="25">
        <f>+E107</f>
        <v>2000000</v>
      </c>
      <c r="F106" s="185"/>
    </row>
    <row r="107" spans="1:6" ht="16.5" customHeight="1">
      <c r="A107" s="88"/>
      <c r="B107" s="58">
        <v>50201</v>
      </c>
      <c r="C107" s="241" t="s">
        <v>114</v>
      </c>
      <c r="D107" s="241"/>
      <c r="E107" s="11">
        <v>2000000</v>
      </c>
      <c r="F107" s="185"/>
    </row>
    <row r="108" spans="1:6" ht="16.5" customHeight="1">
      <c r="A108" s="87"/>
      <c r="B108" s="63"/>
      <c r="C108" s="239" t="s">
        <v>116</v>
      </c>
      <c r="D108" s="239"/>
      <c r="E108" s="25">
        <f>+E109</f>
        <v>8800000</v>
      </c>
      <c r="F108" s="185"/>
    </row>
    <row r="109" spans="1:6" ht="16.5" customHeight="1">
      <c r="A109" s="87"/>
      <c r="B109" s="63">
        <v>50104</v>
      </c>
      <c r="C109" s="241" t="s">
        <v>220</v>
      </c>
      <c r="D109" s="241"/>
      <c r="E109" s="44">
        <v>8800000</v>
      </c>
      <c r="F109" s="185"/>
    </row>
    <row r="110" spans="1:6" ht="16.5" customHeight="1">
      <c r="A110" s="87"/>
      <c r="B110" s="63"/>
      <c r="C110" s="239" t="s">
        <v>115</v>
      </c>
      <c r="D110" s="239"/>
      <c r="E110" s="104">
        <f>+E111</f>
        <v>9400000</v>
      </c>
      <c r="F110" s="185"/>
    </row>
    <row r="111" spans="1:6" ht="16.5" customHeight="1">
      <c r="A111" s="87"/>
      <c r="B111" s="63">
        <v>50104</v>
      </c>
      <c r="C111" s="241" t="s">
        <v>220</v>
      </c>
      <c r="D111" s="241"/>
      <c r="E111" s="11">
        <v>9400000</v>
      </c>
      <c r="F111" s="185"/>
    </row>
    <row r="112" spans="1:6" ht="16.5" customHeight="1">
      <c r="A112" s="87"/>
      <c r="B112" s="63"/>
      <c r="C112" s="239" t="s">
        <v>340</v>
      </c>
      <c r="D112" s="239"/>
      <c r="E112" s="25">
        <f>+E113</f>
        <v>43400000</v>
      </c>
      <c r="F112" s="185"/>
    </row>
    <row r="113" spans="1:6" ht="16.5" customHeight="1">
      <c r="A113" s="87"/>
      <c r="B113" s="63">
        <v>50104</v>
      </c>
      <c r="C113" s="241" t="s">
        <v>220</v>
      </c>
      <c r="D113" s="241"/>
      <c r="E113" s="27">
        <v>43400000</v>
      </c>
      <c r="F113" s="185"/>
    </row>
    <row r="114" spans="1:6" ht="16.5" customHeight="1">
      <c r="A114" s="87"/>
      <c r="B114" s="63"/>
      <c r="C114" s="239" t="s">
        <v>341</v>
      </c>
      <c r="D114" s="239"/>
      <c r="E114" s="41">
        <f>+E115</f>
        <v>7000000</v>
      </c>
      <c r="F114" s="185"/>
    </row>
    <row r="115" spans="1:6" ht="16.5" customHeight="1">
      <c r="A115" s="87"/>
      <c r="B115" s="63">
        <v>50104</v>
      </c>
      <c r="C115" s="246" t="s">
        <v>125</v>
      </c>
      <c r="D115" s="245"/>
      <c r="E115" s="44">
        <v>7000000</v>
      </c>
      <c r="F115" s="185"/>
    </row>
    <row r="116" spans="1:6" ht="16.5" customHeight="1">
      <c r="A116" s="87"/>
      <c r="B116" s="63"/>
      <c r="C116" s="239" t="s">
        <v>123</v>
      </c>
      <c r="D116" s="239"/>
      <c r="E116" s="45">
        <f>+E117</f>
        <v>8000000</v>
      </c>
      <c r="F116" s="185"/>
    </row>
    <row r="117" spans="1:6" ht="16.5" customHeight="1">
      <c r="A117" s="87"/>
      <c r="B117" s="63">
        <v>50201</v>
      </c>
      <c r="C117" s="246" t="s">
        <v>124</v>
      </c>
      <c r="D117" s="245"/>
      <c r="E117" s="44">
        <v>8000000</v>
      </c>
      <c r="F117" s="185"/>
    </row>
    <row r="118" spans="1:6" ht="16.5" customHeight="1">
      <c r="A118" s="87"/>
      <c r="B118" s="63"/>
      <c r="C118" s="239" t="s">
        <v>117</v>
      </c>
      <c r="D118" s="239"/>
      <c r="E118" s="41">
        <f>+E119</f>
        <v>5000000</v>
      </c>
      <c r="F118" s="185"/>
    </row>
    <row r="119" spans="1:6" ht="16.5" customHeight="1">
      <c r="A119" s="87"/>
      <c r="B119" s="63">
        <v>50299</v>
      </c>
      <c r="C119" s="246" t="s">
        <v>118</v>
      </c>
      <c r="D119" s="245"/>
      <c r="E119" s="44">
        <v>5000000</v>
      </c>
      <c r="F119" s="185"/>
    </row>
    <row r="120" spans="1:6" ht="16.5" customHeight="1">
      <c r="A120" s="87"/>
      <c r="B120" s="63"/>
      <c r="C120" s="239" t="s">
        <v>126</v>
      </c>
      <c r="D120" s="239"/>
      <c r="E120" s="41">
        <f>+E121</f>
        <v>2500000</v>
      </c>
      <c r="F120" s="185"/>
    </row>
    <row r="121" spans="1:6" ht="16.5" customHeight="1">
      <c r="A121" s="87"/>
      <c r="B121" s="63">
        <v>10801</v>
      </c>
      <c r="C121" s="241" t="s">
        <v>127</v>
      </c>
      <c r="D121" s="241"/>
      <c r="E121" s="44">
        <v>2500000</v>
      </c>
      <c r="F121" s="185"/>
    </row>
    <row r="122" spans="1:6" ht="16.5" customHeight="1">
      <c r="A122" s="87"/>
      <c r="B122" s="63"/>
      <c r="C122" s="239" t="s">
        <v>119</v>
      </c>
      <c r="D122" s="239"/>
      <c r="E122" s="41">
        <f>+E123</f>
        <v>4500000</v>
      </c>
      <c r="F122" s="185"/>
    </row>
    <row r="123" spans="1:6" ht="16.5" customHeight="1">
      <c r="A123" s="87"/>
      <c r="B123" s="63">
        <v>10801</v>
      </c>
      <c r="C123" s="241" t="s">
        <v>120</v>
      </c>
      <c r="D123" s="241"/>
      <c r="E123" s="44">
        <v>4500000</v>
      </c>
      <c r="F123" s="185"/>
    </row>
    <row r="124" spans="1:6" ht="16.5" customHeight="1">
      <c r="A124" s="87"/>
      <c r="B124" s="63"/>
      <c r="C124" s="239" t="s">
        <v>121</v>
      </c>
      <c r="D124" s="239"/>
      <c r="E124" s="41">
        <f>+E125</f>
        <v>3100000</v>
      </c>
      <c r="F124" s="185"/>
    </row>
    <row r="125" spans="1:6" ht="16.5" customHeight="1">
      <c r="A125" s="87"/>
      <c r="B125" s="63">
        <v>50201</v>
      </c>
      <c r="C125" s="241" t="s">
        <v>122</v>
      </c>
      <c r="D125" s="241"/>
      <c r="E125" s="44">
        <v>3100000</v>
      </c>
      <c r="F125" s="185"/>
    </row>
    <row r="126" spans="1:6" ht="16.5" customHeight="1">
      <c r="A126" s="88"/>
      <c r="B126" s="6"/>
      <c r="C126" s="235" t="s">
        <v>344</v>
      </c>
      <c r="D126" s="236"/>
      <c r="E126" s="41">
        <f>SUM(E127)</f>
        <v>2000000000</v>
      </c>
      <c r="F126" s="185"/>
    </row>
    <row r="127" spans="1:6" ht="16.5" customHeight="1" thickBot="1">
      <c r="A127" s="88"/>
      <c r="B127" s="196">
        <v>50201</v>
      </c>
      <c r="C127" s="282" t="s">
        <v>112</v>
      </c>
      <c r="D127" s="283"/>
      <c r="E127" s="197">
        <v>2000000000</v>
      </c>
      <c r="F127" s="185"/>
    </row>
    <row r="128" spans="1:6" ht="16.5" customHeight="1" thickBot="1">
      <c r="A128" s="88"/>
      <c r="B128" s="247" t="s">
        <v>271</v>
      </c>
      <c r="C128" s="248"/>
      <c r="D128" s="248"/>
      <c r="E128" s="183">
        <f>SUM(E129,E131,E134,E142,E144,E146,E150,E152,E154,E156,E158,E166,E170,E173,E176,E180,E182,E185,E187,E190,E192,E196,E198,E200,E203,E205,E208,E210)</f>
        <v>891522000</v>
      </c>
      <c r="F128" s="189"/>
    </row>
    <row r="129" spans="1:6" ht="16.5" customHeight="1">
      <c r="A129" s="88"/>
      <c r="B129" s="94"/>
      <c r="C129" s="252" t="s">
        <v>135</v>
      </c>
      <c r="D129" s="252"/>
      <c r="E129" s="51">
        <f>+E130</f>
        <v>500000</v>
      </c>
      <c r="F129" s="185"/>
    </row>
    <row r="130" spans="1:6" ht="16.5" customHeight="1">
      <c r="A130" s="87"/>
      <c r="B130" s="64" t="s">
        <v>136</v>
      </c>
      <c r="C130" s="251" t="s">
        <v>51</v>
      </c>
      <c r="D130" s="251"/>
      <c r="E130" s="52">
        <v>500000</v>
      </c>
      <c r="F130" s="185"/>
    </row>
    <row r="131" spans="1:6" ht="16.5" customHeight="1">
      <c r="A131" s="87"/>
      <c r="B131" s="64"/>
      <c r="C131" s="252" t="s">
        <v>327</v>
      </c>
      <c r="D131" s="252"/>
      <c r="E131" s="181">
        <f>SUM(E132:E133)</f>
        <v>500000000</v>
      </c>
      <c r="F131" s="185"/>
    </row>
    <row r="132" spans="1:6" ht="16.5" customHeight="1">
      <c r="A132" s="87"/>
      <c r="B132" s="57">
        <v>50105</v>
      </c>
      <c r="C132" s="246" t="s">
        <v>191</v>
      </c>
      <c r="D132" s="253"/>
      <c r="E132" s="10">
        <v>200000000</v>
      </c>
      <c r="F132" s="185"/>
    </row>
    <row r="133" spans="1:6" ht="16.5" customHeight="1">
      <c r="A133" s="87"/>
      <c r="B133" s="57">
        <v>50201</v>
      </c>
      <c r="C133" s="246" t="s">
        <v>312</v>
      </c>
      <c r="D133" s="284"/>
      <c r="E133" s="10">
        <v>300000000</v>
      </c>
      <c r="F133" s="185"/>
    </row>
    <row r="134" spans="1:6" ht="16.5" customHeight="1">
      <c r="A134" s="87"/>
      <c r="B134" s="64"/>
      <c r="C134" s="252" t="s">
        <v>137</v>
      </c>
      <c r="D134" s="252"/>
      <c r="E134" s="51">
        <f>SUM(E135:E141)</f>
        <v>31412000</v>
      </c>
      <c r="F134" s="185"/>
    </row>
    <row r="135" spans="1:6" ht="16.5" customHeight="1">
      <c r="A135" s="87"/>
      <c r="B135" s="64" t="s">
        <v>136</v>
      </c>
      <c r="C135" s="251" t="s">
        <v>316</v>
      </c>
      <c r="D135" s="251"/>
      <c r="E135" s="52">
        <v>5000000</v>
      </c>
      <c r="F135" s="185"/>
    </row>
    <row r="136" spans="1:6" ht="16.5" customHeight="1">
      <c r="A136" s="87"/>
      <c r="B136" s="64" t="s">
        <v>136</v>
      </c>
      <c r="C136" s="251" t="s">
        <v>221</v>
      </c>
      <c r="D136" s="251"/>
      <c r="E136" s="52">
        <v>5000000</v>
      </c>
      <c r="F136" s="185"/>
    </row>
    <row r="137" spans="1:6" ht="16.5" customHeight="1">
      <c r="A137" s="87"/>
      <c r="B137" s="64" t="s">
        <v>136</v>
      </c>
      <c r="C137" s="251" t="s">
        <v>52</v>
      </c>
      <c r="D137" s="251"/>
      <c r="E137" s="52">
        <v>5000000</v>
      </c>
      <c r="F137" s="185"/>
    </row>
    <row r="138" spans="1:6" ht="16.5" customHeight="1">
      <c r="A138" s="87"/>
      <c r="B138" s="64" t="s">
        <v>136</v>
      </c>
      <c r="C138" s="251" t="s">
        <v>222</v>
      </c>
      <c r="D138" s="251"/>
      <c r="E138" s="52">
        <v>2500000</v>
      </c>
      <c r="F138" s="185"/>
    </row>
    <row r="139" spans="1:6" ht="16.5" customHeight="1">
      <c r="A139" s="87"/>
      <c r="B139" s="64" t="s">
        <v>136</v>
      </c>
      <c r="C139" s="251" t="s">
        <v>223</v>
      </c>
      <c r="D139" s="251"/>
      <c r="E139" s="52">
        <v>3500000</v>
      </c>
      <c r="F139" s="185"/>
    </row>
    <row r="140" spans="1:6" ht="16.5" customHeight="1">
      <c r="A140" s="95"/>
      <c r="B140" s="64" t="s">
        <v>136</v>
      </c>
      <c r="C140" s="251" t="s">
        <v>53</v>
      </c>
      <c r="D140" s="251"/>
      <c r="E140" s="52">
        <v>10000000</v>
      </c>
      <c r="F140" s="185"/>
    </row>
    <row r="141" spans="1:6" ht="16.5" customHeight="1">
      <c r="A141" s="95"/>
      <c r="B141" s="64" t="s">
        <v>136</v>
      </c>
      <c r="C141" s="251" t="s">
        <v>54</v>
      </c>
      <c r="D141" s="251"/>
      <c r="E141" s="52">
        <v>412000</v>
      </c>
      <c r="F141" s="185"/>
    </row>
    <row r="142" spans="1:6" ht="16.5" customHeight="1">
      <c r="A142" s="87"/>
      <c r="B142" s="64"/>
      <c r="C142" s="252" t="s">
        <v>138</v>
      </c>
      <c r="D142" s="252"/>
      <c r="E142" s="51">
        <f>+E143</f>
        <v>3000000</v>
      </c>
      <c r="F142" s="185"/>
    </row>
    <row r="143" spans="1:6" ht="16.5" customHeight="1">
      <c r="A143" s="87"/>
      <c r="B143" s="64" t="s">
        <v>136</v>
      </c>
      <c r="C143" s="251" t="s">
        <v>55</v>
      </c>
      <c r="D143" s="251"/>
      <c r="E143" s="52">
        <v>3000000</v>
      </c>
      <c r="F143" s="185"/>
    </row>
    <row r="144" spans="1:6" ht="16.5" customHeight="1">
      <c r="A144" s="87"/>
      <c r="B144" s="64"/>
      <c r="C144" s="252" t="s">
        <v>141</v>
      </c>
      <c r="D144" s="252"/>
      <c r="E144" s="51">
        <f>+E145</f>
        <v>8000000</v>
      </c>
      <c r="F144" s="185"/>
    </row>
    <row r="145" spans="1:6" ht="16.5" customHeight="1">
      <c r="A145" s="87"/>
      <c r="B145" s="64" t="s">
        <v>136</v>
      </c>
      <c r="C145" s="251" t="s">
        <v>224</v>
      </c>
      <c r="D145" s="251"/>
      <c r="E145" s="52">
        <v>8000000</v>
      </c>
      <c r="F145" s="185"/>
    </row>
    <row r="146" spans="1:6" ht="16.5" customHeight="1">
      <c r="A146" s="87"/>
      <c r="B146" s="64"/>
      <c r="C146" s="252" t="s">
        <v>140</v>
      </c>
      <c r="D146" s="252"/>
      <c r="E146" s="51">
        <f>SUM(E147:E149)</f>
        <v>8500000</v>
      </c>
      <c r="F146" s="185"/>
    </row>
    <row r="147" spans="1:6" ht="16.5" customHeight="1">
      <c r="A147" s="87"/>
      <c r="B147" s="64" t="s">
        <v>136</v>
      </c>
      <c r="C147" s="251" t="s">
        <v>225</v>
      </c>
      <c r="D147" s="251"/>
      <c r="E147" s="52">
        <v>2500000</v>
      </c>
      <c r="F147" s="185"/>
    </row>
    <row r="148" spans="1:6" ht="16.5" customHeight="1">
      <c r="A148" s="87"/>
      <c r="B148" s="64" t="s">
        <v>100</v>
      </c>
      <c r="C148" s="251" t="s">
        <v>65</v>
      </c>
      <c r="D148" s="251"/>
      <c r="E148" s="52">
        <v>3000000</v>
      </c>
      <c r="F148" s="185"/>
    </row>
    <row r="149" spans="1:6" ht="16.5" customHeight="1">
      <c r="A149" s="87"/>
      <c r="B149" s="64" t="s">
        <v>139</v>
      </c>
      <c r="C149" s="251" t="s">
        <v>226</v>
      </c>
      <c r="D149" s="251"/>
      <c r="E149" s="52">
        <v>3000000</v>
      </c>
      <c r="F149" s="185"/>
    </row>
    <row r="150" spans="1:6" ht="16.5" customHeight="1">
      <c r="A150" s="87"/>
      <c r="B150" s="64"/>
      <c r="C150" s="271" t="s">
        <v>21</v>
      </c>
      <c r="D150" s="272"/>
      <c r="E150" s="51">
        <f>+E151</f>
        <v>22800000</v>
      </c>
      <c r="F150" s="185"/>
    </row>
    <row r="151" spans="1:6" ht="16.5" customHeight="1">
      <c r="A151" s="87"/>
      <c r="B151" s="62">
        <v>50201</v>
      </c>
      <c r="C151" s="233" t="s">
        <v>227</v>
      </c>
      <c r="D151" s="245"/>
      <c r="E151" s="21">
        <v>22800000</v>
      </c>
      <c r="F151" s="185"/>
    </row>
    <row r="152" spans="1:11" ht="16.5" customHeight="1">
      <c r="A152" s="87"/>
      <c r="B152" s="64"/>
      <c r="C152" s="271" t="s">
        <v>20</v>
      </c>
      <c r="D152" s="272"/>
      <c r="E152" s="51">
        <f>+E153</f>
        <v>11400000</v>
      </c>
      <c r="F152" s="185"/>
      <c r="G152" s="105"/>
      <c r="H152" s="97"/>
      <c r="I152" s="97"/>
      <c r="J152" s="100"/>
      <c r="K152" s="3"/>
    </row>
    <row r="153" spans="1:11" ht="16.5" customHeight="1">
      <c r="A153" s="87"/>
      <c r="B153" s="60">
        <v>50201</v>
      </c>
      <c r="C153" s="233" t="s">
        <v>46</v>
      </c>
      <c r="D153" s="234"/>
      <c r="E153" s="27">
        <v>11400000</v>
      </c>
      <c r="F153" s="185"/>
      <c r="G153" s="105"/>
      <c r="H153" s="97"/>
      <c r="I153" s="97"/>
      <c r="J153" s="100"/>
      <c r="K153" s="3"/>
    </row>
    <row r="154" spans="1:6" ht="16.5" customHeight="1">
      <c r="A154" s="87"/>
      <c r="B154" s="64"/>
      <c r="C154" s="271" t="s">
        <v>98</v>
      </c>
      <c r="D154" s="272"/>
      <c r="E154" s="51">
        <f>+E155</f>
        <v>2000000</v>
      </c>
      <c r="F154" s="185"/>
    </row>
    <row r="155" spans="1:6" ht="16.5" customHeight="1">
      <c r="A155" s="87"/>
      <c r="B155" s="64" t="s">
        <v>136</v>
      </c>
      <c r="C155" s="249" t="s">
        <v>56</v>
      </c>
      <c r="D155" s="250"/>
      <c r="E155" s="52">
        <v>2000000</v>
      </c>
      <c r="F155" s="185"/>
    </row>
    <row r="156" spans="1:6" ht="16.5" customHeight="1">
      <c r="A156" s="87"/>
      <c r="B156" s="64"/>
      <c r="C156" s="271" t="s">
        <v>99</v>
      </c>
      <c r="D156" s="272"/>
      <c r="E156" s="51">
        <f>+E157</f>
        <v>1000000</v>
      </c>
      <c r="F156" s="185"/>
    </row>
    <row r="157" spans="1:6" ht="16.5" customHeight="1">
      <c r="A157" s="87"/>
      <c r="B157" s="64" t="s">
        <v>100</v>
      </c>
      <c r="C157" s="249" t="s">
        <v>57</v>
      </c>
      <c r="D157" s="250"/>
      <c r="E157" s="52">
        <v>1000000</v>
      </c>
      <c r="F157" s="185"/>
    </row>
    <row r="158" spans="1:6" ht="16.5" customHeight="1">
      <c r="A158" s="87"/>
      <c r="B158" s="64"/>
      <c r="C158" s="252" t="s">
        <v>19</v>
      </c>
      <c r="D158" s="252"/>
      <c r="E158" s="51">
        <f>SUM(E159:E165)</f>
        <v>216750000</v>
      </c>
      <c r="F158" s="185"/>
    </row>
    <row r="159" spans="1:6" ht="16.5" customHeight="1">
      <c r="A159" s="87"/>
      <c r="B159" s="64" t="s">
        <v>136</v>
      </c>
      <c r="C159" s="251" t="s">
        <v>59</v>
      </c>
      <c r="D159" s="251"/>
      <c r="E159" s="52">
        <v>2000000</v>
      </c>
      <c r="F159" s="185"/>
    </row>
    <row r="160" spans="1:6" ht="16.5" customHeight="1">
      <c r="A160" s="87"/>
      <c r="B160" s="64" t="s">
        <v>136</v>
      </c>
      <c r="C160" s="251" t="s">
        <v>228</v>
      </c>
      <c r="D160" s="251"/>
      <c r="E160" s="52">
        <v>6000000</v>
      </c>
      <c r="F160" s="185"/>
    </row>
    <row r="161" spans="1:6" ht="16.5" customHeight="1">
      <c r="A161" s="87"/>
      <c r="B161" s="64" t="s">
        <v>136</v>
      </c>
      <c r="C161" s="251" t="s">
        <v>229</v>
      </c>
      <c r="D161" s="251"/>
      <c r="E161" s="52">
        <v>750000</v>
      </c>
      <c r="F161" s="185"/>
    </row>
    <row r="162" spans="1:6" ht="16.5" customHeight="1">
      <c r="A162" s="87"/>
      <c r="B162" s="64" t="s">
        <v>136</v>
      </c>
      <c r="C162" s="251" t="s">
        <v>58</v>
      </c>
      <c r="D162" s="251"/>
      <c r="E162" s="52">
        <v>5000000</v>
      </c>
      <c r="F162" s="185"/>
    </row>
    <row r="163" spans="1:6" ht="16.5" customHeight="1">
      <c r="A163" s="87"/>
      <c r="B163" s="64" t="s">
        <v>102</v>
      </c>
      <c r="C163" s="251" t="s">
        <v>230</v>
      </c>
      <c r="D163" s="251"/>
      <c r="E163" s="52">
        <v>1000000</v>
      </c>
      <c r="F163" s="185"/>
    </row>
    <row r="164" spans="1:6" ht="16.5" customHeight="1">
      <c r="A164" s="87"/>
      <c r="B164" s="58">
        <v>10801</v>
      </c>
      <c r="C164" s="233" t="s">
        <v>231</v>
      </c>
      <c r="D164" s="234"/>
      <c r="E164" s="20">
        <v>2000000</v>
      </c>
      <c r="F164" s="185"/>
    </row>
    <row r="165" spans="1:6" ht="16.5" customHeight="1">
      <c r="A165" s="87"/>
      <c r="B165" s="64" t="s">
        <v>136</v>
      </c>
      <c r="C165" s="251" t="s">
        <v>66</v>
      </c>
      <c r="D165" s="251"/>
      <c r="E165" s="52">
        <v>200000000</v>
      </c>
      <c r="F165" s="185"/>
    </row>
    <row r="166" spans="1:6" ht="16.5" customHeight="1">
      <c r="A166" s="87"/>
      <c r="B166" s="64"/>
      <c r="C166" s="252" t="s">
        <v>188</v>
      </c>
      <c r="D166" s="252"/>
      <c r="E166" s="51">
        <f>SUM(E167:E169)</f>
        <v>3650000</v>
      </c>
      <c r="F166" s="185"/>
    </row>
    <row r="167" spans="1:6" ht="16.5" customHeight="1">
      <c r="A167" s="87"/>
      <c r="B167" s="64" t="s">
        <v>136</v>
      </c>
      <c r="C167" s="251" t="s">
        <v>60</v>
      </c>
      <c r="D167" s="251"/>
      <c r="E167" s="52">
        <v>1250000</v>
      </c>
      <c r="F167" s="185"/>
    </row>
    <row r="168" spans="1:6" ht="16.5" customHeight="1">
      <c r="A168" s="87"/>
      <c r="B168" s="64" t="s">
        <v>136</v>
      </c>
      <c r="C168" s="251" t="s">
        <v>61</v>
      </c>
      <c r="D168" s="251"/>
      <c r="E168" s="52">
        <v>1300000</v>
      </c>
      <c r="F168" s="185"/>
    </row>
    <row r="169" spans="1:6" ht="16.5" customHeight="1">
      <c r="A169" s="87"/>
      <c r="B169" s="64" t="s">
        <v>136</v>
      </c>
      <c r="C169" s="251" t="s">
        <v>62</v>
      </c>
      <c r="D169" s="251"/>
      <c r="E169" s="52">
        <v>1100000</v>
      </c>
      <c r="F169" s="185"/>
    </row>
    <row r="170" spans="1:6" ht="16.5" customHeight="1">
      <c r="A170" s="87"/>
      <c r="B170" s="64"/>
      <c r="C170" s="252" t="s">
        <v>187</v>
      </c>
      <c r="D170" s="252"/>
      <c r="E170" s="51">
        <f>SUM(E171:E172)</f>
        <v>1400000</v>
      </c>
      <c r="F170" s="185"/>
    </row>
    <row r="171" spans="1:6" ht="16.5" customHeight="1">
      <c r="A171" s="87"/>
      <c r="B171" s="64" t="s">
        <v>136</v>
      </c>
      <c r="C171" s="251" t="s">
        <v>63</v>
      </c>
      <c r="D171" s="251"/>
      <c r="E171" s="52">
        <v>200000</v>
      </c>
      <c r="F171" s="185"/>
    </row>
    <row r="172" spans="1:6" ht="16.5" customHeight="1">
      <c r="A172" s="87"/>
      <c r="B172" s="64" t="s">
        <v>136</v>
      </c>
      <c r="C172" s="251" t="s">
        <v>64</v>
      </c>
      <c r="D172" s="251"/>
      <c r="E172" s="52">
        <v>1200000</v>
      </c>
      <c r="F172" s="185"/>
    </row>
    <row r="173" spans="1:6" ht="16.5" customHeight="1">
      <c r="A173" s="87"/>
      <c r="B173" s="64"/>
      <c r="C173" s="252" t="s">
        <v>189</v>
      </c>
      <c r="D173" s="252"/>
      <c r="E173" s="51">
        <f>SUM(E174:E175)</f>
        <v>3750000</v>
      </c>
      <c r="F173" s="185"/>
    </row>
    <row r="174" spans="1:6" ht="16.5" customHeight="1">
      <c r="A174" s="87"/>
      <c r="B174" s="64" t="s">
        <v>136</v>
      </c>
      <c r="C174" s="251" t="s">
        <v>232</v>
      </c>
      <c r="D174" s="251"/>
      <c r="E174" s="52">
        <v>2500000</v>
      </c>
      <c r="F174" s="185"/>
    </row>
    <row r="175" spans="1:6" ht="16.5" customHeight="1">
      <c r="A175" s="87"/>
      <c r="B175" s="64" t="s">
        <v>136</v>
      </c>
      <c r="C175" s="251" t="s">
        <v>67</v>
      </c>
      <c r="D175" s="251"/>
      <c r="E175" s="52">
        <v>1250000</v>
      </c>
      <c r="F175" s="185"/>
    </row>
    <row r="176" spans="1:6" ht="16.5" customHeight="1">
      <c r="A176" s="87"/>
      <c r="B176" s="64"/>
      <c r="C176" s="252" t="s">
        <v>190</v>
      </c>
      <c r="D176" s="252"/>
      <c r="E176" s="51">
        <f>SUM(E177:E179)</f>
        <v>9400000</v>
      </c>
      <c r="F176" s="185"/>
    </row>
    <row r="177" spans="1:6" ht="16.5" customHeight="1">
      <c r="A177" s="87"/>
      <c r="B177" s="64" t="s">
        <v>100</v>
      </c>
      <c r="C177" s="251" t="s">
        <v>68</v>
      </c>
      <c r="D177" s="251"/>
      <c r="E177" s="52">
        <v>2200000</v>
      </c>
      <c r="F177" s="185"/>
    </row>
    <row r="178" spans="1:6" ht="16.5" customHeight="1">
      <c r="A178" s="87"/>
      <c r="B178" s="64" t="s">
        <v>100</v>
      </c>
      <c r="C178" s="251" t="s">
        <v>69</v>
      </c>
      <c r="D178" s="251"/>
      <c r="E178" s="52">
        <v>6500000</v>
      </c>
      <c r="F178" s="185"/>
    </row>
    <row r="179" spans="1:6" ht="16.5" customHeight="1">
      <c r="A179" s="87"/>
      <c r="B179" s="64" t="s">
        <v>136</v>
      </c>
      <c r="C179" s="251" t="s">
        <v>233</v>
      </c>
      <c r="D179" s="251"/>
      <c r="E179" s="52">
        <v>700000</v>
      </c>
      <c r="F179" s="185"/>
    </row>
    <row r="180" spans="1:6" ht="16.5" customHeight="1">
      <c r="A180" s="87"/>
      <c r="B180" s="64"/>
      <c r="C180" s="252" t="s">
        <v>89</v>
      </c>
      <c r="D180" s="252"/>
      <c r="E180" s="51">
        <f>+E181</f>
        <v>3000000</v>
      </c>
      <c r="F180" s="185"/>
    </row>
    <row r="181" spans="1:6" ht="16.5" customHeight="1">
      <c r="A181" s="87"/>
      <c r="B181" s="64" t="s">
        <v>136</v>
      </c>
      <c r="C181" s="251" t="s">
        <v>70</v>
      </c>
      <c r="D181" s="251"/>
      <c r="E181" s="52">
        <v>3000000</v>
      </c>
      <c r="F181" s="185"/>
    </row>
    <row r="182" spans="1:6" ht="16.5" customHeight="1">
      <c r="A182" s="87"/>
      <c r="B182" s="64"/>
      <c r="C182" s="252" t="s">
        <v>90</v>
      </c>
      <c r="D182" s="252"/>
      <c r="E182" s="51">
        <f>SUM(E183:E184)</f>
        <v>7610000</v>
      </c>
      <c r="F182" s="185"/>
    </row>
    <row r="183" spans="1:6" ht="16.5" customHeight="1">
      <c r="A183" s="87"/>
      <c r="B183" s="64" t="s">
        <v>100</v>
      </c>
      <c r="C183" s="251" t="s">
        <v>71</v>
      </c>
      <c r="D183" s="251"/>
      <c r="E183" s="52">
        <v>3000000</v>
      </c>
      <c r="F183" s="185"/>
    </row>
    <row r="184" spans="1:6" ht="16.5" customHeight="1">
      <c r="A184" s="87"/>
      <c r="B184" s="64" t="s">
        <v>136</v>
      </c>
      <c r="C184" s="251" t="s">
        <v>72</v>
      </c>
      <c r="D184" s="251"/>
      <c r="E184" s="52">
        <v>4610000</v>
      </c>
      <c r="F184" s="185"/>
    </row>
    <row r="185" spans="1:6" ht="16.5" customHeight="1">
      <c r="A185" s="87"/>
      <c r="B185" s="64"/>
      <c r="C185" s="252" t="s">
        <v>91</v>
      </c>
      <c r="D185" s="252"/>
      <c r="E185" s="51">
        <f>+E186</f>
        <v>2200000</v>
      </c>
      <c r="F185" s="185"/>
    </row>
    <row r="186" spans="1:6" ht="16.5" customHeight="1">
      <c r="A186" s="87"/>
      <c r="B186" s="64" t="s">
        <v>136</v>
      </c>
      <c r="C186" s="251" t="s">
        <v>73</v>
      </c>
      <c r="D186" s="251"/>
      <c r="E186" s="52">
        <v>2200000</v>
      </c>
      <c r="F186" s="185"/>
    </row>
    <row r="187" spans="1:6" ht="16.5" customHeight="1">
      <c r="A187" s="87"/>
      <c r="B187" s="64"/>
      <c r="C187" s="252" t="s">
        <v>92</v>
      </c>
      <c r="D187" s="252"/>
      <c r="E187" s="51">
        <f>SUM(E188:E189)</f>
        <v>7300000</v>
      </c>
      <c r="F187" s="185"/>
    </row>
    <row r="188" spans="1:6" ht="16.5" customHeight="1">
      <c r="A188" s="87"/>
      <c r="B188" s="64" t="s">
        <v>136</v>
      </c>
      <c r="C188" s="251" t="s">
        <v>317</v>
      </c>
      <c r="D188" s="251"/>
      <c r="E188" s="52">
        <v>5000000</v>
      </c>
      <c r="F188" s="185"/>
    </row>
    <row r="189" spans="1:6" ht="16.5" customHeight="1">
      <c r="A189" s="87"/>
      <c r="B189" s="64" t="s">
        <v>136</v>
      </c>
      <c r="C189" s="251" t="s">
        <v>306</v>
      </c>
      <c r="D189" s="251"/>
      <c r="E189" s="52">
        <v>2300000</v>
      </c>
      <c r="F189" s="185"/>
    </row>
    <row r="190" spans="1:6" ht="16.5" customHeight="1">
      <c r="A190" s="87"/>
      <c r="B190" s="64"/>
      <c r="C190" s="252" t="s">
        <v>104</v>
      </c>
      <c r="D190" s="252"/>
      <c r="E190" s="51">
        <f>+E191</f>
        <v>4000000</v>
      </c>
      <c r="F190" s="185"/>
    </row>
    <row r="191" spans="1:6" ht="16.5" customHeight="1">
      <c r="A191" s="87"/>
      <c r="B191" s="64" t="s">
        <v>136</v>
      </c>
      <c r="C191" s="251" t="s">
        <v>75</v>
      </c>
      <c r="D191" s="251"/>
      <c r="E191" s="52">
        <v>4000000</v>
      </c>
      <c r="F191" s="190"/>
    </row>
    <row r="192" spans="1:6" ht="16.5" customHeight="1">
      <c r="A192" s="87"/>
      <c r="B192" s="64"/>
      <c r="C192" s="252" t="s">
        <v>93</v>
      </c>
      <c r="D192" s="252"/>
      <c r="E192" s="51">
        <f>SUM(E193:E195)</f>
        <v>24000000</v>
      </c>
      <c r="F192" s="185"/>
    </row>
    <row r="193" spans="1:6" ht="16.5" customHeight="1">
      <c r="A193" s="87"/>
      <c r="B193" s="64" t="s">
        <v>139</v>
      </c>
      <c r="C193" s="249" t="s">
        <v>74</v>
      </c>
      <c r="D193" s="270"/>
      <c r="E193" s="29">
        <v>20000000</v>
      </c>
      <c r="F193" s="189"/>
    </row>
    <row r="194" spans="1:6" ht="16.5" customHeight="1">
      <c r="A194" s="87"/>
      <c r="B194" s="64" t="s">
        <v>139</v>
      </c>
      <c r="C194" s="249" t="s">
        <v>76</v>
      </c>
      <c r="D194" s="270"/>
      <c r="E194" s="26">
        <v>3000000</v>
      </c>
      <c r="F194" s="185"/>
    </row>
    <row r="195" spans="1:6" ht="16.5" customHeight="1">
      <c r="A195" s="87"/>
      <c r="B195" s="64" t="s">
        <v>102</v>
      </c>
      <c r="C195" s="249" t="s">
        <v>77</v>
      </c>
      <c r="D195" s="270"/>
      <c r="E195" s="29">
        <v>1000000</v>
      </c>
      <c r="F195" s="189"/>
    </row>
    <row r="196" spans="1:6" ht="16.5" customHeight="1">
      <c r="A196" s="87"/>
      <c r="B196" s="64"/>
      <c r="C196" s="271" t="s">
        <v>325</v>
      </c>
      <c r="D196" s="272"/>
      <c r="E196" s="51">
        <f>+E197</f>
        <v>500000</v>
      </c>
      <c r="F196" s="185"/>
    </row>
    <row r="197" spans="1:6" ht="16.5" customHeight="1">
      <c r="A197" s="87"/>
      <c r="B197" s="64" t="s">
        <v>136</v>
      </c>
      <c r="C197" s="249" t="s">
        <v>78</v>
      </c>
      <c r="D197" s="270"/>
      <c r="E197" s="52">
        <v>500000</v>
      </c>
      <c r="F197" s="185"/>
    </row>
    <row r="198" spans="1:6" ht="16.5" customHeight="1">
      <c r="A198" s="87"/>
      <c r="B198" s="64"/>
      <c r="C198" s="271" t="s">
        <v>103</v>
      </c>
      <c r="D198" s="272"/>
      <c r="E198" s="51">
        <f>+E199</f>
        <v>450000</v>
      </c>
      <c r="F198" s="185"/>
    </row>
    <row r="199" spans="1:6" ht="16.5" customHeight="1">
      <c r="A199" s="87"/>
      <c r="B199" s="64" t="s">
        <v>136</v>
      </c>
      <c r="C199" s="249" t="s">
        <v>78</v>
      </c>
      <c r="D199" s="270"/>
      <c r="E199" s="52">
        <v>450000</v>
      </c>
      <c r="F199" s="185"/>
    </row>
    <row r="200" spans="1:6" ht="16.5" customHeight="1">
      <c r="A200" s="87"/>
      <c r="B200" s="64"/>
      <c r="C200" s="252" t="s">
        <v>94</v>
      </c>
      <c r="D200" s="252"/>
      <c r="E200" s="51">
        <f>+E201+E202</f>
        <v>1800000</v>
      </c>
      <c r="F200" s="185"/>
    </row>
    <row r="201" spans="1:6" ht="16.5" customHeight="1">
      <c r="A201" s="87"/>
      <c r="B201" s="64" t="s">
        <v>136</v>
      </c>
      <c r="C201" s="249" t="s">
        <v>318</v>
      </c>
      <c r="D201" s="270"/>
      <c r="E201" s="52">
        <v>1500000</v>
      </c>
      <c r="F201" s="185"/>
    </row>
    <row r="202" spans="1:6" ht="16.5" customHeight="1">
      <c r="A202" s="87"/>
      <c r="B202" s="64" t="s">
        <v>136</v>
      </c>
      <c r="C202" s="249" t="s">
        <v>234</v>
      </c>
      <c r="D202" s="270"/>
      <c r="E202" s="52">
        <v>300000</v>
      </c>
      <c r="F202" s="185"/>
    </row>
    <row r="203" spans="1:6" ht="16.5" customHeight="1">
      <c r="A203" s="87"/>
      <c r="B203" s="64"/>
      <c r="C203" s="271" t="s">
        <v>101</v>
      </c>
      <c r="D203" s="272"/>
      <c r="E203" s="51">
        <f>+E204</f>
        <v>400000</v>
      </c>
      <c r="F203" s="185"/>
    </row>
    <row r="204" spans="1:6" ht="16.5" customHeight="1">
      <c r="A204" s="87"/>
      <c r="B204" s="64" t="s">
        <v>102</v>
      </c>
      <c r="C204" s="249" t="s">
        <v>235</v>
      </c>
      <c r="D204" s="270"/>
      <c r="E204" s="52">
        <v>400000</v>
      </c>
      <c r="F204" s="185"/>
    </row>
    <row r="205" spans="1:6" ht="16.5" customHeight="1">
      <c r="A205" s="87"/>
      <c r="B205" s="64"/>
      <c r="C205" s="252" t="s">
        <v>95</v>
      </c>
      <c r="D205" s="252"/>
      <c r="E205" s="51">
        <f>+E206+E207</f>
        <v>14000000</v>
      </c>
      <c r="F205" s="185"/>
    </row>
    <row r="206" spans="1:6" ht="16.5" customHeight="1">
      <c r="A206" s="87"/>
      <c r="B206" s="64" t="s">
        <v>136</v>
      </c>
      <c r="C206" s="249" t="s">
        <v>79</v>
      </c>
      <c r="D206" s="270"/>
      <c r="E206" s="52">
        <v>12000000</v>
      </c>
      <c r="F206" s="185"/>
    </row>
    <row r="207" spans="1:6" ht="16.5" customHeight="1">
      <c r="A207" s="87"/>
      <c r="B207" s="64" t="s">
        <v>136</v>
      </c>
      <c r="C207" s="249" t="s">
        <v>80</v>
      </c>
      <c r="D207" s="270"/>
      <c r="E207" s="52">
        <v>2000000</v>
      </c>
      <c r="F207" s="185"/>
    </row>
    <row r="208" spans="1:6" ht="16.5" customHeight="1">
      <c r="A208" s="87"/>
      <c r="B208" s="64"/>
      <c r="C208" s="271" t="s">
        <v>105</v>
      </c>
      <c r="D208" s="272"/>
      <c r="E208" s="51">
        <f>+E209</f>
        <v>1200000</v>
      </c>
      <c r="F208" s="185"/>
    </row>
    <row r="209" spans="1:6" ht="16.5" customHeight="1">
      <c r="A209" s="87"/>
      <c r="B209" s="64" t="s">
        <v>136</v>
      </c>
      <c r="C209" s="249" t="s">
        <v>319</v>
      </c>
      <c r="D209" s="270"/>
      <c r="E209" s="52">
        <v>1200000</v>
      </c>
      <c r="F209" s="185"/>
    </row>
    <row r="210" spans="1:6" ht="16.5" customHeight="1">
      <c r="A210" s="87"/>
      <c r="B210" s="64"/>
      <c r="C210" s="252" t="s">
        <v>96</v>
      </c>
      <c r="D210" s="252"/>
      <c r="E210" s="51">
        <f>+E211</f>
        <v>1500000</v>
      </c>
      <c r="F210" s="185"/>
    </row>
    <row r="211" spans="1:6" ht="16.5" customHeight="1" thickBot="1">
      <c r="A211" s="89"/>
      <c r="B211" s="65" t="s">
        <v>136</v>
      </c>
      <c r="C211" s="280" t="s">
        <v>81</v>
      </c>
      <c r="D211" s="281"/>
      <c r="E211" s="53">
        <v>1500000</v>
      </c>
      <c r="F211" s="185"/>
    </row>
    <row r="212" spans="1:6" ht="16.5" customHeight="1" thickBot="1">
      <c r="A212" s="88"/>
      <c r="B212" s="276" t="s">
        <v>272</v>
      </c>
      <c r="C212" s="243"/>
      <c r="D212" s="279"/>
      <c r="E212" s="49">
        <f>SUM(E213,E215)</f>
        <v>103000000</v>
      </c>
      <c r="F212" s="185"/>
    </row>
    <row r="213" spans="1:6" ht="16.5" customHeight="1">
      <c r="A213" s="74"/>
      <c r="B213" s="96"/>
      <c r="C213" s="239" t="s">
        <v>196</v>
      </c>
      <c r="D213" s="239"/>
      <c r="E213" s="50">
        <f>+E214</f>
        <v>100000000</v>
      </c>
      <c r="F213" s="185"/>
    </row>
    <row r="214" spans="1:6" ht="16.5" customHeight="1">
      <c r="A214" s="87"/>
      <c r="B214" s="64" t="s">
        <v>102</v>
      </c>
      <c r="C214" s="241" t="s">
        <v>82</v>
      </c>
      <c r="D214" s="241"/>
      <c r="E214" s="52">
        <v>100000000</v>
      </c>
      <c r="F214" s="185"/>
    </row>
    <row r="215" spans="1:6" ht="16.5" customHeight="1">
      <c r="A215" s="89"/>
      <c r="B215" s="93"/>
      <c r="C215" s="239" t="s">
        <v>197</v>
      </c>
      <c r="D215" s="239"/>
      <c r="E215" s="51">
        <f>+E216</f>
        <v>3000000</v>
      </c>
      <c r="F215" s="185"/>
    </row>
    <row r="216" spans="1:6" ht="16.5" customHeight="1" thickBot="1">
      <c r="A216" s="89"/>
      <c r="B216" s="198">
        <v>50104</v>
      </c>
      <c r="C216" s="269" t="s">
        <v>83</v>
      </c>
      <c r="D216" s="269"/>
      <c r="E216" s="199">
        <v>3000000</v>
      </c>
      <c r="F216" s="185"/>
    </row>
    <row r="217" spans="1:6" ht="16.5" customHeight="1" thickBot="1">
      <c r="A217" s="90"/>
      <c r="B217" s="277" t="s">
        <v>273</v>
      </c>
      <c r="C217" s="278"/>
      <c r="D217" s="278"/>
      <c r="E217" s="184">
        <f>SUM(E218,E220)</f>
        <v>32000000</v>
      </c>
      <c r="F217" s="185"/>
    </row>
    <row r="218" spans="1:6" ht="16.5" customHeight="1">
      <c r="A218" s="74"/>
      <c r="B218" s="96"/>
      <c r="C218" s="275" t="s">
        <v>192</v>
      </c>
      <c r="D218" s="275"/>
      <c r="E218" s="50">
        <f>+E219</f>
        <v>14000000</v>
      </c>
      <c r="F218" s="185"/>
    </row>
    <row r="219" spans="1:6" ht="16.5" customHeight="1">
      <c r="A219" s="74"/>
      <c r="B219" s="92" t="s">
        <v>100</v>
      </c>
      <c r="C219" s="241" t="s">
        <v>320</v>
      </c>
      <c r="D219" s="241"/>
      <c r="E219" s="103">
        <v>14000000</v>
      </c>
      <c r="F219" s="185"/>
    </row>
    <row r="220" spans="1:6" ht="16.5" customHeight="1">
      <c r="A220" s="87"/>
      <c r="B220" s="64"/>
      <c r="C220" s="239" t="s">
        <v>193</v>
      </c>
      <c r="D220" s="239"/>
      <c r="E220" s="51">
        <f>+E221</f>
        <v>18000000</v>
      </c>
      <c r="F220" s="185"/>
    </row>
    <row r="221" spans="1:6" ht="16.5" customHeight="1" thickBot="1">
      <c r="A221" s="87"/>
      <c r="B221" s="64" t="s">
        <v>136</v>
      </c>
      <c r="C221" s="241" t="s">
        <v>84</v>
      </c>
      <c r="D221" s="241"/>
      <c r="E221" s="52">
        <v>18000000</v>
      </c>
      <c r="F221" s="185"/>
    </row>
    <row r="222" spans="1:6" ht="16.5" customHeight="1" thickBot="1">
      <c r="A222" s="91"/>
      <c r="B222" s="276" t="s">
        <v>274</v>
      </c>
      <c r="C222" s="243"/>
      <c r="D222" s="243"/>
      <c r="E222" s="182">
        <f>SUM(E223,E225,E229)</f>
        <v>11450000</v>
      </c>
      <c r="F222" s="185"/>
    </row>
    <row r="223" spans="1:6" ht="16.5" customHeight="1">
      <c r="A223" s="87"/>
      <c r="B223" s="63"/>
      <c r="C223" s="239" t="s">
        <v>97</v>
      </c>
      <c r="D223" s="239"/>
      <c r="E223" s="104">
        <f>+E224</f>
        <v>450000</v>
      </c>
      <c r="F223" s="185"/>
    </row>
    <row r="224" spans="1:6" ht="16.5" customHeight="1">
      <c r="A224" s="87"/>
      <c r="B224" s="63">
        <v>10801</v>
      </c>
      <c r="C224" s="241" t="s">
        <v>85</v>
      </c>
      <c r="D224" s="241"/>
      <c r="E224" s="44">
        <v>450000</v>
      </c>
      <c r="F224" s="185"/>
    </row>
    <row r="225" spans="1:6" ht="16.5" customHeight="1">
      <c r="A225" s="87"/>
      <c r="B225" s="63"/>
      <c r="C225" s="239" t="s">
        <v>194</v>
      </c>
      <c r="D225" s="239"/>
      <c r="E225" s="104">
        <f>SUM(E226:E228)</f>
        <v>8000000</v>
      </c>
      <c r="F225" s="185"/>
    </row>
    <row r="226" spans="1:6" ht="16.5" customHeight="1">
      <c r="A226" s="87"/>
      <c r="B226" s="63">
        <v>10801</v>
      </c>
      <c r="C226" s="241" t="s">
        <v>321</v>
      </c>
      <c r="D226" s="241"/>
      <c r="E226" s="44">
        <v>3500000</v>
      </c>
      <c r="F226" s="185"/>
    </row>
    <row r="227" spans="1:6" ht="16.5" customHeight="1">
      <c r="A227" s="87"/>
      <c r="B227" s="63">
        <v>10801</v>
      </c>
      <c r="C227" s="241" t="s">
        <v>86</v>
      </c>
      <c r="D227" s="241"/>
      <c r="E227" s="44">
        <v>2500000</v>
      </c>
      <c r="F227" s="185"/>
    </row>
    <row r="228" spans="1:6" ht="16.5" customHeight="1">
      <c r="A228" s="87"/>
      <c r="B228" s="63">
        <v>10801</v>
      </c>
      <c r="C228" s="241" t="s">
        <v>87</v>
      </c>
      <c r="D228" s="241"/>
      <c r="E228" s="44">
        <v>2000000</v>
      </c>
      <c r="F228" s="185"/>
    </row>
    <row r="229" spans="1:6" ht="16.5" customHeight="1">
      <c r="A229" s="87"/>
      <c r="B229" s="63"/>
      <c r="C229" s="239" t="s">
        <v>195</v>
      </c>
      <c r="D229" s="239"/>
      <c r="E229" s="104">
        <f>+E230</f>
        <v>3000000</v>
      </c>
      <c r="F229" s="185"/>
    </row>
    <row r="230" spans="1:6" ht="16.5" customHeight="1" thickBot="1">
      <c r="A230" s="89"/>
      <c r="B230" s="66">
        <v>10801</v>
      </c>
      <c r="C230" s="269" t="s">
        <v>88</v>
      </c>
      <c r="D230" s="269"/>
      <c r="E230" s="48">
        <v>3000000</v>
      </c>
      <c r="F230" s="185"/>
    </row>
    <row r="231" ht="12.75">
      <c r="B231" s="7"/>
    </row>
    <row r="232" ht="12.75">
      <c r="B232" s="7"/>
    </row>
    <row r="233" ht="12.75">
      <c r="B233" s="7"/>
    </row>
    <row r="234" ht="12.75">
      <c r="B234" s="7"/>
    </row>
    <row r="235" ht="12.75">
      <c r="B235" s="7"/>
    </row>
    <row r="236" ht="12.75">
      <c r="B236" s="7"/>
    </row>
    <row r="237" ht="12.75">
      <c r="B237" s="7"/>
    </row>
    <row r="238" ht="12.75">
      <c r="B238" s="7"/>
    </row>
    <row r="239" ht="12.75">
      <c r="B239" s="7"/>
    </row>
    <row r="240" ht="12.75">
      <c r="B240" s="7"/>
    </row>
    <row r="241" ht="12.75">
      <c r="B241" s="7"/>
    </row>
    <row r="242" ht="12.75">
      <c r="B242" s="7"/>
    </row>
    <row r="243" ht="12.75">
      <c r="B243" s="7"/>
    </row>
    <row r="244" ht="12.75">
      <c r="B244" s="7"/>
    </row>
    <row r="245" ht="12.75">
      <c r="B245" s="7"/>
    </row>
    <row r="246" ht="12.75">
      <c r="B246" s="7"/>
    </row>
    <row r="247" ht="12.75">
      <c r="B247" s="7"/>
    </row>
    <row r="248" ht="12.75">
      <c r="B248" s="7"/>
    </row>
    <row r="249" ht="12.75">
      <c r="B249" s="7"/>
    </row>
    <row r="250" ht="12.75">
      <c r="B250" s="7"/>
    </row>
    <row r="251" ht="12.75">
      <c r="B251" s="7"/>
    </row>
    <row r="252" ht="12.75">
      <c r="B252" s="7"/>
    </row>
    <row r="253" ht="12.75">
      <c r="B253" s="7"/>
    </row>
    <row r="254" ht="12.75">
      <c r="B254" s="7"/>
    </row>
    <row r="255" ht="12.75">
      <c r="B255" s="7"/>
    </row>
    <row r="256" ht="12.75">
      <c r="B256" s="7"/>
    </row>
    <row r="257" ht="12.75">
      <c r="B257" s="7"/>
    </row>
    <row r="258" ht="12.75">
      <c r="B258" s="7"/>
    </row>
    <row r="259" ht="12.75">
      <c r="B259" s="7"/>
    </row>
    <row r="260" ht="12.75">
      <c r="B260" s="7"/>
    </row>
    <row r="261" ht="12.75">
      <c r="B261" s="7"/>
    </row>
    <row r="262" ht="12.75">
      <c r="B262" s="7"/>
    </row>
    <row r="263" ht="12.75">
      <c r="B263" s="7"/>
    </row>
    <row r="264" ht="12.75">
      <c r="B264" s="7"/>
    </row>
    <row r="265" ht="12.75">
      <c r="B265" s="7"/>
    </row>
    <row r="266" ht="12.75">
      <c r="B266" s="7"/>
    </row>
    <row r="267" ht="12.75">
      <c r="B267" s="7"/>
    </row>
    <row r="268" ht="12.75">
      <c r="B268" s="7"/>
    </row>
    <row r="269" ht="12.75">
      <c r="B269" s="7"/>
    </row>
    <row r="270" ht="12.75">
      <c r="B270" s="7"/>
    </row>
    <row r="271" ht="12.75">
      <c r="B271" s="7"/>
    </row>
    <row r="272" ht="12.75">
      <c r="B272" s="7"/>
    </row>
    <row r="273" ht="12.75">
      <c r="B273" s="7"/>
    </row>
    <row r="274" ht="12.75">
      <c r="B274" s="7"/>
    </row>
    <row r="275" ht="12.75">
      <c r="B275" s="7"/>
    </row>
    <row r="276" ht="12.75">
      <c r="B276" s="7"/>
    </row>
    <row r="277" ht="12.75">
      <c r="B277" s="7"/>
    </row>
    <row r="278" ht="12.75">
      <c r="B278" s="7"/>
    </row>
    <row r="279" ht="12.75">
      <c r="B279" s="7"/>
    </row>
    <row r="280" ht="12.75">
      <c r="B280" s="7"/>
    </row>
    <row r="281" ht="12.75">
      <c r="B281" s="7"/>
    </row>
    <row r="282" ht="12.75">
      <c r="B282" s="7"/>
    </row>
    <row r="283" ht="12.75">
      <c r="B283" s="7"/>
    </row>
    <row r="284" ht="12.75">
      <c r="B284" s="7"/>
    </row>
    <row r="285" ht="12.75">
      <c r="B285" s="7"/>
    </row>
    <row r="286" ht="12.75">
      <c r="B286" s="7"/>
    </row>
    <row r="287" ht="12.75">
      <c r="B287" s="7"/>
    </row>
    <row r="288" ht="12.75">
      <c r="B288" s="7"/>
    </row>
    <row r="289" ht="12.75">
      <c r="B289" s="7"/>
    </row>
    <row r="290" ht="12.75">
      <c r="B290" s="7"/>
    </row>
    <row r="291" ht="12.75">
      <c r="B291" s="7"/>
    </row>
    <row r="292" ht="12.75">
      <c r="B292" s="7"/>
    </row>
    <row r="293" ht="12.75">
      <c r="B293" s="7"/>
    </row>
    <row r="294" ht="12.75">
      <c r="B294" s="7"/>
    </row>
    <row r="295" ht="12.75">
      <c r="B295" s="7"/>
    </row>
    <row r="296" ht="12.75">
      <c r="B296" s="7"/>
    </row>
    <row r="297" ht="12.75">
      <c r="B297" s="7"/>
    </row>
    <row r="298" ht="12.75">
      <c r="B298" s="7"/>
    </row>
    <row r="299" ht="12.75">
      <c r="B299" s="7"/>
    </row>
    <row r="300" ht="12.75">
      <c r="B300" s="7"/>
    </row>
    <row r="301" ht="12.75">
      <c r="B301" s="7"/>
    </row>
    <row r="302" ht="12.75">
      <c r="B302" s="7"/>
    </row>
    <row r="303" ht="12.75">
      <c r="B303" s="7"/>
    </row>
    <row r="304" ht="12.75">
      <c r="B304" s="7"/>
    </row>
    <row r="305" ht="12.75">
      <c r="B305" s="7"/>
    </row>
    <row r="306" ht="12.75">
      <c r="B306" s="7"/>
    </row>
    <row r="307" ht="12.75">
      <c r="B307" s="7"/>
    </row>
    <row r="308" ht="12.75">
      <c r="B308" s="7"/>
    </row>
    <row r="309" ht="12.75">
      <c r="B309" s="7"/>
    </row>
    <row r="310" ht="12.75">
      <c r="B310" s="7"/>
    </row>
    <row r="311" ht="12.75">
      <c r="B311" s="7"/>
    </row>
    <row r="312" ht="12.75">
      <c r="B312" s="7"/>
    </row>
    <row r="313" ht="12.75">
      <c r="B313" s="7"/>
    </row>
    <row r="314" ht="12.75">
      <c r="B314" s="7"/>
    </row>
    <row r="315" ht="12.75">
      <c r="B315" s="7"/>
    </row>
    <row r="316" ht="12.75">
      <c r="B316" s="7"/>
    </row>
    <row r="317" ht="12.75">
      <c r="B317" s="7"/>
    </row>
    <row r="318" ht="12.75">
      <c r="B318" s="7"/>
    </row>
    <row r="319" ht="12.75">
      <c r="B319" s="7"/>
    </row>
    <row r="320" ht="12.75">
      <c r="B320" s="7"/>
    </row>
    <row r="321" ht="12.75">
      <c r="B321" s="7"/>
    </row>
    <row r="322" ht="12.75">
      <c r="B322" s="7"/>
    </row>
    <row r="323" ht="12.75">
      <c r="B323" s="7"/>
    </row>
    <row r="324" ht="12.75">
      <c r="B324" s="7"/>
    </row>
    <row r="325" ht="12.75">
      <c r="B325" s="7"/>
    </row>
    <row r="326" ht="12.75">
      <c r="B326" s="7"/>
    </row>
    <row r="327" ht="12.75">
      <c r="B327" s="7"/>
    </row>
    <row r="328" ht="12.75">
      <c r="B328" s="7"/>
    </row>
    <row r="329" ht="12.75">
      <c r="B329" s="7"/>
    </row>
    <row r="330" ht="12.75">
      <c r="B330" s="7"/>
    </row>
    <row r="331" ht="12.75">
      <c r="B331" s="7"/>
    </row>
    <row r="332" ht="12.75">
      <c r="B332" s="7"/>
    </row>
    <row r="333" ht="12.75">
      <c r="B333" s="7"/>
    </row>
    <row r="334" ht="12.75">
      <c r="B334" s="7"/>
    </row>
    <row r="335" ht="12.75">
      <c r="B335" s="7"/>
    </row>
    <row r="336" ht="12.75">
      <c r="B336" s="7"/>
    </row>
    <row r="337" ht="12.75">
      <c r="B337" s="7"/>
    </row>
    <row r="338" ht="12.75">
      <c r="B338" s="7"/>
    </row>
    <row r="339" ht="12.75">
      <c r="B339" s="7"/>
    </row>
    <row r="340" ht="12.75">
      <c r="B340" s="7"/>
    </row>
    <row r="341" ht="12.75">
      <c r="B341" s="7"/>
    </row>
    <row r="342" ht="12.75">
      <c r="B342" s="7"/>
    </row>
    <row r="343" ht="12.75">
      <c r="B343" s="7"/>
    </row>
    <row r="344" ht="12.75">
      <c r="B344" s="7"/>
    </row>
    <row r="345" ht="12.75">
      <c r="B345" s="7"/>
    </row>
    <row r="346" ht="12.75">
      <c r="B346" s="7"/>
    </row>
    <row r="347" ht="12.75">
      <c r="B347" s="7"/>
    </row>
    <row r="348" ht="12.75">
      <c r="B348" s="7"/>
    </row>
    <row r="349" ht="12.75">
      <c r="B349" s="7"/>
    </row>
    <row r="350" ht="12.75">
      <c r="B350" s="7"/>
    </row>
    <row r="351" ht="12.75">
      <c r="B351" s="7"/>
    </row>
    <row r="352" ht="12.75">
      <c r="B352" s="7"/>
    </row>
    <row r="353" ht="12.75">
      <c r="B353" s="7"/>
    </row>
    <row r="354" ht="12.75">
      <c r="B354" s="7"/>
    </row>
    <row r="355" ht="12.75">
      <c r="B355" s="7"/>
    </row>
    <row r="356" ht="12.75">
      <c r="B356" s="7"/>
    </row>
    <row r="357" ht="12.75">
      <c r="B357" s="7"/>
    </row>
    <row r="358" ht="12.75">
      <c r="B358" s="7"/>
    </row>
    <row r="359" ht="12.75">
      <c r="B359" s="7"/>
    </row>
    <row r="360" ht="12.75">
      <c r="B360" s="7"/>
    </row>
    <row r="361" ht="12.75">
      <c r="B361" s="7"/>
    </row>
    <row r="362" ht="12.75">
      <c r="B362" s="7"/>
    </row>
    <row r="363" ht="12.75">
      <c r="B363" s="7"/>
    </row>
    <row r="364" ht="12.75">
      <c r="B364" s="7"/>
    </row>
    <row r="365" ht="12.75">
      <c r="B365" s="7"/>
    </row>
    <row r="366" ht="12.75">
      <c r="B366" s="7"/>
    </row>
    <row r="367" ht="12.75">
      <c r="B367" s="7"/>
    </row>
    <row r="368" ht="12.75">
      <c r="B368" s="7"/>
    </row>
    <row r="369" ht="12.75">
      <c r="B369" s="7"/>
    </row>
    <row r="370" ht="12.75">
      <c r="B370" s="7"/>
    </row>
    <row r="371" ht="12.75">
      <c r="B371" s="7"/>
    </row>
    <row r="372" ht="12.75">
      <c r="B372" s="7"/>
    </row>
    <row r="373" ht="12.75">
      <c r="B373" s="7"/>
    </row>
    <row r="374" ht="12.75">
      <c r="B374" s="7"/>
    </row>
    <row r="375" ht="12.75">
      <c r="B375" s="7"/>
    </row>
    <row r="376" ht="12.75">
      <c r="B376" s="7"/>
    </row>
    <row r="377" ht="12.75">
      <c r="B377" s="7"/>
    </row>
    <row r="378" ht="12.75">
      <c r="B378" s="7"/>
    </row>
    <row r="379" ht="12.75">
      <c r="B379" s="7"/>
    </row>
    <row r="380" ht="12.75">
      <c r="B380" s="7"/>
    </row>
    <row r="381" ht="12.75">
      <c r="B381" s="7"/>
    </row>
    <row r="382" ht="12.75">
      <c r="B382" s="7"/>
    </row>
    <row r="383" ht="12.75">
      <c r="B383" s="7"/>
    </row>
    <row r="384" ht="12.75">
      <c r="B384" s="7"/>
    </row>
    <row r="385" ht="12.75">
      <c r="B385" s="7"/>
    </row>
    <row r="386" ht="12.75">
      <c r="B386" s="7"/>
    </row>
    <row r="387" ht="12.75">
      <c r="B387" s="7"/>
    </row>
    <row r="388" ht="12.75">
      <c r="B388" s="7"/>
    </row>
    <row r="389" ht="12.75">
      <c r="B389" s="7"/>
    </row>
    <row r="390" ht="12.75">
      <c r="B390" s="7"/>
    </row>
    <row r="391" ht="12.75">
      <c r="B391" s="7"/>
    </row>
    <row r="392" ht="12.75">
      <c r="B392" s="7"/>
    </row>
    <row r="393" ht="12.75">
      <c r="B393" s="7"/>
    </row>
    <row r="394" ht="12.75">
      <c r="B394" s="7"/>
    </row>
    <row r="395" ht="12.75">
      <c r="B395" s="7"/>
    </row>
    <row r="396" ht="12.75">
      <c r="B396" s="7"/>
    </row>
    <row r="397" ht="12.75">
      <c r="B397" s="7"/>
    </row>
    <row r="398" ht="12.75">
      <c r="B398" s="7"/>
    </row>
    <row r="399" ht="12.75">
      <c r="B399" s="7"/>
    </row>
    <row r="400" ht="12.75">
      <c r="B400" s="7"/>
    </row>
    <row r="401" ht="12.75">
      <c r="B401" s="7"/>
    </row>
    <row r="402" ht="12.75">
      <c r="B402" s="7"/>
    </row>
    <row r="403" ht="12.75">
      <c r="B403" s="7"/>
    </row>
    <row r="404" ht="12.75">
      <c r="B404" s="7"/>
    </row>
    <row r="405" ht="12.75">
      <c r="B405" s="7"/>
    </row>
    <row r="406" ht="12.75">
      <c r="B406" s="7"/>
    </row>
    <row r="407" ht="12.75">
      <c r="B407" s="7"/>
    </row>
    <row r="408" ht="12.75">
      <c r="B408" s="7"/>
    </row>
    <row r="409" ht="12.75">
      <c r="B409" s="7"/>
    </row>
    <row r="410" ht="12.75">
      <c r="B410" s="7"/>
    </row>
    <row r="411" ht="12.75">
      <c r="B411" s="7"/>
    </row>
    <row r="412" ht="12.75">
      <c r="B412" s="7"/>
    </row>
    <row r="413" ht="12.75">
      <c r="B413" s="7"/>
    </row>
    <row r="414" ht="12.75">
      <c r="B414" s="7"/>
    </row>
  </sheetData>
  <mergeCells count="231">
    <mergeCell ref="C117:D117"/>
    <mergeCell ref="C129:D129"/>
    <mergeCell ref="C130:D130"/>
    <mergeCell ref="C132:D132"/>
    <mergeCell ref="C144:D144"/>
    <mergeCell ref="C40:D40"/>
    <mergeCell ref="C42:D42"/>
    <mergeCell ref="C47:D47"/>
    <mergeCell ref="C44:D44"/>
    <mergeCell ref="C46:D46"/>
    <mergeCell ref="C43:D43"/>
    <mergeCell ref="C45:D45"/>
    <mergeCell ref="C133:D133"/>
    <mergeCell ref="C68:D68"/>
    <mergeCell ref="C147:D147"/>
    <mergeCell ref="C61:D61"/>
    <mergeCell ref="C69:D69"/>
    <mergeCell ref="C131:D131"/>
    <mergeCell ref="C122:D122"/>
    <mergeCell ref="C126:D126"/>
    <mergeCell ref="C113:D113"/>
    <mergeCell ref="C127:D127"/>
    <mergeCell ref="C123:D123"/>
    <mergeCell ref="C116:D116"/>
    <mergeCell ref="C202:D202"/>
    <mergeCell ref="C134:D134"/>
    <mergeCell ref="C161:D161"/>
    <mergeCell ref="C162:D162"/>
    <mergeCell ref="C154:D154"/>
    <mergeCell ref="C155:D155"/>
    <mergeCell ref="C156:D156"/>
    <mergeCell ref="C145:D145"/>
    <mergeCell ref="C146:D146"/>
    <mergeCell ref="C160:D160"/>
    <mergeCell ref="C210:D210"/>
    <mergeCell ref="C203:D203"/>
    <mergeCell ref="B212:D212"/>
    <mergeCell ref="C209:D209"/>
    <mergeCell ref="C208:D208"/>
    <mergeCell ref="C205:D205"/>
    <mergeCell ref="C206:D206"/>
    <mergeCell ref="C204:D204"/>
    <mergeCell ref="C211:D211"/>
    <mergeCell ref="C207:D207"/>
    <mergeCell ref="B222:D222"/>
    <mergeCell ref="C220:D220"/>
    <mergeCell ref="C219:D219"/>
    <mergeCell ref="C213:D213"/>
    <mergeCell ref="C221:D221"/>
    <mergeCell ref="C214:D214"/>
    <mergeCell ref="C216:D216"/>
    <mergeCell ref="C218:D218"/>
    <mergeCell ref="B217:D217"/>
    <mergeCell ref="C70:D70"/>
    <mergeCell ref="C95:D95"/>
    <mergeCell ref="C106:D106"/>
    <mergeCell ref="C105:D105"/>
    <mergeCell ref="C96:D96"/>
    <mergeCell ref="C97:D97"/>
    <mergeCell ref="C98:D98"/>
    <mergeCell ref="C82:D82"/>
    <mergeCell ref="C104:D104"/>
    <mergeCell ref="C86:D86"/>
    <mergeCell ref="C193:D193"/>
    <mergeCell ref="C184:D184"/>
    <mergeCell ref="C185:D185"/>
    <mergeCell ref="C196:D196"/>
    <mergeCell ref="C194:D194"/>
    <mergeCell ref="C201:D201"/>
    <mergeCell ref="C197:D197"/>
    <mergeCell ref="C200:D200"/>
    <mergeCell ref="C67:D67"/>
    <mergeCell ref="C110:D110"/>
    <mergeCell ref="C99:D99"/>
    <mergeCell ref="C100:D100"/>
    <mergeCell ref="C101:D101"/>
    <mergeCell ref="C137:D137"/>
    <mergeCell ref="C135:D135"/>
    <mergeCell ref="C53:D53"/>
    <mergeCell ref="C54:D54"/>
    <mergeCell ref="C55:D55"/>
    <mergeCell ref="C56:D56"/>
    <mergeCell ref="C60:D60"/>
    <mergeCell ref="C62:D62"/>
    <mergeCell ref="C59:D59"/>
    <mergeCell ref="C58:D58"/>
    <mergeCell ref="C65:D65"/>
    <mergeCell ref="C25:D25"/>
    <mergeCell ref="C22:D22"/>
    <mergeCell ref="C38:D38"/>
    <mergeCell ref="C37:D37"/>
    <mergeCell ref="C39:D39"/>
    <mergeCell ref="C57:D57"/>
    <mergeCell ref="C48:D48"/>
    <mergeCell ref="C41:D41"/>
    <mergeCell ref="C49:D49"/>
    <mergeCell ref="C30:D30"/>
    <mergeCell ref="C34:D34"/>
    <mergeCell ref="C33:D33"/>
    <mergeCell ref="C36:D36"/>
    <mergeCell ref="C32:D32"/>
    <mergeCell ref="C31:D31"/>
    <mergeCell ref="C136:D136"/>
    <mergeCell ref="C118:D118"/>
    <mergeCell ref="C119:D119"/>
    <mergeCell ref="C124:D124"/>
    <mergeCell ref="C149:D149"/>
    <mergeCell ref="C150:D150"/>
    <mergeCell ref="C152:D152"/>
    <mergeCell ref="C148:D148"/>
    <mergeCell ref="C158:D158"/>
    <mergeCell ref="C107:D107"/>
    <mergeCell ref="C229:D229"/>
    <mergeCell ref="C228:D228"/>
    <mergeCell ref="C224:D224"/>
    <mergeCell ref="C225:D225"/>
    <mergeCell ref="C226:D226"/>
    <mergeCell ref="C153:D153"/>
    <mergeCell ref="C151:D151"/>
    <mergeCell ref="C141:D141"/>
    <mergeCell ref="C138:D138"/>
    <mergeCell ref="C192:D192"/>
    <mergeCell ref="C171:D171"/>
    <mergeCell ref="C172:D172"/>
    <mergeCell ref="C174:D174"/>
    <mergeCell ref="C173:D173"/>
    <mergeCell ref="C190:D190"/>
    <mergeCell ref="C187:D187"/>
    <mergeCell ref="C188:D188"/>
    <mergeCell ref="C189:D189"/>
    <mergeCell ref="C183:D183"/>
    <mergeCell ref="C199:D199"/>
    <mergeCell ref="C175:D175"/>
    <mergeCell ref="C179:D179"/>
    <mergeCell ref="C186:D186"/>
    <mergeCell ref="C176:D176"/>
    <mergeCell ref="C177:D177"/>
    <mergeCell ref="C178:D178"/>
    <mergeCell ref="C180:D180"/>
    <mergeCell ref="C198:D198"/>
    <mergeCell ref="C223:D223"/>
    <mergeCell ref="C165:D165"/>
    <mergeCell ref="C182:D182"/>
    <mergeCell ref="C191:D191"/>
    <mergeCell ref="C195:D195"/>
    <mergeCell ref="C170:D170"/>
    <mergeCell ref="C168:D168"/>
    <mergeCell ref="C167:D167"/>
    <mergeCell ref="C169:D169"/>
    <mergeCell ref="C181:D181"/>
    <mergeCell ref="C35:D35"/>
    <mergeCell ref="C230:D230"/>
    <mergeCell ref="C120:D120"/>
    <mergeCell ref="C121:D121"/>
    <mergeCell ref="C139:D139"/>
    <mergeCell ref="C140:D140"/>
    <mergeCell ref="C142:D142"/>
    <mergeCell ref="C143:D143"/>
    <mergeCell ref="C227:D227"/>
    <mergeCell ref="C163:D163"/>
    <mergeCell ref="C20:D20"/>
    <mergeCell ref="E2:E3"/>
    <mergeCell ref="C13:D13"/>
    <mergeCell ref="C102:D102"/>
    <mergeCell ref="C50:D50"/>
    <mergeCell ref="C51:D51"/>
    <mergeCell ref="C80:D80"/>
    <mergeCell ref="C64:D64"/>
    <mergeCell ref="C63:D63"/>
    <mergeCell ref="C91:D91"/>
    <mergeCell ref="C29:D29"/>
    <mergeCell ref="C21:D21"/>
    <mergeCell ref="C23:D23"/>
    <mergeCell ref="C24:D24"/>
    <mergeCell ref="C28:D28"/>
    <mergeCell ref="C26:D26"/>
    <mergeCell ref="C27:D27"/>
    <mergeCell ref="B1:E1"/>
    <mergeCell ref="C6:D6"/>
    <mergeCell ref="C15:D15"/>
    <mergeCell ref="C2:D3"/>
    <mergeCell ref="C7:D7"/>
    <mergeCell ref="C8:D8"/>
    <mergeCell ref="B5:D5"/>
    <mergeCell ref="C9:D9"/>
    <mergeCell ref="B2:B3"/>
    <mergeCell ref="B4:D4"/>
    <mergeCell ref="C10:D10"/>
    <mergeCell ref="C17:D17"/>
    <mergeCell ref="C19:D19"/>
    <mergeCell ref="C12:D12"/>
    <mergeCell ref="C11:D11"/>
    <mergeCell ref="C14:D14"/>
    <mergeCell ref="C16:D16"/>
    <mergeCell ref="C18:D18"/>
    <mergeCell ref="C71:D71"/>
    <mergeCell ref="C72:D72"/>
    <mergeCell ref="C73:D73"/>
    <mergeCell ref="C81:D81"/>
    <mergeCell ref="C74:D74"/>
    <mergeCell ref="C76:D76"/>
    <mergeCell ref="C79:D79"/>
    <mergeCell ref="C75:D75"/>
    <mergeCell ref="C77:D77"/>
    <mergeCell ref="C78:D78"/>
    <mergeCell ref="C66:D66"/>
    <mergeCell ref="C52:D52"/>
    <mergeCell ref="C115:D115"/>
    <mergeCell ref="C215:D215"/>
    <mergeCell ref="C125:D125"/>
    <mergeCell ref="B128:D128"/>
    <mergeCell ref="C157:D157"/>
    <mergeCell ref="C159:D159"/>
    <mergeCell ref="C166:D166"/>
    <mergeCell ref="C164:D164"/>
    <mergeCell ref="C114:D114"/>
    <mergeCell ref="C93:D93"/>
    <mergeCell ref="C94:D94"/>
    <mergeCell ref="C89:D89"/>
    <mergeCell ref="C92:D92"/>
    <mergeCell ref="C111:D111"/>
    <mergeCell ref="B103:D103"/>
    <mergeCell ref="C108:D108"/>
    <mergeCell ref="C109:D109"/>
    <mergeCell ref="C112:D112"/>
    <mergeCell ref="C85:D85"/>
    <mergeCell ref="C90:D90"/>
    <mergeCell ref="C87:D87"/>
    <mergeCell ref="C83:D83"/>
    <mergeCell ref="C84:D84"/>
    <mergeCell ref="C88:D88"/>
  </mergeCells>
  <printOptions horizontalCentered="1" verticalCentered="1"/>
  <pageMargins left="0.75" right="0.75" top="0.3937007874015748" bottom="0.3937007874015748" header="0" footer="0"/>
  <pageSetup horizontalDpi="600" verticalDpi="600" orientation="portrait" paperSize="123" scale="60" r:id="rId3"/>
  <legacyDrawing r:id="rId2"/>
</worksheet>
</file>

<file path=xl/worksheets/sheet2.xml><?xml version="1.0" encoding="utf-8"?>
<worksheet xmlns="http://schemas.openxmlformats.org/spreadsheetml/2006/main" xmlns:r="http://schemas.openxmlformats.org/officeDocument/2006/relationships">
  <dimension ref="A1:J268"/>
  <sheetViews>
    <sheetView showGridLines="0" workbookViewId="0" topLeftCell="A1">
      <selection activeCell="A1" sqref="A1"/>
    </sheetView>
  </sheetViews>
  <sheetFormatPr defaultColWidth="11.421875" defaultRowHeight="27" customHeight="1"/>
  <cols>
    <col min="1" max="1" width="0.42578125" style="207" customWidth="1"/>
    <col min="2" max="2" width="6.00390625" style="207" customWidth="1"/>
    <col min="3" max="3" width="11.421875" style="207" customWidth="1"/>
    <col min="4" max="4" width="42.7109375" style="207" customWidth="1"/>
    <col min="5" max="5" width="13.8515625" style="207" customWidth="1"/>
    <col min="6" max="6" width="13.7109375" style="207" bestFit="1" customWidth="1"/>
    <col min="7" max="7" width="12.00390625" style="207" bestFit="1" customWidth="1"/>
    <col min="8" max="16384" width="11.421875" style="207" customWidth="1"/>
  </cols>
  <sheetData>
    <row r="1" spans="1:6" ht="27" customHeight="1" thickBot="1">
      <c r="A1" s="205"/>
      <c r="B1" s="303" t="s">
        <v>356</v>
      </c>
      <c r="C1" s="304"/>
      <c r="D1" s="304"/>
      <c r="E1" s="304"/>
      <c r="F1" s="206"/>
    </row>
    <row r="2" spans="1:6" ht="27" customHeight="1">
      <c r="A2" s="205"/>
      <c r="B2" s="306" t="s">
        <v>45</v>
      </c>
      <c r="C2" s="285" t="s">
        <v>48</v>
      </c>
      <c r="D2" s="286"/>
      <c r="E2" s="305" t="s">
        <v>355</v>
      </c>
      <c r="F2" s="206"/>
    </row>
    <row r="3" spans="1:10" ht="27" customHeight="1" thickBot="1">
      <c r="A3" s="205"/>
      <c r="B3" s="307"/>
      <c r="C3" s="287"/>
      <c r="D3" s="288"/>
      <c r="E3" s="287"/>
      <c r="F3" s="206"/>
      <c r="G3" s="208"/>
      <c r="H3" s="208"/>
      <c r="I3" s="208"/>
      <c r="J3" s="208"/>
    </row>
    <row r="4" spans="1:6" s="211" customFormat="1" ht="27" customHeight="1" thickBot="1">
      <c r="A4" s="205"/>
      <c r="B4" s="308" t="s">
        <v>49</v>
      </c>
      <c r="C4" s="292"/>
      <c r="D4" s="309"/>
      <c r="E4" s="209">
        <f>SUM(E5,E21,E76)</f>
        <v>104850000</v>
      </c>
      <c r="F4" s="210"/>
    </row>
    <row r="5" spans="1:6" s="211" customFormat="1" ht="27" customHeight="1" thickBot="1">
      <c r="A5" s="205"/>
      <c r="B5" s="291" t="s">
        <v>275</v>
      </c>
      <c r="C5" s="292"/>
      <c r="D5" s="293"/>
      <c r="E5" s="212">
        <f>SUM(E6,E8,E10,E12,E14,E17,E19)</f>
        <v>58000000</v>
      </c>
      <c r="F5" s="213"/>
    </row>
    <row r="6" spans="1:6" s="211" customFormat="1" ht="27" customHeight="1">
      <c r="A6" s="205"/>
      <c r="B6" s="214"/>
      <c r="C6" s="299" t="s">
        <v>142</v>
      </c>
      <c r="D6" s="300"/>
      <c r="E6" s="215">
        <f>+E7</f>
        <v>1000000</v>
      </c>
      <c r="F6" s="213"/>
    </row>
    <row r="7" spans="1:6" s="211" customFormat="1" ht="27" customHeight="1">
      <c r="A7" s="205"/>
      <c r="B7" s="216">
        <v>50201</v>
      </c>
      <c r="C7" s="289" t="s">
        <v>145</v>
      </c>
      <c r="D7" s="290"/>
      <c r="E7" s="217">
        <v>1000000</v>
      </c>
      <c r="F7" s="213"/>
    </row>
    <row r="8" spans="1:6" s="211" customFormat="1" ht="27" customHeight="1">
      <c r="A8" s="205"/>
      <c r="B8" s="214"/>
      <c r="C8" s="295" t="s">
        <v>144</v>
      </c>
      <c r="D8" s="290"/>
      <c r="E8" s="215">
        <f>+E9</f>
        <v>1000000</v>
      </c>
      <c r="F8" s="210"/>
    </row>
    <row r="9" spans="1:6" s="211" customFormat="1" ht="27" customHeight="1">
      <c r="A9" s="205"/>
      <c r="B9" s="216">
        <v>50201</v>
      </c>
      <c r="C9" s="289" t="s">
        <v>145</v>
      </c>
      <c r="D9" s="290"/>
      <c r="E9" s="217">
        <v>1000000</v>
      </c>
      <c r="F9" s="210"/>
    </row>
    <row r="10" spans="1:8" s="211" customFormat="1" ht="27" customHeight="1">
      <c r="A10" s="205"/>
      <c r="B10" s="8"/>
      <c r="C10" s="295" t="s">
        <v>332</v>
      </c>
      <c r="D10" s="296"/>
      <c r="E10" s="28">
        <f>+E11</f>
        <v>5000000</v>
      </c>
      <c r="F10" s="191"/>
      <c r="G10" s="15"/>
      <c r="H10" s="14"/>
    </row>
    <row r="11" spans="1:8" s="211" customFormat="1" ht="27" customHeight="1">
      <c r="A11" s="205"/>
      <c r="B11" s="8">
        <v>50201</v>
      </c>
      <c r="C11" s="289" t="s">
        <v>166</v>
      </c>
      <c r="D11" s="294"/>
      <c r="E11" s="24">
        <v>5000000</v>
      </c>
      <c r="F11" s="192"/>
      <c r="G11" s="4"/>
      <c r="H11" s="14"/>
    </row>
    <row r="12" spans="1:6" s="211" customFormat="1" ht="27" customHeight="1">
      <c r="A12" s="205"/>
      <c r="B12" s="8"/>
      <c r="C12" s="295" t="s">
        <v>333</v>
      </c>
      <c r="D12" s="296"/>
      <c r="E12" s="28">
        <f>+E13</f>
        <v>4000000</v>
      </c>
      <c r="F12" s="213"/>
    </row>
    <row r="13" spans="1:6" s="211" customFormat="1" ht="27" customHeight="1">
      <c r="A13" s="205"/>
      <c r="B13" s="8">
        <v>50201</v>
      </c>
      <c r="C13" s="297" t="s">
        <v>167</v>
      </c>
      <c r="D13" s="298"/>
      <c r="E13" s="12">
        <v>4000000</v>
      </c>
      <c r="F13" s="213"/>
    </row>
    <row r="14" spans="1:6" s="211" customFormat="1" ht="27" customHeight="1">
      <c r="A14" s="205"/>
      <c r="B14" s="8"/>
      <c r="C14" s="295" t="s">
        <v>335</v>
      </c>
      <c r="D14" s="296"/>
      <c r="E14" s="28">
        <f>+E15+E16</f>
        <v>35000000</v>
      </c>
      <c r="F14" s="213"/>
    </row>
    <row r="15" spans="1:6" s="211" customFormat="1" ht="27" customHeight="1">
      <c r="A15" s="205"/>
      <c r="B15" s="8">
        <v>50201</v>
      </c>
      <c r="C15" s="289" t="s">
        <v>161</v>
      </c>
      <c r="D15" s="294"/>
      <c r="E15" s="24">
        <v>15000000</v>
      </c>
      <c r="F15" s="213"/>
    </row>
    <row r="16" spans="1:6" s="211" customFormat="1" ht="27" customHeight="1">
      <c r="A16" s="205"/>
      <c r="B16" s="8">
        <v>50201</v>
      </c>
      <c r="C16" s="289" t="s">
        <v>162</v>
      </c>
      <c r="D16" s="294"/>
      <c r="E16" s="24">
        <v>20000000</v>
      </c>
      <c r="F16" s="213"/>
    </row>
    <row r="17" spans="1:6" s="211" customFormat="1" ht="27" customHeight="1">
      <c r="A17" s="205"/>
      <c r="B17" s="8"/>
      <c r="C17" s="295" t="s">
        <v>336</v>
      </c>
      <c r="D17" s="296"/>
      <c r="E17" s="28">
        <f>+E18</f>
        <v>10000000</v>
      </c>
      <c r="F17" s="213"/>
    </row>
    <row r="18" spans="1:6" s="211" customFormat="1" ht="27" customHeight="1">
      <c r="A18" s="205"/>
      <c r="B18" s="8">
        <v>50201</v>
      </c>
      <c r="C18" s="289" t="s">
        <v>168</v>
      </c>
      <c r="D18" s="298"/>
      <c r="E18" s="12">
        <v>10000000</v>
      </c>
      <c r="F18" s="213"/>
    </row>
    <row r="19" spans="1:6" ht="27" customHeight="1">
      <c r="A19" s="205"/>
      <c r="B19" s="214"/>
      <c r="C19" s="295" t="s">
        <v>338</v>
      </c>
      <c r="D19" s="296"/>
      <c r="E19" s="30">
        <f>+E20</f>
        <v>2000000</v>
      </c>
      <c r="F19" s="206"/>
    </row>
    <row r="20" spans="1:6" ht="27" customHeight="1" thickBot="1">
      <c r="A20" s="205"/>
      <c r="B20" s="17">
        <v>50201</v>
      </c>
      <c r="C20" s="310" t="s">
        <v>155</v>
      </c>
      <c r="D20" s="298"/>
      <c r="E20" s="29">
        <v>2000000</v>
      </c>
      <c r="F20" s="206"/>
    </row>
    <row r="21" spans="1:6" ht="27" customHeight="1" thickBot="1">
      <c r="A21" s="205"/>
      <c r="B21" s="291" t="s">
        <v>276</v>
      </c>
      <c r="C21" s="292"/>
      <c r="D21" s="293"/>
      <c r="E21" s="212">
        <f>SUM(E22,E24,E26,E28,E30,E32,E34,E36,E38,E40,E42,E44,E46,E48,E50,E52,E54,E56,E58,E60,E62,E64,E66,E68,E70,E72,E74)</f>
        <v>39700000</v>
      </c>
      <c r="F21" s="206"/>
    </row>
    <row r="22" spans="1:6" ht="27" customHeight="1">
      <c r="A22" s="205"/>
      <c r="B22" s="214"/>
      <c r="C22" s="299" t="s">
        <v>143</v>
      </c>
      <c r="D22" s="302"/>
      <c r="E22" s="215">
        <f>+E23</f>
        <v>1000000</v>
      </c>
      <c r="F22" s="206"/>
    </row>
    <row r="23" spans="1:6" ht="27" customHeight="1">
      <c r="A23" s="205"/>
      <c r="B23" s="214">
        <v>50201</v>
      </c>
      <c r="C23" s="289" t="s">
        <v>145</v>
      </c>
      <c r="D23" s="290"/>
      <c r="E23" s="11">
        <v>1000000</v>
      </c>
      <c r="F23" s="213"/>
    </row>
    <row r="24" spans="1:6" ht="27" customHeight="1">
      <c r="A24" s="205"/>
      <c r="B24" s="214"/>
      <c r="C24" s="295" t="s">
        <v>146</v>
      </c>
      <c r="D24" s="301"/>
      <c r="E24" s="25">
        <f>+E25</f>
        <v>1000000</v>
      </c>
      <c r="F24" s="206"/>
    </row>
    <row r="25" spans="1:6" ht="27" customHeight="1">
      <c r="A25" s="205"/>
      <c r="B25" s="214">
        <v>50201</v>
      </c>
      <c r="C25" s="289" t="s">
        <v>145</v>
      </c>
      <c r="D25" s="290"/>
      <c r="E25" s="11">
        <v>1000000</v>
      </c>
      <c r="F25" s="206"/>
    </row>
    <row r="26" spans="1:6" ht="27" customHeight="1">
      <c r="A26" s="205"/>
      <c r="B26" s="214"/>
      <c r="C26" s="295" t="s">
        <v>153</v>
      </c>
      <c r="D26" s="301"/>
      <c r="E26" s="25">
        <f>+E27</f>
        <v>1000000</v>
      </c>
      <c r="F26" s="206"/>
    </row>
    <row r="27" spans="1:6" ht="27" customHeight="1">
      <c r="A27" s="205"/>
      <c r="B27" s="214">
        <v>50201</v>
      </c>
      <c r="C27" s="289" t="s">
        <v>145</v>
      </c>
      <c r="D27" s="290"/>
      <c r="E27" s="11">
        <v>1000000</v>
      </c>
      <c r="F27" s="206"/>
    </row>
    <row r="28" spans="1:6" ht="27" customHeight="1">
      <c r="A28" s="205"/>
      <c r="B28" s="214"/>
      <c r="C28" s="295" t="s">
        <v>152</v>
      </c>
      <c r="D28" s="296"/>
      <c r="E28" s="215">
        <f>+E29</f>
        <v>1000000</v>
      </c>
      <c r="F28" s="206"/>
    </row>
    <row r="29" spans="1:6" ht="27" customHeight="1">
      <c r="A29" s="205"/>
      <c r="B29" s="214">
        <v>50201</v>
      </c>
      <c r="C29" s="289" t="s">
        <v>145</v>
      </c>
      <c r="D29" s="290"/>
      <c r="E29" s="31">
        <v>1000000</v>
      </c>
      <c r="F29" s="206"/>
    </row>
    <row r="30" spans="1:6" ht="27" customHeight="1">
      <c r="A30" s="205"/>
      <c r="B30" s="214"/>
      <c r="C30" s="295" t="s">
        <v>322</v>
      </c>
      <c r="D30" s="301"/>
      <c r="E30" s="25">
        <f>+E31</f>
        <v>1000000</v>
      </c>
      <c r="F30" s="206"/>
    </row>
    <row r="31" spans="1:6" ht="27" customHeight="1">
      <c r="A31" s="205"/>
      <c r="B31" s="214">
        <v>50201</v>
      </c>
      <c r="C31" s="289" t="s">
        <v>145</v>
      </c>
      <c r="D31" s="290"/>
      <c r="E31" s="218">
        <v>1000000</v>
      </c>
      <c r="F31" s="206"/>
    </row>
    <row r="32" spans="1:6" ht="27" customHeight="1">
      <c r="A32" s="205"/>
      <c r="B32" s="214"/>
      <c r="C32" s="295" t="s">
        <v>147</v>
      </c>
      <c r="D32" s="296"/>
      <c r="E32" s="215">
        <f>+E33</f>
        <v>1000000</v>
      </c>
      <c r="F32" s="206"/>
    </row>
    <row r="33" spans="1:6" ht="27" customHeight="1">
      <c r="A33" s="205"/>
      <c r="B33" s="214">
        <v>50201</v>
      </c>
      <c r="C33" s="289" t="s">
        <v>145</v>
      </c>
      <c r="D33" s="290"/>
      <c r="E33" s="218">
        <v>1000000</v>
      </c>
      <c r="F33" s="206"/>
    </row>
    <row r="34" spans="1:6" ht="27" customHeight="1">
      <c r="A34" s="205"/>
      <c r="B34" s="214"/>
      <c r="C34" s="295" t="s">
        <v>148</v>
      </c>
      <c r="D34" s="296"/>
      <c r="E34" s="219">
        <f>+E35</f>
        <v>1000000</v>
      </c>
      <c r="F34" s="206"/>
    </row>
    <row r="35" spans="1:6" ht="27" customHeight="1">
      <c r="A35" s="205"/>
      <c r="B35" s="214">
        <v>50201</v>
      </c>
      <c r="C35" s="289" t="s">
        <v>145</v>
      </c>
      <c r="D35" s="290"/>
      <c r="E35" s="218">
        <v>1000000</v>
      </c>
      <c r="F35" s="206"/>
    </row>
    <row r="36" spans="1:6" ht="27" customHeight="1">
      <c r="A36" s="205"/>
      <c r="B36" s="214"/>
      <c r="C36" s="295" t="s">
        <v>149</v>
      </c>
      <c r="D36" s="296"/>
      <c r="E36" s="215">
        <f>+E37</f>
        <v>1000000</v>
      </c>
      <c r="F36" s="206"/>
    </row>
    <row r="37" spans="1:6" ht="27" customHeight="1">
      <c r="A37" s="205"/>
      <c r="B37" s="214">
        <v>50201</v>
      </c>
      <c r="C37" s="289" t="s">
        <v>145</v>
      </c>
      <c r="D37" s="290"/>
      <c r="E37" s="218">
        <v>1000000</v>
      </c>
      <c r="F37" s="206"/>
    </row>
    <row r="38" spans="1:6" ht="27" customHeight="1">
      <c r="A38" s="205"/>
      <c r="B38" s="214"/>
      <c r="C38" s="295" t="s">
        <v>150</v>
      </c>
      <c r="D38" s="296"/>
      <c r="E38" s="215">
        <f>+E39</f>
        <v>1000000</v>
      </c>
      <c r="F38" s="206"/>
    </row>
    <row r="39" spans="1:6" ht="27" customHeight="1">
      <c r="A39" s="205"/>
      <c r="B39" s="214">
        <v>50201</v>
      </c>
      <c r="C39" s="289" t="s">
        <v>145</v>
      </c>
      <c r="D39" s="290"/>
      <c r="E39" s="218">
        <v>1000000</v>
      </c>
      <c r="F39" s="206"/>
    </row>
    <row r="40" spans="1:6" ht="27" customHeight="1">
      <c r="A40" s="205"/>
      <c r="B40" s="214"/>
      <c r="C40" s="295" t="s">
        <v>151</v>
      </c>
      <c r="D40" s="296"/>
      <c r="E40" s="215">
        <f>+E41</f>
        <v>1000000</v>
      </c>
      <c r="F40" s="206"/>
    </row>
    <row r="41" spans="1:6" ht="27" customHeight="1">
      <c r="A41" s="205"/>
      <c r="B41" s="214">
        <v>50201</v>
      </c>
      <c r="C41" s="289" t="s">
        <v>145</v>
      </c>
      <c r="D41" s="290"/>
      <c r="E41" s="218">
        <v>1000000</v>
      </c>
      <c r="F41" s="206"/>
    </row>
    <row r="42" spans="1:6" ht="27" customHeight="1">
      <c r="A42" s="205"/>
      <c r="B42" s="214"/>
      <c r="C42" s="295" t="s">
        <v>323</v>
      </c>
      <c r="D42" s="296"/>
      <c r="E42" s="215">
        <f>+E43</f>
        <v>1000000</v>
      </c>
      <c r="F42" s="206"/>
    </row>
    <row r="43" spans="1:6" ht="27" customHeight="1">
      <c r="A43" s="205"/>
      <c r="B43" s="220">
        <v>50201</v>
      </c>
      <c r="C43" s="289" t="s">
        <v>145</v>
      </c>
      <c r="D43" s="290"/>
      <c r="E43" s="221">
        <v>1000000</v>
      </c>
      <c r="F43" s="206"/>
    </row>
    <row r="44" spans="1:6" ht="27" customHeight="1">
      <c r="A44" s="205"/>
      <c r="B44" s="220"/>
      <c r="C44" s="295" t="s">
        <v>157</v>
      </c>
      <c r="D44" s="321"/>
      <c r="E44" s="222">
        <f>+E45</f>
        <v>1000000</v>
      </c>
      <c r="F44" s="206"/>
    </row>
    <row r="45" spans="1:6" ht="27" customHeight="1">
      <c r="A45" s="205"/>
      <c r="B45" s="220">
        <v>50201</v>
      </c>
      <c r="C45" s="289" t="s">
        <v>160</v>
      </c>
      <c r="D45" s="290"/>
      <c r="E45" s="221">
        <v>1000000</v>
      </c>
      <c r="F45" s="206"/>
    </row>
    <row r="46" spans="1:6" ht="27" customHeight="1">
      <c r="A46" s="205"/>
      <c r="B46" s="220"/>
      <c r="C46" s="295" t="s">
        <v>158</v>
      </c>
      <c r="D46" s="321"/>
      <c r="E46" s="222">
        <f>+E47</f>
        <v>1000000</v>
      </c>
      <c r="F46" s="206"/>
    </row>
    <row r="47" spans="1:6" ht="27" customHeight="1">
      <c r="A47" s="205"/>
      <c r="B47" s="220">
        <v>50201</v>
      </c>
      <c r="C47" s="289" t="s">
        <v>160</v>
      </c>
      <c r="D47" s="290"/>
      <c r="E47" s="221">
        <v>1000000</v>
      </c>
      <c r="F47" s="206"/>
    </row>
    <row r="48" spans="1:6" ht="27" customHeight="1">
      <c r="A48" s="205"/>
      <c r="B48" s="220"/>
      <c r="C48" s="295" t="s">
        <v>342</v>
      </c>
      <c r="D48" s="321"/>
      <c r="E48" s="222">
        <f>+E49</f>
        <v>1000000</v>
      </c>
      <c r="F48" s="206"/>
    </row>
    <row r="49" spans="1:6" ht="27" customHeight="1">
      <c r="A49" s="205"/>
      <c r="B49" s="220">
        <v>50201</v>
      </c>
      <c r="C49" s="289" t="s">
        <v>160</v>
      </c>
      <c r="D49" s="290"/>
      <c r="E49" s="221">
        <v>1000000</v>
      </c>
      <c r="F49" s="206"/>
    </row>
    <row r="50" spans="1:6" ht="27" customHeight="1">
      <c r="A50" s="205"/>
      <c r="B50" s="220"/>
      <c r="C50" s="295" t="s">
        <v>159</v>
      </c>
      <c r="D50" s="321"/>
      <c r="E50" s="222">
        <f>+E51</f>
        <v>1000000</v>
      </c>
      <c r="F50" s="206"/>
    </row>
    <row r="51" spans="1:6" ht="27" customHeight="1">
      <c r="A51" s="205"/>
      <c r="B51" s="220">
        <v>50201</v>
      </c>
      <c r="C51" s="289" t="s">
        <v>160</v>
      </c>
      <c r="D51" s="290"/>
      <c r="E51" s="221">
        <v>1000000</v>
      </c>
      <c r="F51" s="206"/>
    </row>
    <row r="52" spans="1:6" ht="27" customHeight="1">
      <c r="A52" s="205"/>
      <c r="B52" s="220"/>
      <c r="C52" s="295" t="s">
        <v>156</v>
      </c>
      <c r="D52" s="296"/>
      <c r="E52" s="222">
        <f>+E53</f>
        <v>5000000</v>
      </c>
      <c r="F52" s="206"/>
    </row>
    <row r="53" spans="1:6" ht="27" customHeight="1">
      <c r="A53" s="205"/>
      <c r="B53" s="220">
        <v>50201</v>
      </c>
      <c r="C53" s="289" t="s">
        <v>324</v>
      </c>
      <c r="D53" s="290"/>
      <c r="E53" s="221">
        <v>5000000</v>
      </c>
      <c r="F53" s="206"/>
    </row>
    <row r="54" spans="1:6" ht="27" customHeight="1">
      <c r="A54" s="205"/>
      <c r="B54" s="220"/>
      <c r="C54" s="295" t="s">
        <v>164</v>
      </c>
      <c r="D54" s="296"/>
      <c r="E54" s="222">
        <f>+E55</f>
        <v>2000000</v>
      </c>
      <c r="F54" s="206"/>
    </row>
    <row r="55" spans="1:6" ht="27" customHeight="1">
      <c r="A55" s="205"/>
      <c r="B55" s="220">
        <v>50201</v>
      </c>
      <c r="C55" s="289" t="s">
        <v>145</v>
      </c>
      <c r="D55" s="290"/>
      <c r="E55" s="221">
        <v>2000000</v>
      </c>
      <c r="F55" s="206"/>
    </row>
    <row r="56" spans="1:6" ht="27" customHeight="1">
      <c r="A56" s="205"/>
      <c r="B56" s="220"/>
      <c r="C56" s="295" t="s">
        <v>165</v>
      </c>
      <c r="D56" s="296"/>
      <c r="E56" s="222">
        <f>+E57</f>
        <v>2000000</v>
      </c>
      <c r="F56" s="206"/>
    </row>
    <row r="57" spans="1:6" ht="27" customHeight="1">
      <c r="A57" s="205"/>
      <c r="B57" s="220">
        <v>50201</v>
      </c>
      <c r="C57" s="289" t="s">
        <v>145</v>
      </c>
      <c r="D57" s="290"/>
      <c r="E57" s="221">
        <v>2000000</v>
      </c>
      <c r="F57" s="206"/>
    </row>
    <row r="58" spans="1:6" ht="27" customHeight="1">
      <c r="A58" s="205"/>
      <c r="B58" s="220"/>
      <c r="C58" s="295" t="s">
        <v>169</v>
      </c>
      <c r="D58" s="296"/>
      <c r="E58" s="222">
        <f>+E59</f>
        <v>1500000</v>
      </c>
      <c r="F58" s="206"/>
    </row>
    <row r="59" spans="1:6" ht="27" customHeight="1">
      <c r="A59" s="205"/>
      <c r="B59" s="220">
        <v>50201</v>
      </c>
      <c r="C59" s="289" t="s">
        <v>145</v>
      </c>
      <c r="D59" s="290"/>
      <c r="E59" s="221">
        <v>1500000</v>
      </c>
      <c r="F59" s="206"/>
    </row>
    <row r="60" spans="1:6" ht="27" customHeight="1">
      <c r="A60" s="205"/>
      <c r="B60" s="220"/>
      <c r="C60" s="295" t="s">
        <v>170</v>
      </c>
      <c r="D60" s="296"/>
      <c r="E60" s="222">
        <f>+E61</f>
        <v>1500000</v>
      </c>
      <c r="F60" s="206"/>
    </row>
    <row r="61" spans="1:6" ht="27" customHeight="1">
      <c r="A61" s="205"/>
      <c r="B61" s="220">
        <v>50201</v>
      </c>
      <c r="C61" s="289" t="s">
        <v>145</v>
      </c>
      <c r="D61" s="290"/>
      <c r="E61" s="221">
        <v>1500000</v>
      </c>
      <c r="F61" s="206"/>
    </row>
    <row r="62" spans="1:6" ht="27" customHeight="1">
      <c r="A62" s="205"/>
      <c r="B62" s="220"/>
      <c r="C62" s="295" t="s">
        <v>171</v>
      </c>
      <c r="D62" s="296"/>
      <c r="E62" s="222">
        <f>+E63</f>
        <v>1500000</v>
      </c>
      <c r="F62" s="206"/>
    </row>
    <row r="63" spans="1:6" ht="27" customHeight="1">
      <c r="A63" s="205"/>
      <c r="B63" s="220">
        <v>50201</v>
      </c>
      <c r="C63" s="289" t="s">
        <v>145</v>
      </c>
      <c r="D63" s="290"/>
      <c r="E63" s="221">
        <v>1500000</v>
      </c>
      <c r="F63" s="206"/>
    </row>
    <row r="64" spans="1:6" ht="27" customHeight="1">
      <c r="A64" s="205"/>
      <c r="B64" s="220"/>
      <c r="C64" s="295" t="s">
        <v>172</v>
      </c>
      <c r="D64" s="296"/>
      <c r="E64" s="222">
        <f>+E65</f>
        <v>2000000</v>
      </c>
      <c r="F64" s="206"/>
    </row>
    <row r="65" spans="1:6" ht="27" customHeight="1">
      <c r="A65" s="205"/>
      <c r="B65" s="220">
        <v>50201</v>
      </c>
      <c r="C65" s="289" t="s">
        <v>145</v>
      </c>
      <c r="D65" s="290"/>
      <c r="E65" s="221">
        <v>2000000</v>
      </c>
      <c r="F65" s="206"/>
    </row>
    <row r="66" spans="1:6" ht="27" customHeight="1">
      <c r="A66" s="205"/>
      <c r="B66" s="220"/>
      <c r="C66" s="295" t="s">
        <v>351</v>
      </c>
      <c r="D66" s="296"/>
      <c r="E66" s="222">
        <f>+E67</f>
        <v>2000000</v>
      </c>
      <c r="F66" s="206"/>
    </row>
    <row r="67" spans="1:6" ht="27" customHeight="1">
      <c r="A67" s="205"/>
      <c r="B67" s="220">
        <v>50201</v>
      </c>
      <c r="C67" s="289" t="s">
        <v>145</v>
      </c>
      <c r="D67" s="290"/>
      <c r="E67" s="221">
        <v>2000000</v>
      </c>
      <c r="F67" s="206"/>
    </row>
    <row r="68" spans="1:6" ht="27" customHeight="1">
      <c r="A68" s="205"/>
      <c r="B68" s="220"/>
      <c r="C68" s="295" t="s">
        <v>173</v>
      </c>
      <c r="D68" s="296"/>
      <c r="E68" s="222">
        <f>+E69</f>
        <v>1500000</v>
      </c>
      <c r="F68" s="206"/>
    </row>
    <row r="69" spans="1:6" ht="27" customHeight="1">
      <c r="A69" s="205"/>
      <c r="B69" s="220">
        <v>50201</v>
      </c>
      <c r="C69" s="289" t="s">
        <v>145</v>
      </c>
      <c r="D69" s="290"/>
      <c r="E69" s="221">
        <v>1500000</v>
      </c>
      <c r="F69" s="206"/>
    </row>
    <row r="70" spans="1:6" ht="27" customHeight="1">
      <c r="A70" s="205"/>
      <c r="B70" s="220"/>
      <c r="C70" s="295" t="s">
        <v>163</v>
      </c>
      <c r="D70" s="296"/>
      <c r="E70" s="222">
        <f>+E71</f>
        <v>3200000</v>
      </c>
      <c r="F70" s="206"/>
    </row>
    <row r="71" spans="1:6" ht="27" customHeight="1">
      <c r="A71" s="205"/>
      <c r="B71" s="220">
        <v>50201</v>
      </c>
      <c r="C71" s="289" t="s">
        <v>145</v>
      </c>
      <c r="D71" s="320"/>
      <c r="E71" s="223">
        <v>3200000</v>
      </c>
      <c r="F71" s="213"/>
    </row>
    <row r="72" spans="1:6" ht="27" customHeight="1">
      <c r="A72" s="205"/>
      <c r="B72" s="220"/>
      <c r="C72" s="295" t="s">
        <v>328</v>
      </c>
      <c r="D72" s="296"/>
      <c r="E72" s="222">
        <f>+E73</f>
        <v>1500000</v>
      </c>
      <c r="F72" s="206"/>
    </row>
    <row r="73" spans="1:6" ht="27" customHeight="1">
      <c r="A73" s="205"/>
      <c r="B73" s="220">
        <v>50201</v>
      </c>
      <c r="C73" s="289" t="s">
        <v>145</v>
      </c>
      <c r="D73" s="290"/>
      <c r="E73" s="221">
        <v>1500000</v>
      </c>
      <c r="F73" s="206"/>
    </row>
    <row r="74" spans="1:6" ht="27" customHeight="1">
      <c r="A74" s="205"/>
      <c r="B74" s="220"/>
      <c r="C74" s="318" t="s">
        <v>154</v>
      </c>
      <c r="D74" s="319"/>
      <c r="E74" s="222">
        <f>+E75</f>
        <v>1000000</v>
      </c>
      <c r="F74" s="206"/>
    </row>
    <row r="75" spans="1:6" ht="27" customHeight="1" thickBot="1">
      <c r="A75" s="205"/>
      <c r="B75" s="224">
        <v>50201</v>
      </c>
      <c r="C75" s="317" t="s">
        <v>145</v>
      </c>
      <c r="D75" s="312"/>
      <c r="E75" s="225">
        <v>1000000</v>
      </c>
      <c r="F75" s="213"/>
    </row>
    <row r="76" spans="1:6" ht="27" customHeight="1" thickBot="1">
      <c r="A76" s="205"/>
      <c r="B76" s="291" t="s">
        <v>277</v>
      </c>
      <c r="C76" s="292"/>
      <c r="D76" s="293"/>
      <c r="E76" s="212">
        <f>SUM(E77,E79,E81,E83,E85,E87)</f>
        <v>7150000</v>
      </c>
      <c r="F76" s="206"/>
    </row>
    <row r="77" spans="1:6" ht="27" customHeight="1">
      <c r="A77" s="205"/>
      <c r="B77" s="226"/>
      <c r="C77" s="315" t="s">
        <v>174</v>
      </c>
      <c r="D77" s="316"/>
      <c r="E77" s="227">
        <f>+E78</f>
        <v>2450000</v>
      </c>
      <c r="F77" s="206"/>
    </row>
    <row r="78" spans="1:6" ht="27" customHeight="1">
      <c r="A78" s="205"/>
      <c r="B78" s="226" t="s">
        <v>136</v>
      </c>
      <c r="C78" s="313" t="s">
        <v>180</v>
      </c>
      <c r="D78" s="314"/>
      <c r="E78" s="29">
        <v>2450000</v>
      </c>
      <c r="F78" s="206"/>
    </row>
    <row r="79" spans="1:6" ht="27" customHeight="1">
      <c r="A79" s="205"/>
      <c r="B79" s="226"/>
      <c r="C79" s="315" t="s">
        <v>175</v>
      </c>
      <c r="D79" s="290"/>
      <c r="E79" s="35">
        <f>+E80</f>
        <v>800000</v>
      </c>
      <c r="F79" s="206"/>
    </row>
    <row r="80" spans="1:6" ht="27" customHeight="1">
      <c r="A80" s="205"/>
      <c r="B80" s="226" t="s">
        <v>136</v>
      </c>
      <c r="C80" s="313" t="s">
        <v>179</v>
      </c>
      <c r="D80" s="314"/>
      <c r="E80" s="29">
        <v>800000</v>
      </c>
      <c r="F80" s="228"/>
    </row>
    <row r="81" spans="1:6" ht="27" customHeight="1">
      <c r="A81" s="205"/>
      <c r="B81" s="226"/>
      <c r="C81" s="315" t="s">
        <v>176</v>
      </c>
      <c r="D81" s="290"/>
      <c r="E81" s="227">
        <f>+E82</f>
        <v>800000</v>
      </c>
      <c r="F81" s="206"/>
    </row>
    <row r="82" spans="1:6" ht="27" customHeight="1">
      <c r="A82" s="205"/>
      <c r="B82" s="226" t="s">
        <v>136</v>
      </c>
      <c r="C82" s="313" t="s">
        <v>179</v>
      </c>
      <c r="D82" s="290"/>
      <c r="E82" s="229">
        <v>800000</v>
      </c>
      <c r="F82" s="206"/>
    </row>
    <row r="83" spans="1:6" ht="27" customHeight="1">
      <c r="A83" s="205"/>
      <c r="B83" s="226"/>
      <c r="C83" s="315" t="s">
        <v>94</v>
      </c>
      <c r="D83" s="316"/>
      <c r="E83" s="227">
        <f>+E84</f>
        <v>900000</v>
      </c>
      <c r="F83" s="206"/>
    </row>
    <row r="84" spans="1:6" ht="27" customHeight="1">
      <c r="A84" s="205"/>
      <c r="B84" s="226" t="s">
        <v>136</v>
      </c>
      <c r="C84" s="313" t="s">
        <v>179</v>
      </c>
      <c r="D84" s="290"/>
      <c r="E84" s="229">
        <v>900000</v>
      </c>
      <c r="F84" s="206"/>
    </row>
    <row r="85" spans="1:6" ht="27" customHeight="1">
      <c r="A85" s="205"/>
      <c r="B85" s="226"/>
      <c r="C85" s="315" t="s">
        <v>101</v>
      </c>
      <c r="D85" s="290"/>
      <c r="E85" s="227">
        <f>+E86</f>
        <v>1000000</v>
      </c>
      <c r="F85" s="206"/>
    </row>
    <row r="86" spans="1:6" ht="27" customHeight="1">
      <c r="A86" s="205"/>
      <c r="B86" s="226" t="s">
        <v>136</v>
      </c>
      <c r="C86" s="313" t="s">
        <v>178</v>
      </c>
      <c r="D86" s="290"/>
      <c r="E86" s="229">
        <v>1000000</v>
      </c>
      <c r="F86" s="206"/>
    </row>
    <row r="87" spans="1:6" ht="27" customHeight="1">
      <c r="A87" s="205"/>
      <c r="B87" s="226"/>
      <c r="C87" s="315" t="s">
        <v>95</v>
      </c>
      <c r="D87" s="316"/>
      <c r="E87" s="227">
        <f>+E88</f>
        <v>1200000</v>
      </c>
      <c r="F87" s="206"/>
    </row>
    <row r="88" spans="1:6" ht="27" customHeight="1" thickBot="1">
      <c r="A88" s="205"/>
      <c r="B88" s="230" t="s">
        <v>136</v>
      </c>
      <c r="C88" s="311" t="s">
        <v>177</v>
      </c>
      <c r="D88" s="312"/>
      <c r="E88" s="231">
        <v>1200000</v>
      </c>
      <c r="F88" s="206"/>
    </row>
    <row r="89" ht="27" customHeight="1">
      <c r="B89" s="232"/>
    </row>
    <row r="90" ht="27" customHeight="1">
      <c r="B90" s="232"/>
    </row>
    <row r="91" ht="27" customHeight="1">
      <c r="B91" s="232"/>
    </row>
    <row r="92" ht="27" customHeight="1">
      <c r="B92" s="232"/>
    </row>
    <row r="93" ht="27" customHeight="1">
      <c r="B93" s="232"/>
    </row>
    <row r="94" ht="27" customHeight="1">
      <c r="B94" s="232"/>
    </row>
    <row r="95" ht="27" customHeight="1">
      <c r="B95" s="232"/>
    </row>
    <row r="96" ht="27" customHeight="1">
      <c r="B96" s="232"/>
    </row>
    <row r="97" ht="27" customHeight="1">
      <c r="B97" s="232"/>
    </row>
    <row r="98" ht="27" customHeight="1">
      <c r="B98" s="232"/>
    </row>
    <row r="99" ht="27" customHeight="1">
      <c r="B99" s="232"/>
    </row>
    <row r="100" ht="27" customHeight="1">
      <c r="B100" s="232"/>
    </row>
    <row r="101" ht="27" customHeight="1">
      <c r="B101" s="232"/>
    </row>
    <row r="102" ht="27" customHeight="1">
      <c r="B102" s="232"/>
    </row>
    <row r="103" ht="27" customHeight="1">
      <c r="B103" s="232"/>
    </row>
    <row r="104" ht="27" customHeight="1">
      <c r="B104" s="232"/>
    </row>
    <row r="105" ht="27" customHeight="1">
      <c r="B105" s="232"/>
    </row>
    <row r="106" ht="27" customHeight="1">
      <c r="B106" s="232"/>
    </row>
    <row r="107" ht="27" customHeight="1">
      <c r="B107" s="232"/>
    </row>
    <row r="108" ht="27" customHeight="1">
      <c r="B108" s="232"/>
    </row>
    <row r="109" ht="27" customHeight="1">
      <c r="B109" s="232"/>
    </row>
    <row r="110" ht="27" customHeight="1">
      <c r="B110" s="232"/>
    </row>
    <row r="111" ht="27" customHeight="1">
      <c r="B111" s="232"/>
    </row>
    <row r="112" ht="27" customHeight="1">
      <c r="B112" s="232"/>
    </row>
    <row r="113" ht="27" customHeight="1">
      <c r="B113" s="232"/>
    </row>
    <row r="114" ht="27" customHeight="1">
      <c r="B114" s="232"/>
    </row>
    <row r="115" ht="27" customHeight="1">
      <c r="B115" s="232"/>
    </row>
    <row r="116" ht="27" customHeight="1">
      <c r="B116" s="232"/>
    </row>
    <row r="117" ht="27" customHeight="1">
      <c r="B117" s="232"/>
    </row>
    <row r="118" ht="27" customHeight="1">
      <c r="B118" s="232"/>
    </row>
    <row r="119" ht="27" customHeight="1">
      <c r="B119" s="232"/>
    </row>
    <row r="120" ht="27" customHeight="1">
      <c r="B120" s="232"/>
    </row>
    <row r="121" ht="27" customHeight="1">
      <c r="B121" s="232"/>
    </row>
    <row r="122" ht="27" customHeight="1">
      <c r="B122" s="232"/>
    </row>
    <row r="123" ht="27" customHeight="1">
      <c r="B123" s="232"/>
    </row>
    <row r="124" ht="27" customHeight="1">
      <c r="B124" s="232"/>
    </row>
    <row r="125" ht="27" customHeight="1">
      <c r="B125" s="232"/>
    </row>
    <row r="126" ht="27" customHeight="1">
      <c r="B126" s="232"/>
    </row>
    <row r="127" ht="27" customHeight="1">
      <c r="B127" s="232"/>
    </row>
    <row r="128" ht="27" customHeight="1">
      <c r="B128" s="232"/>
    </row>
    <row r="129" ht="27" customHeight="1">
      <c r="B129" s="232"/>
    </row>
    <row r="130" ht="27" customHeight="1">
      <c r="B130" s="232"/>
    </row>
    <row r="131" ht="27" customHeight="1">
      <c r="B131" s="232"/>
    </row>
    <row r="132" ht="27" customHeight="1">
      <c r="B132" s="232"/>
    </row>
    <row r="133" ht="27" customHeight="1">
      <c r="B133" s="232"/>
    </row>
    <row r="134" ht="27" customHeight="1">
      <c r="B134" s="232"/>
    </row>
    <row r="135" ht="27" customHeight="1">
      <c r="B135" s="232"/>
    </row>
    <row r="136" ht="27" customHeight="1">
      <c r="B136" s="232"/>
    </row>
    <row r="137" ht="27" customHeight="1">
      <c r="B137" s="232"/>
    </row>
    <row r="138" ht="27" customHeight="1">
      <c r="B138" s="232"/>
    </row>
    <row r="139" ht="27" customHeight="1">
      <c r="B139" s="232"/>
    </row>
    <row r="140" ht="27" customHeight="1">
      <c r="B140" s="232"/>
    </row>
    <row r="141" ht="27" customHeight="1">
      <c r="B141" s="232"/>
    </row>
    <row r="142" ht="27" customHeight="1">
      <c r="B142" s="232"/>
    </row>
    <row r="143" ht="27" customHeight="1">
      <c r="B143" s="232"/>
    </row>
    <row r="144" ht="27" customHeight="1">
      <c r="B144" s="232"/>
    </row>
    <row r="145" ht="27" customHeight="1">
      <c r="B145" s="232"/>
    </row>
    <row r="146" ht="27" customHeight="1">
      <c r="B146" s="232"/>
    </row>
    <row r="147" ht="27" customHeight="1">
      <c r="B147" s="232"/>
    </row>
    <row r="148" ht="27" customHeight="1">
      <c r="B148" s="232"/>
    </row>
    <row r="149" ht="27" customHeight="1">
      <c r="B149" s="232"/>
    </row>
    <row r="150" ht="27" customHeight="1">
      <c r="B150" s="232"/>
    </row>
    <row r="151" ht="27" customHeight="1">
      <c r="B151" s="232"/>
    </row>
    <row r="152" ht="27" customHeight="1">
      <c r="B152" s="232"/>
    </row>
    <row r="153" ht="27" customHeight="1">
      <c r="B153" s="232"/>
    </row>
    <row r="154" ht="27" customHeight="1">
      <c r="B154" s="232"/>
    </row>
    <row r="155" ht="27" customHeight="1">
      <c r="B155" s="232"/>
    </row>
    <row r="156" ht="27" customHeight="1">
      <c r="B156" s="232"/>
    </row>
    <row r="157" ht="27" customHeight="1">
      <c r="B157" s="232"/>
    </row>
    <row r="158" ht="27" customHeight="1">
      <c r="B158" s="232"/>
    </row>
    <row r="159" ht="27" customHeight="1">
      <c r="B159" s="232"/>
    </row>
    <row r="160" ht="27" customHeight="1">
      <c r="B160" s="232"/>
    </row>
    <row r="161" ht="27" customHeight="1">
      <c r="B161" s="232"/>
    </row>
    <row r="162" ht="27" customHeight="1">
      <c r="B162" s="232"/>
    </row>
    <row r="163" ht="27" customHeight="1">
      <c r="B163" s="232"/>
    </row>
    <row r="164" ht="27" customHeight="1">
      <c r="B164" s="232"/>
    </row>
    <row r="165" ht="27" customHeight="1">
      <c r="B165" s="232"/>
    </row>
    <row r="166" ht="27" customHeight="1">
      <c r="B166" s="232"/>
    </row>
    <row r="167" ht="27" customHeight="1">
      <c r="B167" s="232"/>
    </row>
    <row r="168" ht="27" customHeight="1">
      <c r="B168" s="232"/>
    </row>
    <row r="169" ht="27" customHeight="1">
      <c r="B169" s="232"/>
    </row>
    <row r="170" ht="27" customHeight="1">
      <c r="B170" s="232"/>
    </row>
    <row r="171" ht="27" customHeight="1">
      <c r="B171" s="232"/>
    </row>
    <row r="172" ht="27" customHeight="1">
      <c r="B172" s="232"/>
    </row>
    <row r="173" ht="27" customHeight="1">
      <c r="B173" s="232"/>
    </row>
    <row r="174" ht="27" customHeight="1">
      <c r="B174" s="232"/>
    </row>
    <row r="175" ht="27" customHeight="1">
      <c r="B175" s="232"/>
    </row>
    <row r="176" ht="27" customHeight="1">
      <c r="B176" s="232"/>
    </row>
    <row r="177" ht="27" customHeight="1">
      <c r="B177" s="232"/>
    </row>
    <row r="178" ht="27" customHeight="1">
      <c r="B178" s="232"/>
    </row>
    <row r="179" ht="27" customHeight="1">
      <c r="B179" s="232"/>
    </row>
    <row r="180" ht="27" customHeight="1">
      <c r="B180" s="232"/>
    </row>
    <row r="181" ht="27" customHeight="1">
      <c r="B181" s="232"/>
    </row>
    <row r="182" ht="27" customHeight="1">
      <c r="B182" s="232"/>
    </row>
    <row r="183" ht="27" customHeight="1">
      <c r="B183" s="232"/>
    </row>
    <row r="184" ht="27" customHeight="1">
      <c r="B184" s="232"/>
    </row>
    <row r="185" ht="27" customHeight="1">
      <c r="B185" s="232"/>
    </row>
    <row r="186" ht="27" customHeight="1">
      <c r="B186" s="232"/>
    </row>
    <row r="187" ht="27" customHeight="1">
      <c r="B187" s="232"/>
    </row>
    <row r="188" ht="27" customHeight="1">
      <c r="B188" s="232"/>
    </row>
    <row r="189" ht="27" customHeight="1">
      <c r="B189" s="232"/>
    </row>
    <row r="190" ht="27" customHeight="1">
      <c r="B190" s="232"/>
    </row>
    <row r="191" ht="27" customHeight="1">
      <c r="B191" s="232"/>
    </row>
    <row r="192" ht="27" customHeight="1">
      <c r="B192" s="232"/>
    </row>
    <row r="193" ht="27" customHeight="1">
      <c r="B193" s="232"/>
    </row>
    <row r="194" ht="27" customHeight="1">
      <c r="B194" s="232"/>
    </row>
    <row r="195" ht="27" customHeight="1">
      <c r="B195" s="232"/>
    </row>
    <row r="196" ht="27" customHeight="1">
      <c r="B196" s="232"/>
    </row>
    <row r="197" ht="27" customHeight="1">
      <c r="B197" s="232"/>
    </row>
    <row r="198" ht="27" customHeight="1">
      <c r="B198" s="232"/>
    </row>
    <row r="199" ht="27" customHeight="1">
      <c r="B199" s="232"/>
    </row>
    <row r="200" ht="27" customHeight="1">
      <c r="B200" s="232"/>
    </row>
    <row r="201" ht="27" customHeight="1">
      <c r="B201" s="232"/>
    </row>
    <row r="202" ht="27" customHeight="1">
      <c r="B202" s="232"/>
    </row>
    <row r="203" ht="27" customHeight="1">
      <c r="B203" s="232"/>
    </row>
    <row r="204" ht="27" customHeight="1">
      <c r="B204" s="232"/>
    </row>
    <row r="205" ht="27" customHeight="1">
      <c r="B205" s="232"/>
    </row>
    <row r="206" ht="27" customHeight="1">
      <c r="B206" s="232"/>
    </row>
    <row r="207" ht="27" customHeight="1">
      <c r="B207" s="232"/>
    </row>
    <row r="208" ht="27" customHeight="1">
      <c r="B208" s="232"/>
    </row>
    <row r="209" ht="27" customHeight="1">
      <c r="B209" s="232"/>
    </row>
    <row r="210" ht="27" customHeight="1">
      <c r="B210" s="232"/>
    </row>
    <row r="211" ht="27" customHeight="1">
      <c r="B211" s="232"/>
    </row>
    <row r="212" ht="27" customHeight="1">
      <c r="B212" s="232"/>
    </row>
    <row r="213" ht="27" customHeight="1">
      <c r="B213" s="232"/>
    </row>
    <row r="214" ht="27" customHeight="1">
      <c r="B214" s="232"/>
    </row>
    <row r="215" ht="27" customHeight="1">
      <c r="B215" s="232"/>
    </row>
    <row r="216" ht="27" customHeight="1">
      <c r="B216" s="232"/>
    </row>
    <row r="217" ht="27" customHeight="1">
      <c r="B217" s="232"/>
    </row>
    <row r="218" ht="27" customHeight="1">
      <c r="B218" s="232"/>
    </row>
    <row r="219" ht="27" customHeight="1">
      <c r="B219" s="232"/>
    </row>
    <row r="220" ht="27" customHeight="1">
      <c r="B220" s="232"/>
    </row>
    <row r="221" ht="27" customHeight="1">
      <c r="B221" s="232"/>
    </row>
    <row r="222" ht="27" customHeight="1">
      <c r="B222" s="232"/>
    </row>
    <row r="223" ht="27" customHeight="1">
      <c r="B223" s="232"/>
    </row>
    <row r="224" ht="27" customHeight="1">
      <c r="B224" s="232"/>
    </row>
    <row r="225" ht="27" customHeight="1">
      <c r="B225" s="232"/>
    </row>
    <row r="226" ht="27" customHeight="1">
      <c r="B226" s="232"/>
    </row>
    <row r="227" ht="27" customHeight="1">
      <c r="B227" s="232"/>
    </row>
    <row r="228" ht="27" customHeight="1">
      <c r="B228" s="232"/>
    </row>
    <row r="229" ht="27" customHeight="1">
      <c r="B229" s="232"/>
    </row>
    <row r="230" ht="27" customHeight="1">
      <c r="B230" s="232"/>
    </row>
    <row r="231" ht="27" customHeight="1">
      <c r="B231" s="232"/>
    </row>
    <row r="232" ht="27" customHeight="1">
      <c r="B232" s="232"/>
    </row>
    <row r="233" ht="27" customHeight="1">
      <c r="B233" s="232"/>
    </row>
    <row r="234" ht="27" customHeight="1">
      <c r="B234" s="232"/>
    </row>
    <row r="235" ht="27" customHeight="1">
      <c r="B235" s="232"/>
    </row>
    <row r="236" ht="27" customHeight="1">
      <c r="B236" s="232"/>
    </row>
    <row r="237" ht="27" customHeight="1">
      <c r="B237" s="232"/>
    </row>
    <row r="238" ht="27" customHeight="1">
      <c r="B238" s="232"/>
    </row>
    <row r="239" ht="27" customHeight="1">
      <c r="B239" s="232"/>
    </row>
    <row r="240" ht="27" customHeight="1">
      <c r="B240" s="232"/>
    </row>
    <row r="241" ht="27" customHeight="1">
      <c r="B241" s="232"/>
    </row>
    <row r="242" ht="27" customHeight="1">
      <c r="B242" s="232"/>
    </row>
    <row r="243" ht="27" customHeight="1">
      <c r="B243" s="232"/>
    </row>
    <row r="244" ht="27" customHeight="1">
      <c r="B244" s="232"/>
    </row>
    <row r="245" ht="27" customHeight="1">
      <c r="B245" s="232"/>
    </row>
    <row r="246" ht="27" customHeight="1">
      <c r="B246" s="232"/>
    </row>
    <row r="247" ht="27" customHeight="1">
      <c r="B247" s="232"/>
    </row>
    <row r="248" ht="27" customHeight="1">
      <c r="B248" s="232"/>
    </row>
    <row r="249" ht="27" customHeight="1">
      <c r="B249" s="232"/>
    </row>
    <row r="250" ht="27" customHeight="1">
      <c r="B250" s="232"/>
    </row>
    <row r="251" ht="27" customHeight="1">
      <c r="B251" s="232"/>
    </row>
    <row r="252" ht="27" customHeight="1">
      <c r="B252" s="232"/>
    </row>
    <row r="253" ht="27" customHeight="1">
      <c r="B253" s="232"/>
    </row>
    <row r="254" ht="27" customHeight="1">
      <c r="B254" s="232"/>
    </row>
    <row r="255" ht="27" customHeight="1">
      <c r="B255" s="232"/>
    </row>
    <row r="256" ht="27" customHeight="1">
      <c r="B256" s="232"/>
    </row>
    <row r="257" ht="27" customHeight="1">
      <c r="B257" s="232"/>
    </row>
    <row r="258" ht="27" customHeight="1">
      <c r="B258" s="232"/>
    </row>
    <row r="259" ht="27" customHeight="1">
      <c r="B259" s="232"/>
    </row>
    <row r="260" ht="27" customHeight="1">
      <c r="B260" s="232"/>
    </row>
    <row r="261" ht="27" customHeight="1">
      <c r="B261" s="232"/>
    </row>
    <row r="262" ht="27" customHeight="1">
      <c r="B262" s="232"/>
    </row>
    <row r="263" ht="27" customHeight="1">
      <c r="B263" s="232"/>
    </row>
    <row r="264" ht="27" customHeight="1">
      <c r="B264" s="232"/>
    </row>
    <row r="265" ht="27" customHeight="1">
      <c r="B265" s="232"/>
    </row>
    <row r="266" ht="27" customHeight="1">
      <c r="B266" s="232"/>
    </row>
    <row r="267" ht="27" customHeight="1">
      <c r="B267" s="232"/>
    </row>
    <row r="268" ht="27" customHeight="1">
      <c r="B268" s="232"/>
    </row>
  </sheetData>
  <mergeCells count="89">
    <mergeCell ref="C47:D47"/>
    <mergeCell ref="C48:D48"/>
    <mergeCell ref="C9:D9"/>
    <mergeCell ref="C56:D56"/>
    <mergeCell ref="C44:D44"/>
    <mergeCell ref="C45:D45"/>
    <mergeCell ref="C46:D46"/>
    <mergeCell ref="C49:D49"/>
    <mergeCell ref="C50:D50"/>
    <mergeCell ref="C51:D51"/>
    <mergeCell ref="C57:D57"/>
    <mergeCell ref="C54:D54"/>
    <mergeCell ref="C55:D55"/>
    <mergeCell ref="C52:D52"/>
    <mergeCell ref="C53:D53"/>
    <mergeCell ref="C74:D74"/>
    <mergeCell ref="C67:D67"/>
    <mergeCell ref="C68:D68"/>
    <mergeCell ref="C69:D69"/>
    <mergeCell ref="C70:D70"/>
    <mergeCell ref="C71:D71"/>
    <mergeCell ref="C72:D72"/>
    <mergeCell ref="C73:D73"/>
    <mergeCell ref="C65:D65"/>
    <mergeCell ref="C66:D66"/>
    <mergeCell ref="C83:D83"/>
    <mergeCell ref="C75:D75"/>
    <mergeCell ref="C79:D79"/>
    <mergeCell ref="C81:D81"/>
    <mergeCell ref="C80:D80"/>
    <mergeCell ref="C77:D77"/>
    <mergeCell ref="B76:D76"/>
    <mergeCell ref="C82:D82"/>
    <mergeCell ref="C78:D78"/>
    <mergeCell ref="C86:D86"/>
    <mergeCell ref="C87:D87"/>
    <mergeCell ref="C85:D85"/>
    <mergeCell ref="C84:D84"/>
    <mergeCell ref="C15:D15"/>
    <mergeCell ref="C16:D16"/>
    <mergeCell ref="C88:D88"/>
    <mergeCell ref="C58:D58"/>
    <mergeCell ref="C59:D59"/>
    <mergeCell ref="C60:D60"/>
    <mergeCell ref="C61:D61"/>
    <mergeCell ref="C62:D62"/>
    <mergeCell ref="C63:D63"/>
    <mergeCell ref="C64:D64"/>
    <mergeCell ref="C17:D17"/>
    <mergeCell ref="C18:D18"/>
    <mergeCell ref="C26:D26"/>
    <mergeCell ref="B1:E1"/>
    <mergeCell ref="E2:E3"/>
    <mergeCell ref="B2:B3"/>
    <mergeCell ref="B4:D4"/>
    <mergeCell ref="C20:D20"/>
    <mergeCell ref="C19:D19"/>
    <mergeCell ref="C8:D8"/>
    <mergeCell ref="C35:D35"/>
    <mergeCell ref="C38:D38"/>
    <mergeCell ref="C39:D39"/>
    <mergeCell ref="C28:D28"/>
    <mergeCell ref="C29:D29"/>
    <mergeCell ref="C30:D30"/>
    <mergeCell ref="C42:D42"/>
    <mergeCell ref="C43:D43"/>
    <mergeCell ref="C31:D31"/>
    <mergeCell ref="C36:D36"/>
    <mergeCell ref="C37:D37"/>
    <mergeCell ref="C32:D32"/>
    <mergeCell ref="C33:D33"/>
    <mergeCell ref="C34:D34"/>
    <mergeCell ref="C40:D40"/>
    <mergeCell ref="C41:D41"/>
    <mergeCell ref="B21:D21"/>
    <mergeCell ref="C24:D24"/>
    <mergeCell ref="C27:D27"/>
    <mergeCell ref="C22:D22"/>
    <mergeCell ref="C23:D23"/>
    <mergeCell ref="C25:D25"/>
    <mergeCell ref="C14:D14"/>
    <mergeCell ref="C13:D13"/>
    <mergeCell ref="C6:D6"/>
    <mergeCell ref="C12:D12"/>
    <mergeCell ref="C2:D3"/>
    <mergeCell ref="C7:D7"/>
    <mergeCell ref="B5:D5"/>
    <mergeCell ref="C11:D11"/>
    <mergeCell ref="C10:D10"/>
  </mergeCells>
  <printOptions horizontalCentered="1"/>
  <pageMargins left="0.25" right="0.32" top="0.984251968503937" bottom="0.984251968503937" header="0" footer="0"/>
  <pageSetup horizontalDpi="600" verticalDpi="600" orientation="portrait" paperSize="129" scale="75" r:id="rId3"/>
  <legacyDrawing r:id="rId2"/>
</worksheet>
</file>

<file path=xl/worksheets/sheet3.xml><?xml version="1.0" encoding="utf-8"?>
<worksheet xmlns="http://schemas.openxmlformats.org/spreadsheetml/2006/main" xmlns:r="http://schemas.openxmlformats.org/officeDocument/2006/relationships">
  <dimension ref="A1:F78"/>
  <sheetViews>
    <sheetView showGridLines="0" workbookViewId="0" topLeftCell="A1">
      <pane ySplit="3" topLeftCell="BM4" activePane="bottomLeft" state="frozen"/>
      <selection pane="topLeft" activeCell="A1" sqref="A1"/>
      <selection pane="bottomLeft" activeCell="A4" sqref="A4:C4"/>
    </sheetView>
  </sheetViews>
  <sheetFormatPr defaultColWidth="11.421875" defaultRowHeight="12.75"/>
  <cols>
    <col min="1" max="1" width="6.00390625" style="0" customWidth="1"/>
    <col min="3" max="3" width="49.7109375" style="0" customWidth="1"/>
    <col min="4" max="4" width="14.140625" style="0" customWidth="1"/>
    <col min="5" max="5" width="12.8515625" style="0" customWidth="1"/>
  </cols>
  <sheetData>
    <row r="1" spans="1:5" ht="16.5" customHeight="1" thickBot="1">
      <c r="A1" s="257" t="s">
        <v>360</v>
      </c>
      <c r="B1" s="340"/>
      <c r="C1" s="340"/>
      <c r="D1" s="340"/>
      <c r="E1" s="153"/>
    </row>
    <row r="2" spans="1:5" ht="12.75">
      <c r="A2" s="201" t="s">
        <v>45</v>
      </c>
      <c r="B2" s="342" t="s">
        <v>48</v>
      </c>
      <c r="C2" s="343"/>
      <c r="D2" s="346" t="s">
        <v>355</v>
      </c>
      <c r="E2" s="153"/>
    </row>
    <row r="3" spans="1:5" ht="36" customHeight="1" thickBot="1">
      <c r="A3" s="341"/>
      <c r="B3" s="344"/>
      <c r="C3" s="345"/>
      <c r="D3" s="344"/>
      <c r="E3" s="153"/>
    </row>
    <row r="4" spans="1:5" ht="16.5" thickBot="1">
      <c r="A4" s="336" t="s">
        <v>49</v>
      </c>
      <c r="B4" s="325"/>
      <c r="C4" s="337"/>
      <c r="D4" s="152">
        <f>SUM(D5,D49,D58,D65,D76)</f>
        <v>239219280</v>
      </c>
      <c r="E4" s="153"/>
    </row>
    <row r="5" spans="1:5" ht="16.5" customHeight="1" thickBot="1">
      <c r="A5" s="324" t="s">
        <v>275</v>
      </c>
      <c r="B5" s="325"/>
      <c r="C5" s="326"/>
      <c r="D5" s="33">
        <f>SUM(D6,D8,D10,D15,D20,D22,D24,D26,D28,D30,D32,D34,D37,D41,D44,D46)</f>
        <v>130521990</v>
      </c>
      <c r="E5" s="174"/>
    </row>
    <row r="6" spans="1:5" ht="16.5" customHeight="1">
      <c r="A6" s="169"/>
      <c r="B6" s="347" t="s">
        <v>345</v>
      </c>
      <c r="C6" s="348"/>
      <c r="D6" s="43">
        <f>+D7</f>
        <v>2508000</v>
      </c>
      <c r="E6" s="153"/>
    </row>
    <row r="7" spans="1:5" ht="16.5" customHeight="1">
      <c r="A7" s="102">
        <v>10801</v>
      </c>
      <c r="B7" s="350" t="s">
        <v>293</v>
      </c>
      <c r="C7" s="351"/>
      <c r="D7" s="42">
        <v>2508000</v>
      </c>
      <c r="E7" s="153"/>
    </row>
    <row r="8" spans="1:5" ht="16.5" customHeight="1">
      <c r="A8" s="169"/>
      <c r="B8" s="347" t="s">
        <v>185</v>
      </c>
      <c r="C8" s="348"/>
      <c r="D8" s="43">
        <f>+D9</f>
        <v>3420000</v>
      </c>
      <c r="E8" s="153"/>
    </row>
    <row r="9" spans="1:5" ht="16.5" customHeight="1">
      <c r="A9" s="102">
        <v>10801</v>
      </c>
      <c r="B9" s="350" t="s">
        <v>293</v>
      </c>
      <c r="C9" s="351"/>
      <c r="D9" s="42">
        <v>3420000</v>
      </c>
      <c r="E9" s="153"/>
    </row>
    <row r="10" spans="1:5" ht="16.5" customHeight="1">
      <c r="A10" s="169"/>
      <c r="B10" s="347" t="s">
        <v>108</v>
      </c>
      <c r="C10" s="348"/>
      <c r="D10" s="43">
        <f>SUM(D11:D14)</f>
        <v>29583484</v>
      </c>
      <c r="E10" s="153"/>
    </row>
    <row r="11" spans="1:5" ht="16.5" customHeight="1">
      <c r="A11" s="102">
        <v>10801</v>
      </c>
      <c r="B11" s="251" t="s">
        <v>291</v>
      </c>
      <c r="C11" s="349"/>
      <c r="D11" s="178">
        <v>2120400</v>
      </c>
      <c r="E11" s="159"/>
    </row>
    <row r="12" spans="1:5" ht="16.5" customHeight="1">
      <c r="A12" s="169">
        <v>10801</v>
      </c>
      <c r="B12" s="251" t="s">
        <v>292</v>
      </c>
      <c r="C12" s="334"/>
      <c r="D12" s="42">
        <v>19083600</v>
      </c>
      <c r="E12" s="159"/>
    </row>
    <row r="13" spans="1:5" ht="16.5" customHeight="1">
      <c r="A13" s="5">
        <v>10801</v>
      </c>
      <c r="B13" s="251" t="s">
        <v>293</v>
      </c>
      <c r="C13" s="334"/>
      <c r="D13" s="42">
        <v>4924000</v>
      </c>
      <c r="E13" s="153"/>
    </row>
    <row r="14" spans="1:5" ht="16.5" customHeight="1">
      <c r="A14" s="102">
        <v>10801</v>
      </c>
      <c r="B14" s="251" t="s">
        <v>294</v>
      </c>
      <c r="C14" s="334"/>
      <c r="D14" s="42">
        <v>3455484</v>
      </c>
      <c r="E14" s="153"/>
    </row>
    <row r="15" spans="1:5" ht="16.5" customHeight="1">
      <c r="A15" s="102"/>
      <c r="B15" s="252" t="s">
        <v>295</v>
      </c>
      <c r="C15" s="335"/>
      <c r="D15" s="43">
        <f>SUM(D16:D19)</f>
        <v>8942328</v>
      </c>
      <c r="E15" s="153"/>
    </row>
    <row r="16" spans="1:5" ht="16.5" customHeight="1">
      <c r="A16" s="102">
        <v>10801</v>
      </c>
      <c r="B16" s="249" t="s">
        <v>291</v>
      </c>
      <c r="C16" s="270"/>
      <c r="D16" s="170">
        <v>2170728</v>
      </c>
      <c r="E16" s="153"/>
    </row>
    <row r="17" spans="1:5" ht="16.5" customHeight="1">
      <c r="A17" s="102">
        <v>10801</v>
      </c>
      <c r="B17" s="249" t="s">
        <v>296</v>
      </c>
      <c r="C17" s="270"/>
      <c r="D17" s="170">
        <v>2052000</v>
      </c>
      <c r="E17" s="153"/>
    </row>
    <row r="18" spans="1:5" ht="16.5" customHeight="1">
      <c r="A18" s="102">
        <v>10801</v>
      </c>
      <c r="B18" s="251" t="s">
        <v>297</v>
      </c>
      <c r="C18" s="334"/>
      <c r="D18" s="42">
        <v>3078000</v>
      </c>
      <c r="E18" s="153"/>
    </row>
    <row r="19" spans="1:5" ht="16.5" customHeight="1">
      <c r="A19" s="102">
        <v>10801</v>
      </c>
      <c r="B19" s="251" t="s">
        <v>298</v>
      </c>
      <c r="C19" s="334"/>
      <c r="D19" s="42">
        <v>1641600</v>
      </c>
      <c r="E19" s="153"/>
    </row>
    <row r="20" spans="1:5" ht="16.5" customHeight="1">
      <c r="A20" s="102"/>
      <c r="B20" s="252" t="s">
        <v>50</v>
      </c>
      <c r="C20" s="335"/>
      <c r="D20" s="43">
        <f>+D21</f>
        <v>1596000</v>
      </c>
      <c r="E20" s="153"/>
    </row>
    <row r="21" spans="1:5" ht="16.5" customHeight="1">
      <c r="A21" s="102">
        <v>10801</v>
      </c>
      <c r="B21" s="251" t="s">
        <v>299</v>
      </c>
      <c r="C21" s="334"/>
      <c r="D21" s="42">
        <v>1596000</v>
      </c>
      <c r="E21" s="153"/>
    </row>
    <row r="22" spans="1:5" ht="16.5" customHeight="1">
      <c r="A22" s="102"/>
      <c r="B22" s="252" t="s">
        <v>301</v>
      </c>
      <c r="C22" s="335"/>
      <c r="D22" s="43">
        <f>+D23</f>
        <v>1710000</v>
      </c>
      <c r="E22" s="153"/>
    </row>
    <row r="23" spans="1:5" ht="16.5" customHeight="1">
      <c r="A23" s="102">
        <v>10801</v>
      </c>
      <c r="B23" s="251" t="s">
        <v>300</v>
      </c>
      <c r="C23" s="334"/>
      <c r="D23" s="42">
        <v>1710000</v>
      </c>
      <c r="E23" s="153"/>
    </row>
    <row r="24" spans="1:5" ht="16.5" customHeight="1">
      <c r="A24" s="169"/>
      <c r="B24" s="37" t="s">
        <v>111</v>
      </c>
      <c r="C24" s="36"/>
      <c r="D24" s="43">
        <f>+D25</f>
        <v>2736000</v>
      </c>
      <c r="E24" s="153"/>
    </row>
    <row r="25" spans="1:5" ht="16.5" customHeight="1">
      <c r="A25" s="5">
        <v>10801</v>
      </c>
      <c r="B25" s="246" t="s">
        <v>3</v>
      </c>
      <c r="C25" s="253"/>
      <c r="D25" s="42">
        <v>2736000</v>
      </c>
      <c r="E25" s="153"/>
    </row>
    <row r="26" spans="1:5" ht="16.5" customHeight="1">
      <c r="A26" s="169"/>
      <c r="B26" s="37" t="s">
        <v>24</v>
      </c>
      <c r="C26" s="36"/>
      <c r="D26" s="43">
        <f>+D27</f>
        <v>10260000</v>
      </c>
      <c r="E26" s="153"/>
    </row>
    <row r="27" spans="1:5" ht="16.5" customHeight="1">
      <c r="A27" s="5">
        <v>10801</v>
      </c>
      <c r="B27" s="246" t="s">
        <v>3</v>
      </c>
      <c r="C27" s="253"/>
      <c r="D27" s="42">
        <v>10260000</v>
      </c>
      <c r="E27" s="153"/>
    </row>
    <row r="28" spans="1:5" ht="16.5" customHeight="1">
      <c r="A28" s="5"/>
      <c r="B28" s="271" t="s">
        <v>329</v>
      </c>
      <c r="C28" s="338"/>
      <c r="D28" s="28">
        <f>+D29</f>
        <v>2280000</v>
      </c>
      <c r="E28" s="153"/>
    </row>
    <row r="29" spans="1:5" ht="16.5" customHeight="1">
      <c r="A29" s="5">
        <v>10801</v>
      </c>
      <c r="B29" s="246" t="s">
        <v>3</v>
      </c>
      <c r="C29" s="245"/>
      <c r="D29" s="24">
        <v>2280000</v>
      </c>
      <c r="E29" s="153"/>
    </row>
    <row r="30" spans="1:5" ht="16.5" customHeight="1">
      <c r="A30" s="5"/>
      <c r="B30" s="235" t="s">
        <v>330</v>
      </c>
      <c r="C30" s="236"/>
      <c r="D30" s="28">
        <f>+D31</f>
        <v>4303978</v>
      </c>
      <c r="E30" s="153"/>
    </row>
    <row r="31" spans="1:5" ht="16.5" customHeight="1">
      <c r="A31" s="5">
        <v>10801</v>
      </c>
      <c r="B31" s="246" t="s">
        <v>299</v>
      </c>
      <c r="C31" s="245"/>
      <c r="D31" s="24">
        <v>4303978</v>
      </c>
      <c r="E31" s="153"/>
    </row>
    <row r="32" spans="1:5" ht="16.5" customHeight="1">
      <c r="A32" s="8"/>
      <c r="B32" s="235" t="s">
        <v>333</v>
      </c>
      <c r="C32" s="236"/>
      <c r="D32" s="28">
        <f>+D33</f>
        <v>4104000</v>
      </c>
      <c r="E32" s="153"/>
    </row>
    <row r="33" spans="1:5" ht="16.5" customHeight="1">
      <c r="A33" s="154">
        <v>10801</v>
      </c>
      <c r="B33" s="246" t="s">
        <v>3</v>
      </c>
      <c r="C33" s="253"/>
      <c r="D33" s="12">
        <v>4104000</v>
      </c>
      <c r="E33" s="153"/>
    </row>
    <row r="34" spans="1:5" ht="16.5" customHeight="1">
      <c r="A34" s="154"/>
      <c r="B34" s="235" t="s">
        <v>346</v>
      </c>
      <c r="C34" s="236"/>
      <c r="D34" s="28">
        <f>SUM(D35:D36)</f>
        <v>26277000</v>
      </c>
      <c r="E34" s="153"/>
    </row>
    <row r="35" spans="1:5" ht="16.5" customHeight="1">
      <c r="A35" s="154">
        <v>10801</v>
      </c>
      <c r="B35" s="246" t="s">
        <v>293</v>
      </c>
      <c r="C35" s="245"/>
      <c r="D35" s="172">
        <v>14193000</v>
      </c>
      <c r="E35" s="153"/>
    </row>
    <row r="36" spans="1:6" ht="16.5" customHeight="1">
      <c r="A36" s="154">
        <v>50201</v>
      </c>
      <c r="B36" s="246" t="s">
        <v>303</v>
      </c>
      <c r="C36" s="245"/>
      <c r="D36" s="172">
        <v>12084000</v>
      </c>
      <c r="E36" s="159"/>
      <c r="F36" s="1"/>
    </row>
    <row r="37" spans="1:5" ht="16.5" customHeight="1">
      <c r="A37" s="8"/>
      <c r="B37" s="235" t="s">
        <v>347</v>
      </c>
      <c r="C37" s="236"/>
      <c r="D37" s="28">
        <f>SUM(D38:D40)</f>
        <v>11571000</v>
      </c>
      <c r="E37" s="153"/>
    </row>
    <row r="38" spans="1:5" ht="16.5" customHeight="1">
      <c r="A38" s="101">
        <v>10801</v>
      </c>
      <c r="B38" s="246" t="s">
        <v>281</v>
      </c>
      <c r="C38" s="245"/>
      <c r="D38" s="24">
        <v>5700000</v>
      </c>
      <c r="E38" s="153"/>
    </row>
    <row r="39" spans="1:5" ht="16.5" customHeight="1">
      <c r="A39" s="101">
        <v>10801</v>
      </c>
      <c r="B39" s="246" t="s">
        <v>282</v>
      </c>
      <c r="C39" s="245"/>
      <c r="D39" s="24">
        <v>4275000</v>
      </c>
      <c r="E39" s="153"/>
    </row>
    <row r="40" spans="1:5" ht="16.5" customHeight="1">
      <c r="A40" s="101">
        <v>10801</v>
      </c>
      <c r="B40" s="246" t="s">
        <v>283</v>
      </c>
      <c r="C40" s="245"/>
      <c r="D40" s="24">
        <v>1596000</v>
      </c>
      <c r="E40" s="153"/>
    </row>
    <row r="41" spans="1:5" ht="16.5" customHeight="1">
      <c r="A41" s="101"/>
      <c r="B41" s="235" t="s">
        <v>335</v>
      </c>
      <c r="C41" s="236"/>
      <c r="D41" s="28">
        <f>+D42+D43</f>
        <v>7068000</v>
      </c>
      <c r="E41" s="153"/>
    </row>
    <row r="42" spans="1:5" ht="16.5" customHeight="1">
      <c r="A42" s="101">
        <v>10801</v>
      </c>
      <c r="B42" s="246" t="s">
        <v>284</v>
      </c>
      <c r="C42" s="245"/>
      <c r="D42" s="24">
        <v>2280000</v>
      </c>
      <c r="E42" s="153"/>
    </row>
    <row r="43" spans="1:5" ht="16.5" customHeight="1">
      <c r="A43" s="101">
        <v>10801</v>
      </c>
      <c r="B43" s="246" t="s">
        <v>3</v>
      </c>
      <c r="C43" s="253"/>
      <c r="D43" s="24">
        <v>4788000</v>
      </c>
      <c r="E43" s="153"/>
    </row>
    <row r="44" spans="1:5" ht="16.5" customHeight="1">
      <c r="A44" s="6"/>
      <c r="B44" s="235" t="s">
        <v>338</v>
      </c>
      <c r="C44" s="236"/>
      <c r="D44" s="30">
        <f>+D45</f>
        <v>3112200</v>
      </c>
      <c r="E44" s="153"/>
    </row>
    <row r="45" spans="1:5" ht="16.5" customHeight="1">
      <c r="A45" s="171">
        <v>10801</v>
      </c>
      <c r="B45" s="246" t="s">
        <v>3</v>
      </c>
      <c r="C45" s="253"/>
      <c r="D45" s="29">
        <v>3112200</v>
      </c>
      <c r="E45" s="153"/>
    </row>
    <row r="46" spans="1:5" ht="16.5" customHeight="1">
      <c r="A46" s="17"/>
      <c r="B46" s="235" t="s">
        <v>288</v>
      </c>
      <c r="C46" s="323"/>
      <c r="D46" s="168">
        <f>SUM(D47:D48)</f>
        <v>11050000</v>
      </c>
      <c r="E46" s="153"/>
    </row>
    <row r="47" spans="1:5" ht="16.5" customHeight="1">
      <c r="A47" s="171">
        <v>50201</v>
      </c>
      <c r="B47" s="246" t="s">
        <v>308</v>
      </c>
      <c r="C47" s="253"/>
      <c r="D47" s="29">
        <v>5700000</v>
      </c>
      <c r="E47" s="153"/>
    </row>
    <row r="48" spans="1:5" ht="16.5" customHeight="1" thickBot="1">
      <c r="A48" s="171">
        <v>50201</v>
      </c>
      <c r="B48" s="246" t="s">
        <v>309</v>
      </c>
      <c r="C48" s="253"/>
      <c r="D48" s="29">
        <v>5350000</v>
      </c>
      <c r="E48" s="153"/>
    </row>
    <row r="49" spans="1:5" ht="16.5" customHeight="1" thickBot="1">
      <c r="A49" s="324" t="s">
        <v>276</v>
      </c>
      <c r="B49" s="325"/>
      <c r="C49" s="326"/>
      <c r="D49" s="49">
        <f>SUM(D50,D52,D54,D56)</f>
        <v>10155690</v>
      </c>
      <c r="E49" s="153"/>
    </row>
    <row r="50" spans="1:5" ht="16.5" customHeight="1">
      <c r="A50" s="6"/>
      <c r="B50" s="259" t="s">
        <v>302</v>
      </c>
      <c r="C50" s="333"/>
      <c r="D50" s="41">
        <f>+D51</f>
        <v>3206250</v>
      </c>
      <c r="E50" s="153"/>
    </row>
    <row r="51" spans="1:5" ht="16.5" customHeight="1">
      <c r="A51" s="171">
        <v>10801</v>
      </c>
      <c r="B51" s="233" t="s">
        <v>3</v>
      </c>
      <c r="C51" s="254"/>
      <c r="D51" s="29">
        <v>3206250</v>
      </c>
      <c r="E51" s="153"/>
    </row>
    <row r="52" spans="1:5" ht="16.5" customHeight="1">
      <c r="A52" s="6"/>
      <c r="B52" s="331" t="s">
        <v>280</v>
      </c>
      <c r="C52" s="332"/>
      <c r="D52" s="41">
        <f>+D53</f>
        <v>3420000</v>
      </c>
      <c r="E52" s="153"/>
    </row>
    <row r="53" spans="1:5" ht="16.5" customHeight="1">
      <c r="A53" s="171">
        <v>10801</v>
      </c>
      <c r="B53" s="246" t="s">
        <v>3</v>
      </c>
      <c r="C53" s="253"/>
      <c r="D53" s="29">
        <v>3420000</v>
      </c>
      <c r="E53" s="153"/>
    </row>
    <row r="54" spans="1:5" ht="16.5" customHeight="1">
      <c r="A54" s="34"/>
      <c r="B54" s="235" t="s">
        <v>173</v>
      </c>
      <c r="C54" s="236"/>
      <c r="D54" s="47">
        <f>+D55</f>
        <v>1819440</v>
      </c>
      <c r="E54" s="153"/>
    </row>
    <row r="55" spans="1:5" ht="16.5" customHeight="1">
      <c r="A55" s="34">
        <v>10801</v>
      </c>
      <c r="B55" s="246" t="s">
        <v>286</v>
      </c>
      <c r="C55" s="253"/>
      <c r="D55" s="46">
        <v>1819440</v>
      </c>
      <c r="E55" s="153"/>
    </row>
    <row r="56" spans="1:5" ht="16.5" customHeight="1">
      <c r="A56" s="34"/>
      <c r="B56" s="235" t="s">
        <v>285</v>
      </c>
      <c r="C56" s="236"/>
      <c r="D56" s="47">
        <f>+D57</f>
        <v>1710000</v>
      </c>
      <c r="E56" s="153"/>
    </row>
    <row r="57" spans="1:5" ht="16.5" customHeight="1" thickBot="1">
      <c r="A57" s="34">
        <v>10801</v>
      </c>
      <c r="B57" s="246" t="s">
        <v>3</v>
      </c>
      <c r="C57" s="253"/>
      <c r="D57" s="46">
        <v>1710000</v>
      </c>
      <c r="E57" s="153"/>
    </row>
    <row r="58" spans="1:5" ht="16.5" customHeight="1" thickBot="1">
      <c r="A58" s="324" t="s">
        <v>277</v>
      </c>
      <c r="B58" s="325"/>
      <c r="C58" s="326"/>
      <c r="D58" s="49">
        <f>SUM(D59,D61,D63)</f>
        <v>32079600</v>
      </c>
      <c r="E58" s="153"/>
    </row>
    <row r="59" spans="1:5" ht="16.5" customHeight="1">
      <c r="A59" s="38"/>
      <c r="B59" s="329" t="s">
        <v>326</v>
      </c>
      <c r="C59" s="330"/>
      <c r="D59" s="50">
        <f>+D60</f>
        <v>24966000</v>
      </c>
      <c r="E59" s="153"/>
    </row>
    <row r="60" spans="1:5" ht="16.5" customHeight="1">
      <c r="A60" s="138" t="s">
        <v>102</v>
      </c>
      <c r="B60" s="249" t="s">
        <v>3</v>
      </c>
      <c r="C60" s="270"/>
      <c r="D60" s="52">
        <v>24966000</v>
      </c>
      <c r="E60" s="153"/>
    </row>
    <row r="61" spans="1:5" ht="16.5" customHeight="1">
      <c r="A61" s="32"/>
      <c r="B61" s="271" t="s">
        <v>94</v>
      </c>
      <c r="C61" s="272"/>
      <c r="D61" s="51">
        <f>+D62</f>
        <v>3009600</v>
      </c>
      <c r="E61" s="153"/>
    </row>
    <row r="62" spans="1:5" ht="16.5" customHeight="1">
      <c r="A62" s="32" t="s">
        <v>102</v>
      </c>
      <c r="B62" s="328" t="s">
        <v>293</v>
      </c>
      <c r="C62" s="254"/>
      <c r="D62" s="29">
        <v>3009600</v>
      </c>
      <c r="E62" s="153"/>
    </row>
    <row r="63" spans="1:5" ht="16.5" customHeight="1">
      <c r="A63" s="32"/>
      <c r="B63" s="271" t="s">
        <v>184</v>
      </c>
      <c r="C63" s="272"/>
      <c r="D63" s="51">
        <f>+D64</f>
        <v>4104000</v>
      </c>
      <c r="E63" s="153"/>
    </row>
    <row r="64" spans="1:5" ht="16.5" customHeight="1" thickBot="1">
      <c r="A64" s="32" t="s">
        <v>289</v>
      </c>
      <c r="B64" s="328" t="s">
        <v>290</v>
      </c>
      <c r="C64" s="254"/>
      <c r="D64" s="29">
        <v>4104000</v>
      </c>
      <c r="E64" s="153"/>
    </row>
    <row r="65" spans="1:5" ht="16.5" customHeight="1" thickBot="1">
      <c r="A65" s="324" t="s">
        <v>272</v>
      </c>
      <c r="B65" s="325"/>
      <c r="C65" s="326"/>
      <c r="D65" s="33">
        <f>SUM(D66,D68,D70,D72,D74)</f>
        <v>64410000</v>
      </c>
      <c r="E65" s="153"/>
    </row>
    <row r="66" spans="1:5" s="1" customFormat="1" ht="16.5" customHeight="1">
      <c r="A66" s="38"/>
      <c r="B66" s="327" t="s">
        <v>196</v>
      </c>
      <c r="C66" s="327"/>
      <c r="D66" s="161">
        <f>+D67</f>
        <v>1995000</v>
      </c>
      <c r="E66" s="159"/>
    </row>
    <row r="67" spans="1:5" s="1" customFormat="1" ht="16.5" customHeight="1">
      <c r="A67" s="162" t="s">
        <v>102</v>
      </c>
      <c r="B67" s="246" t="s">
        <v>3</v>
      </c>
      <c r="C67" s="253"/>
      <c r="D67" s="160">
        <v>1995000</v>
      </c>
      <c r="E67" s="159"/>
    </row>
    <row r="68" spans="1:5" ht="16.5" customHeight="1">
      <c r="A68" s="39"/>
      <c r="B68" s="327" t="s">
        <v>197</v>
      </c>
      <c r="C68" s="327"/>
      <c r="D68" s="155">
        <f>+D69</f>
        <v>57000000</v>
      </c>
      <c r="E68" s="153"/>
    </row>
    <row r="69" spans="1:5" ht="16.5" customHeight="1">
      <c r="A69" s="158">
        <v>10801</v>
      </c>
      <c r="B69" s="246" t="s">
        <v>3</v>
      </c>
      <c r="C69" s="253"/>
      <c r="D69" s="157">
        <v>57000000</v>
      </c>
      <c r="E69" s="153"/>
    </row>
    <row r="70" spans="1:5" ht="16.5" customHeight="1">
      <c r="A70" s="40"/>
      <c r="B70" s="322" t="s">
        <v>304</v>
      </c>
      <c r="C70" s="322"/>
      <c r="D70" s="156">
        <f>+D71</f>
        <v>1539000</v>
      </c>
      <c r="E70" s="153"/>
    </row>
    <row r="71" spans="1:5" ht="16.5" customHeight="1">
      <c r="A71" s="163">
        <v>10801</v>
      </c>
      <c r="B71" s="246" t="s">
        <v>3</v>
      </c>
      <c r="C71" s="253"/>
      <c r="D71" s="165">
        <v>1539000</v>
      </c>
      <c r="E71" s="153"/>
    </row>
    <row r="72" spans="1:5" ht="16.5" customHeight="1">
      <c r="A72" s="163"/>
      <c r="B72" s="322" t="s">
        <v>23</v>
      </c>
      <c r="C72" s="322"/>
      <c r="D72" s="156">
        <f>+D73</f>
        <v>1596000</v>
      </c>
      <c r="E72" s="153"/>
    </row>
    <row r="73" spans="1:5" ht="16.5" customHeight="1">
      <c r="A73" s="163">
        <v>10801</v>
      </c>
      <c r="B73" s="246" t="s">
        <v>3</v>
      </c>
      <c r="C73" s="253"/>
      <c r="D73" s="165">
        <v>1596000</v>
      </c>
      <c r="E73" s="153"/>
    </row>
    <row r="74" spans="1:5" ht="16.5" customHeight="1">
      <c r="A74" s="163"/>
      <c r="B74" s="322" t="s">
        <v>287</v>
      </c>
      <c r="C74" s="322"/>
      <c r="D74" s="156">
        <f>+D75</f>
        <v>2280000</v>
      </c>
      <c r="E74" s="153"/>
    </row>
    <row r="75" spans="1:5" ht="16.5" customHeight="1" thickBot="1">
      <c r="A75" s="164">
        <v>10801</v>
      </c>
      <c r="B75" s="246" t="s">
        <v>3</v>
      </c>
      <c r="C75" s="253"/>
      <c r="D75" s="166">
        <v>2280000</v>
      </c>
      <c r="E75" s="153"/>
    </row>
    <row r="76" spans="1:5" ht="15.75" thickBot="1">
      <c r="A76" s="324" t="s">
        <v>273</v>
      </c>
      <c r="B76" s="325"/>
      <c r="C76" s="326"/>
      <c r="D76" s="49">
        <f>+D77</f>
        <v>2052000</v>
      </c>
      <c r="E76" s="153"/>
    </row>
    <row r="77" spans="1:5" ht="16.5" customHeight="1">
      <c r="A77" s="39"/>
      <c r="B77" s="322" t="s">
        <v>22</v>
      </c>
      <c r="C77" s="322"/>
      <c r="D77" s="155">
        <f>+D78</f>
        <v>2052000</v>
      </c>
      <c r="E77" s="153"/>
    </row>
    <row r="78" spans="1:5" ht="16.5" customHeight="1" thickBot="1">
      <c r="A78" s="173">
        <v>10801</v>
      </c>
      <c r="B78" s="282" t="s">
        <v>3</v>
      </c>
      <c r="C78" s="339"/>
      <c r="D78" s="167">
        <v>2052000</v>
      </c>
      <c r="E78" s="153"/>
    </row>
  </sheetData>
  <mergeCells count="77">
    <mergeCell ref="B13:C13"/>
    <mergeCell ref="B7:C7"/>
    <mergeCell ref="B8:C8"/>
    <mergeCell ref="B9:C9"/>
    <mergeCell ref="B10:C10"/>
    <mergeCell ref="B78:C78"/>
    <mergeCell ref="A1:D1"/>
    <mergeCell ref="A2:A3"/>
    <mergeCell ref="B2:C3"/>
    <mergeCell ref="D2:D3"/>
    <mergeCell ref="B6:C6"/>
    <mergeCell ref="B11:C11"/>
    <mergeCell ref="B12:C12"/>
    <mergeCell ref="B27:C27"/>
    <mergeCell ref="B14:C14"/>
    <mergeCell ref="A76:C76"/>
    <mergeCell ref="B33:C33"/>
    <mergeCell ref="B41:C41"/>
    <mergeCell ref="B34:C34"/>
    <mergeCell ref="B37:C37"/>
    <mergeCell ref="B38:C38"/>
    <mergeCell ref="B40:C40"/>
    <mergeCell ref="B43:C43"/>
    <mergeCell ref="B44:C44"/>
    <mergeCell ref="B45:C45"/>
    <mergeCell ref="B77:C77"/>
    <mergeCell ref="A4:C4"/>
    <mergeCell ref="A5:C5"/>
    <mergeCell ref="B25:C25"/>
    <mergeCell ref="B15:C15"/>
    <mergeCell ref="B16:C16"/>
    <mergeCell ref="B17:C17"/>
    <mergeCell ref="B18:C18"/>
    <mergeCell ref="B29:C29"/>
    <mergeCell ref="B28:C28"/>
    <mergeCell ref="B32:C32"/>
    <mergeCell ref="B35:C35"/>
    <mergeCell ref="B42:C42"/>
    <mergeCell ref="B36:C36"/>
    <mergeCell ref="B39:C39"/>
    <mergeCell ref="B23:C23"/>
    <mergeCell ref="B30:C30"/>
    <mergeCell ref="B31:C31"/>
    <mergeCell ref="B19:C19"/>
    <mergeCell ref="B20:C20"/>
    <mergeCell ref="B21:C21"/>
    <mergeCell ref="B22:C22"/>
    <mergeCell ref="A49:C49"/>
    <mergeCell ref="B50:C50"/>
    <mergeCell ref="B47:C47"/>
    <mergeCell ref="B51:C51"/>
    <mergeCell ref="B52:C52"/>
    <mergeCell ref="B53:C53"/>
    <mergeCell ref="B54:C54"/>
    <mergeCell ref="B55:C55"/>
    <mergeCell ref="B56:C56"/>
    <mergeCell ref="B57:C57"/>
    <mergeCell ref="B63:C63"/>
    <mergeCell ref="B64:C64"/>
    <mergeCell ref="A58:C58"/>
    <mergeCell ref="B59:C59"/>
    <mergeCell ref="B74:C74"/>
    <mergeCell ref="B66:C66"/>
    <mergeCell ref="B67:C67"/>
    <mergeCell ref="B60:C60"/>
    <mergeCell ref="B61:C61"/>
    <mergeCell ref="B62:C62"/>
    <mergeCell ref="B75:C75"/>
    <mergeCell ref="B71:C71"/>
    <mergeCell ref="B72:C72"/>
    <mergeCell ref="B46:C46"/>
    <mergeCell ref="B48:C48"/>
    <mergeCell ref="B70:C70"/>
    <mergeCell ref="B73:C73"/>
    <mergeCell ref="A65:C65"/>
    <mergeCell ref="B68:C68"/>
    <mergeCell ref="B69:C69"/>
  </mergeCells>
  <printOptions horizontalCentered="1"/>
  <pageMargins left="0.7874015748031497" right="0.31496062992125984" top="0.984251968503937" bottom="0.984251968503937" header="0" footer="0"/>
  <pageSetup horizontalDpi="600" verticalDpi="600" orientation="portrait" paperSize="123" scale="75" r:id="rId3"/>
  <legacyDrawing r:id="rId2"/>
</worksheet>
</file>

<file path=xl/worksheets/sheet4.xml><?xml version="1.0" encoding="utf-8"?>
<worksheet xmlns="http://schemas.openxmlformats.org/spreadsheetml/2006/main" xmlns:r="http://schemas.openxmlformats.org/officeDocument/2006/relationships">
  <dimension ref="B1:H57"/>
  <sheetViews>
    <sheetView showGridLines="0" workbookViewId="0" topLeftCell="A1">
      <selection activeCell="B3" sqref="B3:F3"/>
    </sheetView>
  </sheetViews>
  <sheetFormatPr defaultColWidth="11.421875" defaultRowHeight="12.75"/>
  <cols>
    <col min="1" max="1" width="3.8515625" style="0" customWidth="1"/>
    <col min="2" max="2" width="5.7109375" style="0" customWidth="1"/>
    <col min="3" max="3" width="46.28125" style="0" customWidth="1"/>
    <col min="4" max="5" width="13.7109375" style="0" customWidth="1"/>
    <col min="6" max="6" width="11.7109375" style="0" customWidth="1"/>
    <col min="7" max="8" width="13.7109375" style="0" bestFit="1" customWidth="1"/>
  </cols>
  <sheetData>
    <row r="1" spans="2:6" ht="6.75" customHeight="1" thickBot="1">
      <c r="B1" s="142"/>
      <c r="C1" s="142"/>
      <c r="D1" s="142"/>
      <c r="E1" s="142"/>
      <c r="F1" s="142"/>
    </row>
    <row r="2" spans="2:7" ht="12.75">
      <c r="B2" s="357" t="s">
        <v>0</v>
      </c>
      <c r="C2" s="357"/>
      <c r="D2" s="357"/>
      <c r="E2" s="357"/>
      <c r="F2" s="357"/>
      <c r="G2" s="3"/>
    </row>
    <row r="3" spans="2:7" ht="13.5" thickBot="1">
      <c r="B3" s="358" t="s">
        <v>251</v>
      </c>
      <c r="C3" s="359"/>
      <c r="D3" s="359"/>
      <c r="E3" s="359"/>
      <c r="F3" s="360"/>
      <c r="G3" s="3"/>
    </row>
    <row r="4" spans="2:6" ht="12.75">
      <c r="B4" s="361" t="s">
        <v>257</v>
      </c>
      <c r="C4" s="364" t="s">
        <v>238</v>
      </c>
      <c r="D4" s="367" t="s">
        <v>239</v>
      </c>
      <c r="E4" s="370" t="s">
        <v>240</v>
      </c>
      <c r="F4" s="373" t="s">
        <v>241</v>
      </c>
    </row>
    <row r="5" spans="2:6" ht="12.75">
      <c r="B5" s="362"/>
      <c r="C5" s="365"/>
      <c r="D5" s="368"/>
      <c r="E5" s="371"/>
      <c r="F5" s="374"/>
    </row>
    <row r="6" spans="2:6" ht="13.5" thickBot="1">
      <c r="B6" s="363"/>
      <c r="C6" s="366"/>
      <c r="D6" s="369"/>
      <c r="E6" s="372"/>
      <c r="F6" s="375"/>
    </row>
    <row r="7" spans="2:7" ht="12.75">
      <c r="B7" s="143">
        <v>10403</v>
      </c>
      <c r="C7" s="144" t="s">
        <v>1</v>
      </c>
      <c r="D7" s="145">
        <v>5250000</v>
      </c>
      <c r="E7" s="146">
        <v>60000000</v>
      </c>
      <c r="F7" s="147">
        <f>+((E7/D7-1)*100)</f>
        <v>1042.857142857143</v>
      </c>
      <c r="G7" s="3"/>
    </row>
    <row r="8" spans="2:7" ht="12.75">
      <c r="B8" s="112">
        <v>10406</v>
      </c>
      <c r="C8" s="110" t="s">
        <v>2</v>
      </c>
      <c r="D8" s="111">
        <v>5000000</v>
      </c>
      <c r="E8" s="109">
        <v>0</v>
      </c>
      <c r="F8" s="130">
        <f aca="true" t="shared" si="0" ref="F8:F20">+((E8/D8-1)*100)</f>
        <v>-100</v>
      </c>
      <c r="G8" s="137"/>
    </row>
    <row r="9" spans="2:7" ht="12.75">
      <c r="B9" s="112">
        <v>10801</v>
      </c>
      <c r="C9" s="110" t="s">
        <v>3</v>
      </c>
      <c r="D9" s="111">
        <f>2500000+206650000+2600000</f>
        <v>211750000</v>
      </c>
      <c r="E9" s="109">
        <v>397750000</v>
      </c>
      <c r="F9" s="130">
        <f t="shared" si="0"/>
        <v>87.83943329397874</v>
      </c>
      <c r="G9" s="99"/>
    </row>
    <row r="10" spans="2:7" ht="12.75">
      <c r="B10" s="112">
        <v>20399</v>
      </c>
      <c r="C10" s="110" t="s">
        <v>4</v>
      </c>
      <c r="D10" s="111">
        <v>0</v>
      </c>
      <c r="E10" s="109">
        <v>1500000</v>
      </c>
      <c r="F10" s="130">
        <v>100</v>
      </c>
      <c r="G10" s="3"/>
    </row>
    <row r="11" spans="2:7" ht="12.75">
      <c r="B11" s="124">
        <v>50101</v>
      </c>
      <c r="C11" s="113" t="s">
        <v>5</v>
      </c>
      <c r="D11" s="114">
        <v>0</v>
      </c>
      <c r="E11" s="114">
        <v>3000000</v>
      </c>
      <c r="F11" s="130">
        <v>100</v>
      </c>
      <c r="G11" s="3"/>
    </row>
    <row r="12" spans="2:7" ht="12.75">
      <c r="B12" s="112">
        <v>50104</v>
      </c>
      <c r="C12" s="110" t="s">
        <v>6</v>
      </c>
      <c r="D12" s="111">
        <v>19600000</v>
      </c>
      <c r="E12" s="109">
        <v>153300000</v>
      </c>
      <c r="F12" s="130">
        <f t="shared" si="0"/>
        <v>682.1428571428571</v>
      </c>
      <c r="G12" s="99"/>
    </row>
    <row r="13" spans="2:7" ht="12.75">
      <c r="B13" s="124">
        <v>50105</v>
      </c>
      <c r="C13" s="113" t="s">
        <v>7</v>
      </c>
      <c r="D13" s="114">
        <v>112000000</v>
      </c>
      <c r="E13" s="114">
        <v>300000000</v>
      </c>
      <c r="F13" s="130">
        <f t="shared" si="0"/>
        <v>167.85714285714283</v>
      </c>
      <c r="G13" s="3"/>
    </row>
    <row r="14" spans="2:7" ht="12.75">
      <c r="B14" s="124">
        <v>50107</v>
      </c>
      <c r="C14" s="113" t="s">
        <v>8</v>
      </c>
      <c r="D14" s="114">
        <v>40000000</v>
      </c>
      <c r="E14" s="114"/>
      <c r="F14" s="130">
        <f t="shared" si="0"/>
        <v>-100</v>
      </c>
      <c r="G14" s="3"/>
    </row>
    <row r="15" spans="2:8" ht="12.75">
      <c r="B15" s="112">
        <v>50201</v>
      </c>
      <c r="C15" s="110" t="s">
        <v>258</v>
      </c>
      <c r="D15" s="111">
        <v>6348503320</v>
      </c>
      <c r="E15" s="109">
        <v>12857592000</v>
      </c>
      <c r="F15" s="130">
        <f t="shared" si="0"/>
        <v>102.52949950414454</v>
      </c>
      <c r="G15" s="99"/>
      <c r="H15" s="180"/>
    </row>
    <row r="16" spans="2:7" ht="12.75">
      <c r="B16" s="112">
        <v>50202</v>
      </c>
      <c r="C16" s="110" t="s">
        <v>9</v>
      </c>
      <c r="D16" s="111">
        <v>0</v>
      </c>
      <c r="E16" s="109">
        <v>4047000</v>
      </c>
      <c r="F16" s="130">
        <v>100</v>
      </c>
      <c r="G16" s="3"/>
    </row>
    <row r="17" spans="2:7" ht="12.75">
      <c r="B17" s="125">
        <v>50207</v>
      </c>
      <c r="C17" s="115" t="s">
        <v>259</v>
      </c>
      <c r="D17" s="116">
        <v>2000000</v>
      </c>
      <c r="E17" s="117">
        <v>0</v>
      </c>
      <c r="F17" s="130">
        <f t="shared" si="0"/>
        <v>-100</v>
      </c>
      <c r="G17" s="3"/>
    </row>
    <row r="18" spans="2:8" ht="12.75">
      <c r="B18" s="125">
        <v>50299</v>
      </c>
      <c r="C18" s="115" t="s">
        <v>10</v>
      </c>
      <c r="D18" s="116">
        <v>118000000</v>
      </c>
      <c r="E18" s="117">
        <v>39000000</v>
      </c>
      <c r="F18" s="130">
        <f t="shared" si="0"/>
        <v>-66.94915254237289</v>
      </c>
      <c r="G18" s="99"/>
      <c r="H18" s="180"/>
    </row>
    <row r="19" spans="2:6" ht="13.5" thickBot="1">
      <c r="B19" s="36">
        <v>50301</v>
      </c>
      <c r="C19" s="2" t="s">
        <v>260</v>
      </c>
      <c r="D19" s="120">
        <v>250000000</v>
      </c>
      <c r="E19" s="119">
        <v>0</v>
      </c>
      <c r="F19" s="132">
        <f t="shared" si="0"/>
        <v>-100</v>
      </c>
    </row>
    <row r="20" spans="2:6" ht="14.25" thickBot="1" thickTop="1">
      <c r="B20" s="379" t="s">
        <v>261</v>
      </c>
      <c r="C20" s="380"/>
      <c r="D20" s="129">
        <f>SUM(D7:D19)</f>
        <v>7112103320</v>
      </c>
      <c r="E20" s="129">
        <f>SUM(E7:E19)</f>
        <v>13816189000</v>
      </c>
      <c r="F20" s="131">
        <f t="shared" si="0"/>
        <v>94.2630524102116</v>
      </c>
    </row>
    <row r="21" spans="2:6" ht="13.5" thickBot="1">
      <c r="B21" s="139"/>
      <c r="C21" s="139"/>
      <c r="D21" s="141"/>
      <c r="E21" s="139"/>
      <c r="F21" s="139"/>
    </row>
    <row r="22" spans="2:8" ht="12.75">
      <c r="B22" s="383" t="s">
        <v>0</v>
      </c>
      <c r="C22" s="384"/>
      <c r="D22" s="384"/>
      <c r="E22" s="384"/>
      <c r="F22" s="384"/>
      <c r="G22" s="3"/>
      <c r="H22" s="3"/>
    </row>
    <row r="23" spans="2:8" ht="13.5" thickBot="1">
      <c r="B23" s="385" t="s">
        <v>248</v>
      </c>
      <c r="C23" s="386"/>
      <c r="D23" s="386"/>
      <c r="E23" s="386"/>
      <c r="F23" s="386"/>
      <c r="G23" s="3"/>
      <c r="H23" s="3"/>
    </row>
    <row r="24" spans="2:8" ht="12.75" customHeight="1">
      <c r="B24" s="376" t="s">
        <v>257</v>
      </c>
      <c r="C24" s="201" t="s">
        <v>250</v>
      </c>
      <c r="D24" s="367" t="s">
        <v>239</v>
      </c>
      <c r="E24" s="370" t="s">
        <v>240</v>
      </c>
      <c r="F24" s="352" t="s">
        <v>241</v>
      </c>
      <c r="G24" s="3"/>
      <c r="H24" s="3"/>
    </row>
    <row r="25" spans="2:8" ht="12.75" customHeight="1">
      <c r="B25" s="377"/>
      <c r="C25" s="355"/>
      <c r="D25" s="368"/>
      <c r="E25" s="371"/>
      <c r="F25" s="353"/>
      <c r="G25" s="3"/>
      <c r="H25" s="3"/>
    </row>
    <row r="26" spans="2:8" ht="12.75" customHeight="1" thickBot="1">
      <c r="B26" s="378"/>
      <c r="C26" s="356"/>
      <c r="D26" s="369"/>
      <c r="E26" s="372"/>
      <c r="F26" s="354"/>
      <c r="G26" s="3"/>
      <c r="H26" s="3"/>
    </row>
    <row r="27" spans="2:8" ht="12.75">
      <c r="B27" s="148">
        <v>1</v>
      </c>
      <c r="C27" s="149" t="s">
        <v>242</v>
      </c>
      <c r="D27" s="150">
        <v>6326945000</v>
      </c>
      <c r="E27" s="150">
        <v>801362000</v>
      </c>
      <c r="F27" s="151">
        <f>+(E27/D27-1)*100</f>
        <v>-87.33413993641481</v>
      </c>
      <c r="G27" s="3"/>
      <c r="H27" s="3"/>
    </row>
    <row r="28" spans="2:8" ht="12.75">
      <c r="B28" s="135">
        <v>2</v>
      </c>
      <c r="C28" s="36" t="s">
        <v>243</v>
      </c>
      <c r="D28" s="118">
        <v>127550000</v>
      </c>
      <c r="E28" s="118">
        <v>175700000</v>
      </c>
      <c r="F28" s="126">
        <f aca="true" t="shared" si="1" ref="F28:F42">+(E28/D28-1)*100</f>
        <v>37.74990199921599</v>
      </c>
      <c r="G28" s="3"/>
      <c r="H28" s="3"/>
    </row>
    <row r="29" spans="2:8" ht="12.75">
      <c r="B29" s="135">
        <v>3</v>
      </c>
      <c r="C29" s="36" t="s">
        <v>15</v>
      </c>
      <c r="D29" s="118">
        <v>10958320</v>
      </c>
      <c r="E29" s="118">
        <v>2027000000</v>
      </c>
      <c r="F29" s="126">
        <f t="shared" si="1"/>
        <v>18397.36090933647</v>
      </c>
      <c r="G29" s="3"/>
      <c r="H29" s="3"/>
    </row>
    <row r="30" spans="2:8" ht="12.75">
      <c r="B30" s="135">
        <v>4</v>
      </c>
      <c r="C30" s="36" t="s">
        <v>13</v>
      </c>
      <c r="D30" s="118">
        <v>13500000</v>
      </c>
      <c r="E30" s="118">
        <v>99900000</v>
      </c>
      <c r="F30" s="126">
        <f t="shared" si="1"/>
        <v>640</v>
      </c>
      <c r="G30" s="3"/>
      <c r="H30" s="3"/>
    </row>
    <row r="31" spans="2:8" ht="12.75">
      <c r="B31" s="135">
        <v>5</v>
      </c>
      <c r="C31" s="36" t="s">
        <v>14</v>
      </c>
      <c r="D31" s="118">
        <v>79000000</v>
      </c>
      <c r="E31" s="118">
        <v>3010000000</v>
      </c>
      <c r="F31" s="126">
        <f t="shared" si="1"/>
        <v>3710.1265822784812</v>
      </c>
      <c r="G31" s="3"/>
      <c r="H31" s="3"/>
    </row>
    <row r="32" spans="2:8" ht="12.75">
      <c r="B32" s="135">
        <v>6</v>
      </c>
      <c r="C32" s="36" t="s">
        <v>244</v>
      </c>
      <c r="D32" s="118">
        <v>6000000</v>
      </c>
      <c r="E32" s="118">
        <v>1517000000</v>
      </c>
      <c r="F32" s="126">
        <f t="shared" si="1"/>
        <v>25183.333333333336</v>
      </c>
      <c r="G32" s="99"/>
      <c r="H32" s="3"/>
    </row>
    <row r="33" spans="2:8" ht="12.75">
      <c r="B33" s="135">
        <v>7</v>
      </c>
      <c r="C33" s="36" t="s">
        <v>12</v>
      </c>
      <c r="D33" s="118">
        <v>128200000</v>
      </c>
      <c r="E33" s="118">
        <v>192050000</v>
      </c>
      <c r="F33" s="126">
        <f t="shared" si="1"/>
        <v>49.804992199687995</v>
      </c>
      <c r="G33" s="179"/>
      <c r="H33" s="3"/>
    </row>
    <row r="34" spans="2:8" ht="12.75">
      <c r="B34" s="135">
        <v>8</v>
      </c>
      <c r="C34" s="36" t="s">
        <v>11</v>
      </c>
      <c r="D34" s="118">
        <v>46500000</v>
      </c>
      <c r="E34" s="118">
        <v>857500000</v>
      </c>
      <c r="F34" s="126">
        <f t="shared" si="1"/>
        <v>1744.0860215053765</v>
      </c>
      <c r="G34" s="99"/>
      <c r="H34" s="3"/>
    </row>
    <row r="35" spans="2:8" ht="12.75">
      <c r="B35" s="135">
        <v>9</v>
      </c>
      <c r="C35" s="36" t="s">
        <v>245</v>
      </c>
      <c r="D35" s="118">
        <v>64300000</v>
      </c>
      <c r="E35" s="118">
        <v>64950000</v>
      </c>
      <c r="F35" s="126">
        <f t="shared" si="1"/>
        <v>1.0108864696734</v>
      </c>
      <c r="G35" s="3"/>
      <c r="H35" s="3"/>
    </row>
    <row r="36" spans="2:8" ht="12.75">
      <c r="B36" s="135">
        <v>10</v>
      </c>
      <c r="C36" s="36" t="s">
        <v>246</v>
      </c>
      <c r="D36" s="118">
        <v>176100000</v>
      </c>
      <c r="E36" s="118">
        <v>785727000</v>
      </c>
      <c r="F36" s="126">
        <f t="shared" si="1"/>
        <v>346.1822827938671</v>
      </c>
      <c r="G36" s="99"/>
      <c r="H36" s="3"/>
    </row>
    <row r="37" spans="2:8" ht="12.75">
      <c r="B37" s="135">
        <v>11</v>
      </c>
      <c r="C37" s="36" t="s">
        <v>16</v>
      </c>
      <c r="D37" s="118">
        <v>8750000</v>
      </c>
      <c r="E37" s="118">
        <v>49000000</v>
      </c>
      <c r="F37" s="126">
        <f t="shared" si="1"/>
        <v>459.99999999999994</v>
      </c>
      <c r="G37" s="3"/>
      <c r="H37" s="3"/>
    </row>
    <row r="38" spans="2:8" ht="12.75">
      <c r="B38" s="135">
        <v>12</v>
      </c>
      <c r="C38" s="36" t="s">
        <v>17</v>
      </c>
      <c r="D38" s="118">
        <v>30000000</v>
      </c>
      <c r="E38" s="118">
        <v>169500000</v>
      </c>
      <c r="F38" s="126">
        <f t="shared" si="1"/>
        <v>465.00000000000006</v>
      </c>
      <c r="G38" s="99"/>
      <c r="H38" s="3"/>
    </row>
    <row r="39" spans="2:8" ht="12.75">
      <c r="B39" s="135">
        <v>13</v>
      </c>
      <c r="C39" s="36" t="s">
        <v>247</v>
      </c>
      <c r="D39" s="118">
        <v>40300000</v>
      </c>
      <c r="E39" s="118">
        <v>36900000</v>
      </c>
      <c r="F39" s="126">
        <f t="shared" si="1"/>
        <v>-8.436724565756826</v>
      </c>
      <c r="G39" s="3"/>
      <c r="H39" s="3"/>
    </row>
    <row r="40" spans="2:8" ht="12.75">
      <c r="B40" s="135">
        <v>14</v>
      </c>
      <c r="C40" s="36" t="s">
        <v>18</v>
      </c>
      <c r="D40" s="118">
        <v>49500000</v>
      </c>
      <c r="E40" s="118">
        <v>3529600000</v>
      </c>
      <c r="F40" s="126">
        <f t="shared" si="1"/>
        <v>7030.50505050505</v>
      </c>
      <c r="G40" s="3"/>
      <c r="H40" s="3"/>
    </row>
    <row r="41" spans="2:8" ht="13.5" thickBot="1">
      <c r="B41" s="135">
        <v>15</v>
      </c>
      <c r="C41" s="36" t="s">
        <v>310</v>
      </c>
      <c r="D41" s="120">
        <v>4500000</v>
      </c>
      <c r="E41" s="120">
        <v>500000000</v>
      </c>
      <c r="F41" s="127">
        <f t="shared" si="1"/>
        <v>11011.111111111111</v>
      </c>
      <c r="G41" s="3"/>
      <c r="H41" s="3"/>
    </row>
    <row r="42" spans="2:6" ht="14.25" thickBot="1" thickTop="1">
      <c r="B42" s="379" t="s">
        <v>261</v>
      </c>
      <c r="C42" s="380"/>
      <c r="D42" s="121">
        <f>SUM(D27:D41)</f>
        <v>7112103320</v>
      </c>
      <c r="E42" s="122">
        <f>SUM(E27:E41)</f>
        <v>13816189000</v>
      </c>
      <c r="F42" s="128">
        <f t="shared" si="1"/>
        <v>94.2630524102116</v>
      </c>
    </row>
    <row r="43" spans="2:6" ht="13.5" thickBot="1">
      <c r="B43" s="139"/>
      <c r="C43" s="139"/>
      <c r="D43" s="140"/>
      <c r="E43" s="141"/>
      <c r="F43" s="139"/>
    </row>
    <row r="44" spans="2:6" ht="12.75">
      <c r="B44" s="383" t="s">
        <v>249</v>
      </c>
      <c r="C44" s="384"/>
      <c r="D44" s="384"/>
      <c r="E44" s="384"/>
      <c r="F44" s="384"/>
    </row>
    <row r="45" spans="2:7" ht="13.5" thickBot="1">
      <c r="B45" s="385" t="s">
        <v>267</v>
      </c>
      <c r="C45" s="386"/>
      <c r="D45" s="386"/>
      <c r="E45" s="386"/>
      <c r="F45" s="386"/>
      <c r="G45" s="3"/>
    </row>
    <row r="46" spans="2:7" ht="12.75">
      <c r="B46" s="376" t="s">
        <v>257</v>
      </c>
      <c r="C46" s="387" t="s">
        <v>250</v>
      </c>
      <c r="D46" s="390" t="s">
        <v>239</v>
      </c>
      <c r="E46" s="390" t="s">
        <v>240</v>
      </c>
      <c r="F46" s="391" t="s">
        <v>241</v>
      </c>
      <c r="G46" s="3"/>
    </row>
    <row r="47" spans="2:7" ht="12.75">
      <c r="B47" s="381"/>
      <c r="C47" s="388"/>
      <c r="D47" s="371"/>
      <c r="E47" s="371"/>
      <c r="F47" s="392"/>
      <c r="G47" s="3"/>
    </row>
    <row r="48" spans="2:7" ht="13.5" thickBot="1">
      <c r="B48" s="382"/>
      <c r="C48" s="389"/>
      <c r="D48" s="372"/>
      <c r="E48" s="372"/>
      <c r="F48" s="393"/>
      <c r="G48" s="3"/>
    </row>
    <row r="49" spans="2:7" ht="12.75">
      <c r="B49" s="148">
        <v>1</v>
      </c>
      <c r="C49" s="149" t="s">
        <v>268</v>
      </c>
      <c r="D49" s="150">
        <f>1451050000+64650000</f>
        <v>1515700000</v>
      </c>
      <c r="E49" s="150">
        <v>10635667000</v>
      </c>
      <c r="F49" s="151">
        <f>+(E49/D49-1)*100</f>
        <v>601.7000065976116</v>
      </c>
      <c r="G49" s="180"/>
    </row>
    <row r="50" spans="2:7" ht="12.75">
      <c r="B50" s="135">
        <v>2</v>
      </c>
      <c r="C50" s="36" t="s">
        <v>262</v>
      </c>
      <c r="D50" s="118">
        <v>5393000000</v>
      </c>
      <c r="E50" s="118">
        <v>2135400000</v>
      </c>
      <c r="F50" s="126">
        <f aca="true" t="shared" si="2" ref="F50:F55">+(E50/D50-1)*100</f>
        <v>-60.404227702577415</v>
      </c>
      <c r="G50" s="180"/>
    </row>
    <row r="51" spans="2:7" ht="12.75">
      <c r="B51" s="135">
        <v>3</v>
      </c>
      <c r="C51" s="36" t="s">
        <v>263</v>
      </c>
      <c r="D51" s="118">
        <v>150335000</v>
      </c>
      <c r="E51" s="118">
        <v>898672000</v>
      </c>
      <c r="F51" s="126">
        <f t="shared" si="2"/>
        <v>497.7796255030432</v>
      </c>
      <c r="G51" s="180"/>
    </row>
    <row r="52" spans="2:6" ht="12.75">
      <c r="B52" s="135">
        <v>4</v>
      </c>
      <c r="C52" s="36" t="s">
        <v>264</v>
      </c>
      <c r="D52" s="118">
        <f>19010000+600000</f>
        <v>19610000</v>
      </c>
      <c r="E52" s="118">
        <v>103000000</v>
      </c>
      <c r="F52" s="126">
        <f t="shared" si="2"/>
        <v>425.24222335543095</v>
      </c>
    </row>
    <row r="53" spans="2:6" ht="12.75">
      <c r="B53" s="135">
        <v>5</v>
      </c>
      <c r="C53" s="36" t="s">
        <v>265</v>
      </c>
      <c r="D53" s="118">
        <v>26458320</v>
      </c>
      <c r="E53" s="118">
        <v>32000000</v>
      </c>
      <c r="F53" s="126">
        <f t="shared" si="2"/>
        <v>20.944942838396386</v>
      </c>
    </row>
    <row r="54" spans="2:6" ht="13.5" thickBot="1">
      <c r="B54" s="136">
        <v>6</v>
      </c>
      <c r="C54" s="133" t="s">
        <v>266</v>
      </c>
      <c r="D54" s="120">
        <v>7000000</v>
      </c>
      <c r="E54" s="120">
        <v>11450000</v>
      </c>
      <c r="F54" s="127">
        <f t="shared" si="2"/>
        <v>63.57142857142857</v>
      </c>
    </row>
    <row r="55" spans="2:7" ht="14.25" thickBot="1" thickTop="1">
      <c r="B55" s="379" t="s">
        <v>261</v>
      </c>
      <c r="C55" s="380"/>
      <c r="D55" s="134">
        <f>SUM(D49:D54)</f>
        <v>7112103320</v>
      </c>
      <c r="E55" s="134">
        <f>SUM(E49:E54)</f>
        <v>13816189000</v>
      </c>
      <c r="F55" s="128">
        <f t="shared" si="2"/>
        <v>94.2630524102116</v>
      </c>
      <c r="G55" s="3"/>
    </row>
    <row r="57" ht="12.75">
      <c r="B57" s="175" t="s">
        <v>305</v>
      </c>
    </row>
  </sheetData>
  <mergeCells count="24">
    <mergeCell ref="C46:C48"/>
    <mergeCell ref="D46:D48"/>
    <mergeCell ref="E46:E48"/>
    <mergeCell ref="F46:F48"/>
    <mergeCell ref="B55:C55"/>
    <mergeCell ref="B20:C20"/>
    <mergeCell ref="D24:D26"/>
    <mergeCell ref="E24:E26"/>
    <mergeCell ref="B46:B48"/>
    <mergeCell ref="B44:F44"/>
    <mergeCell ref="B45:F45"/>
    <mergeCell ref="B22:F22"/>
    <mergeCell ref="B23:F23"/>
    <mergeCell ref="B42:C42"/>
    <mergeCell ref="F24:F26"/>
    <mergeCell ref="C24:C26"/>
    <mergeCell ref="B2:F2"/>
    <mergeCell ref="B3:F3"/>
    <mergeCell ref="B4:B6"/>
    <mergeCell ref="C4:C6"/>
    <mergeCell ref="D4:D6"/>
    <mergeCell ref="E4:E6"/>
    <mergeCell ref="F4:F6"/>
    <mergeCell ref="B24:B26"/>
  </mergeCells>
  <printOptions horizontalCentered="1"/>
  <pageMargins left="0.7874015748031497" right="0.3937007874015748" top="0.984251968503937" bottom="0.984251968503937" header="0" footer="0"/>
  <pageSetup horizontalDpi="600" verticalDpi="600" orientation="portrait" paperSize="123"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PODER JUDICIAL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igranados</dc:creator>
  <cp:keywords/>
  <dc:description/>
  <cp:lastModifiedBy>emora</cp:lastModifiedBy>
  <cp:lastPrinted>2009-01-20T14:20:39Z</cp:lastPrinted>
  <dcterms:created xsi:type="dcterms:W3CDTF">2008-01-22T20:38:03Z</dcterms:created>
  <dcterms:modified xsi:type="dcterms:W3CDTF">2009-01-20T15:41:30Z</dcterms:modified>
  <cp:category/>
  <cp:version/>
  <cp:contentType/>
  <cp:contentStatus/>
</cp:coreProperties>
</file>