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86" windowWidth="15360" windowHeight="8430" activeTab="0"/>
  </bookViews>
  <sheets>
    <sheet name="LEASING" sheetId="1" r:id="rId1"/>
    <sheet name="SUSTITUCIÓN" sheetId="2" r:id="rId2"/>
  </sheets>
  <definedNames>
    <definedName name="_6">#REF!</definedName>
    <definedName name="_7">#REF!</definedName>
    <definedName name="_8">#REF!</definedName>
  </definedNames>
  <calcPr fullCalcOnLoad="1"/>
</workbook>
</file>

<file path=xl/sharedStrings.xml><?xml version="1.0" encoding="utf-8"?>
<sst xmlns="http://schemas.openxmlformats.org/spreadsheetml/2006/main" count="336" uniqueCount="158">
  <si>
    <t>ANTEPROYECTO DE PRESUPUESTO - COMISIÓN DE VEHÍCULOS 2012</t>
  </si>
  <si>
    <t>Autoridad o Dependencia Judicial Solicitante</t>
  </si>
  <si>
    <r>
      <t>Tipo de  Vehiculo</t>
    </r>
    <r>
      <rPr>
        <b/>
        <sz val="10"/>
        <rFont val="Arial"/>
        <family val="2"/>
      </rPr>
      <t xml:space="preserve"> </t>
    </r>
  </si>
  <si>
    <t>Cantidad</t>
  </si>
  <si>
    <t>%  Crecimiento       11-12</t>
  </si>
  <si>
    <t>Monto Anteproyecto Presupuesto 2012</t>
  </si>
  <si>
    <t>TOTAL TÍTULO 301</t>
  </si>
  <si>
    <t xml:space="preserve">Leasing de vehículo tipo rural </t>
  </si>
  <si>
    <t>Leasing de Motocicleta</t>
  </si>
  <si>
    <t xml:space="preserve">Leasing de vehículo tipo sedán </t>
  </si>
  <si>
    <t>Leasing de Vehículo tipo Pick Up 4*4</t>
  </si>
  <si>
    <t xml:space="preserve">PROGRAMA 930 - Defensa Pública   </t>
  </si>
  <si>
    <t>Administración de la Defensa Pública</t>
  </si>
  <si>
    <t xml:space="preserve">Jefatura de la Defensa Pública  </t>
  </si>
  <si>
    <t xml:space="preserve">Leasing de vehículo tipo pick-up 4*4  </t>
  </si>
  <si>
    <t>Jefatura de la Defensa Pública (Unidad de Investigación)</t>
  </si>
  <si>
    <t>Defensa  de Coto Brus</t>
  </si>
  <si>
    <r>
      <t>Tpo de  Vehiculo</t>
    </r>
    <r>
      <rPr>
        <b/>
        <sz val="10"/>
        <rFont val="Arial"/>
        <family val="2"/>
      </rPr>
      <t xml:space="preserve"> </t>
    </r>
  </si>
  <si>
    <t xml:space="preserve">Año </t>
  </si>
  <si>
    <t>Placa</t>
  </si>
  <si>
    <t xml:space="preserve">Precio Unitario </t>
  </si>
  <si>
    <t xml:space="preserve">Valor de Rescate </t>
  </si>
  <si>
    <t xml:space="preserve">Interna </t>
  </si>
  <si>
    <t>Circul.</t>
  </si>
  <si>
    <t xml:space="preserve">Sustitución de vehículo tipo rural </t>
  </si>
  <si>
    <t>Sustitución de Vehículo tipo sedán</t>
  </si>
  <si>
    <t xml:space="preserve">Sustitución de vehiculo tipo sedán </t>
  </si>
  <si>
    <t>Sustitución vehículo tipo microbús</t>
  </si>
  <si>
    <t>Sustitución de Motocicleta</t>
  </si>
  <si>
    <t>Sustitución vehículo tipo pick-up 4*4</t>
  </si>
  <si>
    <t>Servicio Administrativo - C. J. de Heredia</t>
  </si>
  <si>
    <t xml:space="preserve">TOTAL PROGRAMA 927 - Servicio Jurisdiccional </t>
  </si>
  <si>
    <t xml:space="preserve">PROGRAMA 928 - Organismo de Investigación Judicial </t>
  </si>
  <si>
    <t xml:space="preserve">Oficina de Planes y Operaciones </t>
  </si>
  <si>
    <t>Leasing de vehículo tipo pick-up 4*4</t>
  </si>
  <si>
    <t>Leasing de Vehículo tipo Sedán</t>
  </si>
  <si>
    <t>Unidad de Vigilancia y Seguimiento   ( T)</t>
  </si>
  <si>
    <t>Unidad Especializada de Respuesta Táctica</t>
  </si>
  <si>
    <t>Unidad Canina</t>
  </si>
  <si>
    <t>Servicio Policial de Intervención Inmediata</t>
  </si>
  <si>
    <t xml:space="preserve">Unidad de Protección de Personas </t>
  </si>
  <si>
    <t xml:space="preserve">Leasing de vehículo tipo blindado </t>
  </si>
  <si>
    <t>Archivo Criminal- Secretaria</t>
  </si>
  <si>
    <t>Sección de Cárceles</t>
  </si>
  <si>
    <t xml:space="preserve">Leasing de Vehículo tipo Pick Up 4*4 </t>
  </si>
  <si>
    <t xml:space="preserve">Sección de Apoyo psicológico Operacional- </t>
  </si>
  <si>
    <t>Unidad de Antecedentes-Secretaria</t>
  </si>
  <si>
    <t>Sección de Transportes</t>
  </si>
  <si>
    <t>Comodines</t>
  </si>
  <si>
    <t>Unidad de Taller Mecánico</t>
  </si>
  <si>
    <t>Leasing de Pannel</t>
  </si>
  <si>
    <t xml:space="preserve">Departamento de Medicina Legal </t>
  </si>
  <si>
    <t>Leasing de vehículo tipo Jeep</t>
  </si>
  <si>
    <t xml:space="preserve">Leasing de vehículo tipo Sedán </t>
  </si>
  <si>
    <t xml:space="preserve">Departamento de Ciencias Forenses </t>
  </si>
  <si>
    <t xml:space="preserve">Departamento de Investigaciones Criminales </t>
  </si>
  <si>
    <t xml:space="preserve">Oficina Regional de Puriscal </t>
  </si>
  <si>
    <t xml:space="preserve">Delegación Regional de Alajuela     </t>
  </si>
  <si>
    <t>Leasing de vehículo tipo Sedán</t>
  </si>
  <si>
    <t>Leasing de vehículo tipo pick-up 4*5</t>
  </si>
  <si>
    <t xml:space="preserve">Leasing de Vehículo tipo Pick Up 4*4 ( Trasl. Privados de Libertad). </t>
  </si>
  <si>
    <t xml:space="preserve">Delegación Regional de San Carlos </t>
  </si>
  <si>
    <t>Subdelegación Regional de San Ramón</t>
  </si>
  <si>
    <t>Oficina Regional de Grecia</t>
  </si>
  <si>
    <t>Unidad Regional de Los Chiles</t>
  </si>
  <si>
    <t xml:space="preserve">Unidad Regional de La Fortuna </t>
  </si>
  <si>
    <t>Unidad Regional de Upala</t>
  </si>
  <si>
    <t>Unidad Regional de Atenas</t>
  </si>
  <si>
    <t>Unidad Regional de Orotina</t>
  </si>
  <si>
    <t>Delegación Regional de Cartago</t>
  </si>
  <si>
    <t xml:space="preserve">Subdelegación Regional de Turrialba </t>
  </si>
  <si>
    <t xml:space="preserve">Subdelegación Regional de Tres Ríos </t>
  </si>
  <si>
    <t>Unidad Regional de Tarrazú</t>
  </si>
  <si>
    <t xml:space="preserve">Delegación Regional de Heredia </t>
  </si>
  <si>
    <t xml:space="preserve">Oficina Regional de Sarapiquí </t>
  </si>
  <si>
    <t xml:space="preserve">Delegación Regional de Liberia </t>
  </si>
  <si>
    <t>Subdelegación Regional de Nicoya</t>
  </si>
  <si>
    <t>Subdelegación Regional de Cañas</t>
  </si>
  <si>
    <t>Oficina Regional de Santa Cruz</t>
  </si>
  <si>
    <t>Subdelegación Regional de Santa Cruz</t>
  </si>
  <si>
    <t>Delegación Regional de Puntarenas</t>
  </si>
  <si>
    <t>Subdelegación Regional de Aguirre y Parrita</t>
  </si>
  <si>
    <t>Subdelegación Regional de Garabito</t>
  </si>
  <si>
    <t>Oficina Regional de Garabito</t>
  </si>
  <si>
    <t xml:space="preserve">Oficina Regional de Osa </t>
  </si>
  <si>
    <t xml:space="preserve">Unidad Regional de Cóbano </t>
  </si>
  <si>
    <t>Unidad Regional de Monte Verde</t>
  </si>
  <si>
    <t>Delegación Regional de Limón</t>
  </si>
  <si>
    <t>Delegación Regional de Pococí-Guácimo</t>
  </si>
  <si>
    <t>Subdelegación Regional de Siquirres</t>
  </si>
  <si>
    <t>Oficina Regional de Bribrí</t>
  </si>
  <si>
    <t>Delegación Regional de Ciudad Nelly</t>
  </si>
  <si>
    <t xml:space="preserve">Delegación Regional de Pérez Zeledón </t>
  </si>
  <si>
    <t>Unidad Regional de Buenos Aires</t>
  </si>
  <si>
    <t>Sección de Localizaciones y Presentaciones.</t>
  </si>
  <si>
    <t>PROGRAMA 929 - Ministerio Público</t>
  </si>
  <si>
    <t>Unidad de Capacitación y Supervisión</t>
  </si>
  <si>
    <t>Leasing de vehículo tipo microbús</t>
  </si>
  <si>
    <t>Fiscalía de Guatuso</t>
  </si>
  <si>
    <t>Físcalia de San Joaquín de Flores</t>
  </si>
  <si>
    <t>Leasing de Vehículo tipo Pick Up 4*5</t>
  </si>
  <si>
    <t>PROGRAMA 950 - Servicio de Atención y Protección de Víctimas y Testigos</t>
  </si>
  <si>
    <t>Oficina de Atención a Víctima de Delitos</t>
  </si>
  <si>
    <t>Unidad de Protección a Víctimas y Testigos</t>
  </si>
  <si>
    <t>Leasing de Vehículo tipo Van</t>
  </si>
  <si>
    <t>Presidencia de la Corte</t>
  </si>
  <si>
    <t xml:space="preserve"> ( Para atender prioridades Institucionales ) </t>
  </si>
  <si>
    <t xml:space="preserve">TOTAL PROGRAMA 928 - Organismo de Investigación Judicial </t>
  </si>
  <si>
    <t xml:space="preserve">Dirección </t>
  </si>
  <si>
    <t>Sustitución de vehiculo tipo sedán</t>
  </si>
  <si>
    <t>Oficina de Asuntos Internos</t>
  </si>
  <si>
    <t xml:space="preserve">Secretaría </t>
  </si>
  <si>
    <t xml:space="preserve">Secretaría General del Organismo de Investigación Judicial </t>
  </si>
  <si>
    <t xml:space="preserve">Servicio Medicina Legal </t>
  </si>
  <si>
    <t>Servicio Ciencias Forenses</t>
  </si>
  <si>
    <t xml:space="preserve">Servicio Investigación Criminal </t>
  </si>
  <si>
    <t xml:space="preserve">Sección de Homicidios </t>
  </si>
  <si>
    <t>Sección de Estupefacientes</t>
  </si>
  <si>
    <t xml:space="preserve">Sección de Robo de Vehículos </t>
  </si>
  <si>
    <t xml:space="preserve">Sección de Delitos Varios </t>
  </si>
  <si>
    <t>Sección de Robos y Hurtos</t>
  </si>
  <si>
    <t>Sección de Delitos Sexuales, Familia y Contra la Vida</t>
  </si>
  <si>
    <t>Sección de Inspecciones Oculares y Recolección de Indicios</t>
  </si>
  <si>
    <t>Sección de Capturas</t>
  </si>
  <si>
    <t>Sección de Delitos Económicos y Financieros</t>
  </si>
  <si>
    <t>Servicio Organismo de Inv.Judicialde Alajuela</t>
  </si>
  <si>
    <r>
      <t>Sustitución de Vehículo tipo Pick Up 4*4-Ambulancia ( Trasl. Detenidos).</t>
    </r>
    <r>
      <rPr>
        <b/>
        <sz val="8"/>
        <rFont val="Arial"/>
        <family val="2"/>
      </rPr>
      <t xml:space="preserve"> REP.</t>
    </r>
  </si>
  <si>
    <t>Servicio Organismo de Inv. Jud. de Cartago</t>
  </si>
  <si>
    <t>Servicio Organismo de Inv. Jud. de Heredia</t>
  </si>
  <si>
    <t>Servicio Organismo de Inv. Jud. de Guanacaste</t>
  </si>
  <si>
    <r>
      <t>Sustitución de Vehículo tipo Pick Up 4*4</t>
    </r>
    <r>
      <rPr>
        <b/>
        <sz val="8"/>
        <rFont val="Arial"/>
        <family val="2"/>
      </rPr>
      <t xml:space="preserve"> REP.</t>
    </r>
  </si>
  <si>
    <t>Servicio Organismo de Inv. Jud. de Puntarenas</t>
  </si>
  <si>
    <t>Servicio Organismo de Inv. Jud. de Limón</t>
  </si>
  <si>
    <t>Servicio Organismo de Ciudad Nelly</t>
  </si>
  <si>
    <t xml:space="preserve">Servicio Organismo de Inv. Jud. de Pérez Zeledón </t>
  </si>
  <si>
    <t>TOTAL PROGRAMA 929 - Ministerio Público</t>
  </si>
  <si>
    <t xml:space="preserve">Fiscalía General </t>
  </si>
  <si>
    <t>Unidad Administrativa del Ministerio Público</t>
  </si>
  <si>
    <t>Servicio Ministerio Público - I C. J. de San José</t>
  </si>
  <si>
    <t xml:space="preserve">Fiscalía de Pavas </t>
  </si>
  <si>
    <t>Servicio Ministerio Público - II C. J. de San José</t>
  </si>
  <si>
    <t xml:space="preserve">Fiscalía Adjunta del II C. J. de San José </t>
  </si>
  <si>
    <t xml:space="preserve">Servicio Ministerio Público - II C. J. de Alajuela </t>
  </si>
  <si>
    <t>Fiscalía de Upala</t>
  </si>
  <si>
    <t xml:space="preserve">Servicio Ministerio Público - C. J. de Cartago </t>
  </si>
  <si>
    <t xml:space="preserve">Fiscalía de Turrialba  </t>
  </si>
  <si>
    <t xml:space="preserve">Servicio Ministerio Público - C. J. de Heredia </t>
  </si>
  <si>
    <t xml:space="preserve">Fiscalía de Sarapiquí </t>
  </si>
  <si>
    <t xml:space="preserve">Servicio Ministerio Público - I C. J. de la Zona Atlántica </t>
  </si>
  <si>
    <t xml:space="preserve">Fiscalía Adjunta del I C. J. de la Zona Atlántica </t>
  </si>
  <si>
    <t xml:space="preserve">Servicio Ministerio Público - I C. J. de San José. </t>
  </si>
  <si>
    <t>Fìscalia de Desamparados</t>
  </si>
  <si>
    <t>Servicio Ministerio Público- C.J. de Puntarenas</t>
  </si>
  <si>
    <t>Fìscalia de Aguirre y Parrita</t>
  </si>
  <si>
    <t>Unidad de Localizadores de Sarapiquì</t>
  </si>
  <si>
    <t xml:space="preserve">TOTAL PROGRAMA 932 - Servicio Justicia de Tránsito </t>
  </si>
  <si>
    <t xml:space="preserve">Servicio Investigación Judicial - I C. J. de San José </t>
  </si>
  <si>
    <t xml:space="preserve">Sección Especializada en Tránsito del O.I.J. </t>
  </si>
</sst>
</file>

<file path=xl/styles.xml><?xml version="1.0" encoding="utf-8"?>
<styleSheet xmlns="http://schemas.openxmlformats.org/spreadsheetml/2006/main">
  <numFmts count="1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;[Red]0"/>
    <numFmt numFmtId="169" formatCode="0.0%"/>
    <numFmt numFmtId="170" formatCode="#,##0;[Red]#,##0"/>
    <numFmt numFmtId="171" formatCode="#,##0.00;[Red]#,##0.00"/>
    <numFmt numFmtId="172" formatCode="_(* #,##0_);_(* \(#,##0\);_(* &quot;-&quot;??_);_(@_)"/>
    <numFmt numFmtId="173" formatCode="#,##0;[Red]\-#,##0"/>
  </numFmts>
  <fonts count="8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5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9" fontId="2" fillId="2" borderId="1" xfId="2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70" fontId="5" fillId="3" borderId="1" xfId="0" applyNumberFormat="1" applyFont="1" applyFill="1" applyBorder="1" applyAlignment="1">
      <alignment horizontal="right" vertical="center" wrapText="1"/>
    </xf>
    <xf numFmtId="0" fontId="1" fillId="0" borderId="3" xfId="19" applyFont="1" applyFill="1" applyBorder="1" applyAlignment="1">
      <alignment horizontal="justify" vertical="center"/>
      <protection/>
    </xf>
    <xf numFmtId="170" fontId="1" fillId="0" borderId="4" xfId="19" applyNumberFormat="1" applyFont="1" applyFill="1" applyBorder="1" applyAlignment="1">
      <alignment horizontal="center" vertical="center"/>
      <protection/>
    </xf>
    <xf numFmtId="169" fontId="5" fillId="0" borderId="0" xfId="0" applyNumberFormat="1" applyFont="1" applyFill="1" applyBorder="1" applyAlignment="1">
      <alignment horizontal="center" vertical="center"/>
    </xf>
    <xf numFmtId="170" fontId="5" fillId="0" borderId="5" xfId="0" applyNumberFormat="1" applyFont="1" applyFill="1" applyBorder="1" applyAlignment="1">
      <alignment horizontal="right" vertical="center" wrapText="1"/>
    </xf>
    <xf numFmtId="170" fontId="5" fillId="0" borderId="6" xfId="0" applyNumberFormat="1" applyFont="1" applyFill="1" applyBorder="1" applyAlignment="1">
      <alignment horizontal="right" vertical="center" wrapText="1"/>
    </xf>
    <xf numFmtId="170" fontId="0" fillId="0" borderId="0" xfId="0" applyNumberFormat="1" applyBorder="1" applyAlignment="1">
      <alignment/>
    </xf>
    <xf numFmtId="170" fontId="5" fillId="0" borderId="7" xfId="0" applyNumberFormat="1" applyFont="1" applyFill="1" applyBorder="1" applyAlignment="1">
      <alignment horizontal="right" vertical="center" wrapText="1"/>
    </xf>
    <xf numFmtId="169" fontId="5" fillId="3" borderId="8" xfId="21" applyNumberFormat="1" applyFont="1" applyFill="1" applyBorder="1" applyAlignment="1">
      <alignment horizontal="center" vertical="center"/>
    </xf>
    <xf numFmtId="0" fontId="1" fillId="0" borderId="4" xfId="19" applyFont="1" applyFill="1" applyBorder="1" applyAlignment="1">
      <alignment horizontal="justify" vertical="center"/>
      <protection/>
    </xf>
    <xf numFmtId="169" fontId="5" fillId="0" borderId="0" xfId="21" applyNumberFormat="1" applyFont="1" applyFill="1" applyBorder="1" applyAlignment="1">
      <alignment horizontal="center" vertical="center"/>
    </xf>
    <xf numFmtId="0" fontId="1" fillId="0" borderId="9" xfId="19" applyFont="1" applyFill="1" applyBorder="1" applyAlignment="1">
      <alignment horizontal="justify" vertical="center"/>
      <protection/>
    </xf>
    <xf numFmtId="170" fontId="1" fillId="0" borderId="9" xfId="19" applyNumberFormat="1" applyFont="1" applyFill="1" applyBorder="1" applyAlignment="1">
      <alignment horizontal="center" vertical="center"/>
      <protection/>
    </xf>
    <xf numFmtId="170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1" fontId="0" fillId="0" borderId="0" xfId="0" applyNumberFormat="1" applyBorder="1" applyAlignment="1">
      <alignment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170" fontId="0" fillId="0" borderId="0" xfId="0" applyNumberFormat="1" applyAlignment="1">
      <alignment horizontal="justify"/>
    </xf>
    <xf numFmtId="171" fontId="0" fillId="0" borderId="0" xfId="0" applyNumberFormat="1" applyFill="1" applyBorder="1" applyAlignment="1">
      <alignment/>
    </xf>
    <xf numFmtId="170" fontId="2" fillId="2" borderId="13" xfId="0" applyNumberFormat="1" applyFont="1" applyFill="1" applyBorder="1" applyAlignment="1">
      <alignment horizontal="right" vertical="center" wrapText="1"/>
    </xf>
    <xf numFmtId="170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1" fillId="0" borderId="4" xfId="19" applyNumberFormat="1" applyFont="1" applyFill="1" applyBorder="1" applyAlignment="1">
      <alignment horizontal="center" vertical="center"/>
      <protection/>
    </xf>
    <xf numFmtId="168" fontId="1" fillId="0" borderId="4" xfId="19" applyNumberFormat="1" applyFont="1" applyFill="1" applyBorder="1" applyAlignment="1">
      <alignment horizontal="center" vertical="center"/>
      <protection/>
    </xf>
    <xf numFmtId="170" fontId="1" fillId="0" borderId="4" xfId="19" applyNumberFormat="1" applyFont="1" applyFill="1" applyBorder="1" applyAlignment="1">
      <alignment vertical="center"/>
      <protection/>
    </xf>
    <xf numFmtId="49" fontId="0" fillId="0" borderId="14" xfId="19" applyNumberFormat="1" applyFont="1" applyFill="1" applyBorder="1" applyAlignment="1">
      <alignment vertical="center" wrapText="1"/>
      <protection/>
    </xf>
    <xf numFmtId="49" fontId="0" fillId="0" borderId="15" xfId="19" applyNumberFormat="1" applyFont="1" applyFill="1" applyBorder="1" applyAlignment="1">
      <alignment vertical="center" wrapText="1"/>
      <protection/>
    </xf>
    <xf numFmtId="49" fontId="0" fillId="0" borderId="16" xfId="19" applyNumberFormat="1" applyFont="1" applyFill="1" applyBorder="1" applyAlignment="1">
      <alignment vertical="center" wrapText="1"/>
      <protection/>
    </xf>
    <xf numFmtId="49" fontId="0" fillId="0" borderId="17" xfId="19" applyNumberFormat="1" applyFont="1" applyFill="1" applyBorder="1" applyAlignment="1">
      <alignment vertical="center" wrapText="1"/>
      <protection/>
    </xf>
    <xf numFmtId="170" fontId="4" fillId="0" borderId="6" xfId="0" applyNumberFormat="1" applyFont="1" applyBorder="1" applyAlignment="1">
      <alignment horizontal="right" vertical="center"/>
    </xf>
    <xf numFmtId="170" fontId="1" fillId="0" borderId="6" xfId="0" applyNumberFormat="1" applyFont="1" applyFill="1" applyBorder="1" applyAlignment="1">
      <alignment horizontal="right" vertical="center" wrapText="1"/>
    </xf>
    <xf numFmtId="0" fontId="1" fillId="0" borderId="18" xfId="19" applyFont="1" applyFill="1" applyBorder="1" applyAlignment="1">
      <alignment horizontal="justify" vertical="center"/>
      <protection/>
    </xf>
    <xf numFmtId="170" fontId="0" fillId="0" borderId="4" xfId="19" applyNumberFormat="1" applyFont="1" applyFill="1" applyBorder="1" applyAlignment="1">
      <alignment horizontal="center" vertical="center"/>
      <protection/>
    </xf>
    <xf numFmtId="3" fontId="5" fillId="0" borderId="6" xfId="15" applyNumberFormat="1" applyFont="1" applyFill="1" applyBorder="1" applyAlignment="1">
      <alignment horizontal="right" vertical="center"/>
    </xf>
    <xf numFmtId="1" fontId="0" fillId="0" borderId="4" xfId="19" applyNumberFormat="1" applyFont="1" applyFill="1" applyBorder="1" applyAlignment="1">
      <alignment horizontal="center" vertical="center"/>
      <protection/>
    </xf>
    <xf numFmtId="168" fontId="0" fillId="0" borderId="4" xfId="19" applyNumberFormat="1" applyFont="1" applyFill="1" applyBorder="1" applyAlignment="1">
      <alignment horizontal="center" vertical="center"/>
      <protection/>
    </xf>
    <xf numFmtId="170" fontId="1" fillId="0" borderId="10" xfId="0" applyNumberFormat="1" applyFont="1" applyFill="1" applyBorder="1" applyAlignment="1">
      <alignment horizontal="right" vertical="center" wrapText="1"/>
    </xf>
    <xf numFmtId="170" fontId="0" fillId="0" borderId="0" xfId="0" applyNumberFormat="1" applyAlignment="1">
      <alignment/>
    </xf>
    <xf numFmtId="170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0" fontId="0" fillId="0" borderId="0" xfId="19" applyFont="1" applyFill="1" applyBorder="1">
      <alignment/>
      <protection/>
    </xf>
    <xf numFmtId="0" fontId="7" fillId="0" borderId="0" xfId="19" applyFont="1" applyFill="1" applyBorder="1" applyAlignment="1">
      <alignment horizontal="center"/>
      <protection/>
    </xf>
    <xf numFmtId="0" fontId="1" fillId="0" borderId="19" xfId="19" applyFont="1" applyFill="1" applyBorder="1" applyAlignment="1">
      <alignment horizontal="justify" vertical="center"/>
      <protection/>
    </xf>
    <xf numFmtId="170" fontId="1" fillId="0" borderId="20" xfId="19" applyNumberFormat="1" applyFont="1" applyFill="1" applyBorder="1" applyAlignment="1">
      <alignment horizontal="center" vertical="center"/>
      <protection/>
    </xf>
    <xf numFmtId="0" fontId="1" fillId="0" borderId="21" xfId="19" applyFont="1" applyFill="1" applyBorder="1" applyAlignment="1">
      <alignment horizontal="justify" vertical="center"/>
      <protection/>
    </xf>
    <xf numFmtId="170" fontId="1" fillId="0" borderId="22" xfId="19" applyNumberFormat="1" applyFont="1" applyFill="1" applyBorder="1" applyAlignment="1">
      <alignment horizontal="center" vertical="center"/>
      <protection/>
    </xf>
    <xf numFmtId="170" fontId="1" fillId="0" borderId="3" xfId="19" applyNumberFormat="1" applyFont="1" applyFill="1" applyBorder="1" applyAlignment="1">
      <alignment horizontal="left" vertical="center"/>
      <protection/>
    </xf>
    <xf numFmtId="169" fontId="5" fillId="0" borderId="23" xfId="0" applyNumberFormat="1" applyFont="1" applyFill="1" applyBorder="1" applyAlignment="1">
      <alignment horizontal="center" vertical="center"/>
    </xf>
    <xf numFmtId="0" fontId="1" fillId="0" borderId="4" xfId="20" applyFont="1" applyFill="1" applyBorder="1" applyAlignment="1">
      <alignment horizontal="justify" vertical="center"/>
      <protection/>
    </xf>
    <xf numFmtId="170" fontId="1" fillId="0" borderId="4" xfId="20" applyNumberFormat="1" applyFont="1" applyFill="1" applyBorder="1" applyAlignment="1">
      <alignment horizontal="center" vertical="center"/>
      <protection/>
    </xf>
    <xf numFmtId="169" fontId="5" fillId="3" borderId="24" xfId="21" applyNumberFormat="1" applyFont="1" applyFill="1" applyBorder="1" applyAlignment="1">
      <alignment horizontal="center" vertical="center" wrapText="1"/>
    </xf>
    <xf numFmtId="0" fontId="1" fillId="0" borderId="14" xfId="19" applyFont="1" applyFill="1" applyBorder="1" applyAlignment="1">
      <alignment horizontal="justify" vertical="center"/>
      <protection/>
    </xf>
    <xf numFmtId="170" fontId="1" fillId="0" borderId="14" xfId="19" applyNumberFormat="1" applyFont="1" applyFill="1" applyBorder="1" applyAlignment="1">
      <alignment horizontal="center" vertical="center"/>
      <protection/>
    </xf>
    <xf numFmtId="169" fontId="5" fillId="0" borderId="14" xfId="21" applyNumberFormat="1" applyFont="1" applyFill="1" applyBorder="1" applyAlignment="1">
      <alignment horizontal="center" vertical="center"/>
    </xf>
    <xf numFmtId="0" fontId="1" fillId="0" borderId="12" xfId="19" applyFont="1" applyFill="1" applyBorder="1" applyAlignment="1">
      <alignment horizontal="justify" vertical="center"/>
      <protection/>
    </xf>
    <xf numFmtId="170" fontId="1" fillId="0" borderId="12" xfId="19" applyNumberFormat="1" applyFont="1" applyFill="1" applyBorder="1" applyAlignment="1">
      <alignment horizontal="center" vertical="center"/>
      <protection/>
    </xf>
    <xf numFmtId="169" fontId="5" fillId="0" borderId="12" xfId="21" applyNumberFormat="1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49" fontId="3" fillId="0" borderId="25" xfId="0" applyNumberFormat="1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vertical="center" wrapText="1"/>
    </xf>
    <xf numFmtId="170" fontId="5" fillId="0" borderId="8" xfId="0" applyNumberFormat="1" applyFont="1" applyFill="1" applyBorder="1" applyAlignment="1">
      <alignment horizontal="right" vertical="center" wrapText="1"/>
    </xf>
    <xf numFmtId="49" fontId="3" fillId="0" borderId="26" xfId="0" applyNumberFormat="1" applyFont="1" applyFill="1" applyBorder="1" applyAlignment="1">
      <alignment vertical="center" wrapText="1"/>
    </xf>
    <xf numFmtId="3" fontId="5" fillId="0" borderId="27" xfId="15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5" fillId="0" borderId="28" xfId="15" applyNumberFormat="1" applyFont="1" applyFill="1" applyBorder="1" applyAlignment="1">
      <alignment horizontal="right" vertical="center"/>
    </xf>
    <xf numFmtId="0" fontId="1" fillId="5" borderId="3" xfId="19" applyFont="1" applyFill="1" applyBorder="1" applyAlignment="1">
      <alignment horizontal="justify" vertical="center"/>
      <protection/>
    </xf>
    <xf numFmtId="168" fontId="1" fillId="0" borderId="29" xfId="19" applyNumberFormat="1" applyFont="1" applyFill="1" applyBorder="1" applyAlignment="1">
      <alignment horizontal="center" vertical="center"/>
      <protection/>
    </xf>
    <xf numFmtId="170" fontId="1" fillId="0" borderId="14" xfId="19" applyNumberFormat="1" applyFont="1" applyFill="1" applyBorder="1" applyAlignment="1">
      <alignment vertical="center"/>
      <protection/>
    </xf>
    <xf numFmtId="49" fontId="0" fillId="5" borderId="15" xfId="19" applyNumberFormat="1" applyFont="1" applyFill="1" applyBorder="1" applyAlignment="1">
      <alignment vertical="center" wrapText="1"/>
      <protection/>
    </xf>
    <xf numFmtId="49" fontId="5" fillId="0" borderId="3" xfId="19" applyNumberFormat="1" applyFont="1" applyFill="1" applyBorder="1" applyAlignment="1">
      <alignment horizontal="justify" vertical="center" wrapText="1"/>
      <protection/>
    </xf>
    <xf numFmtId="170" fontId="5" fillId="0" borderId="4" xfId="19" applyNumberFormat="1" applyFont="1" applyFill="1" applyBorder="1" applyAlignment="1">
      <alignment horizontal="center" vertical="center"/>
      <protection/>
    </xf>
    <xf numFmtId="1" fontId="5" fillId="0" borderId="4" xfId="19" applyNumberFormat="1" applyFont="1" applyFill="1" applyBorder="1" applyAlignment="1">
      <alignment horizontal="center" vertical="center"/>
      <protection/>
    </xf>
    <xf numFmtId="168" fontId="5" fillId="0" borderId="4" xfId="19" applyNumberFormat="1" applyFont="1" applyFill="1" applyBorder="1" applyAlignment="1">
      <alignment horizontal="center" vertical="center"/>
      <protection/>
    </xf>
    <xf numFmtId="170" fontId="5" fillId="0" borderId="4" xfId="19" applyNumberFormat="1" applyFont="1" applyFill="1" applyBorder="1" applyAlignment="1">
      <alignment vertical="center"/>
      <protection/>
    </xf>
    <xf numFmtId="170" fontId="5" fillId="0" borderId="29" xfId="19" applyNumberFormat="1" applyFont="1" applyFill="1" applyBorder="1" applyAlignment="1">
      <alignment horizontal="center" vertical="center"/>
      <protection/>
    </xf>
    <xf numFmtId="1" fontId="1" fillId="0" borderId="9" xfId="19" applyNumberFormat="1" applyFont="1" applyFill="1" applyBorder="1" applyAlignment="1">
      <alignment horizontal="center" vertical="center"/>
      <protection/>
    </xf>
    <xf numFmtId="168" fontId="1" fillId="0" borderId="9" xfId="19" applyNumberFormat="1" applyFont="1" applyFill="1" applyBorder="1" applyAlignment="1">
      <alignment horizontal="center" vertical="center"/>
      <protection/>
    </xf>
    <xf numFmtId="170" fontId="1" fillId="0" borderId="9" xfId="19" applyNumberFormat="1" applyFont="1" applyFill="1" applyBorder="1" applyAlignment="1">
      <alignment vertical="center"/>
      <protection/>
    </xf>
    <xf numFmtId="170" fontId="1" fillId="0" borderId="7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3" fontId="5" fillId="0" borderId="5" xfId="15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1" fontId="1" fillId="0" borderId="14" xfId="19" applyNumberFormat="1" applyFont="1" applyFill="1" applyBorder="1" applyAlignment="1">
      <alignment horizontal="center" vertical="center"/>
      <protection/>
    </xf>
    <xf numFmtId="168" fontId="1" fillId="0" borderId="14" xfId="19" applyNumberFormat="1" applyFont="1" applyFill="1" applyBorder="1" applyAlignment="1">
      <alignment horizontal="center" vertical="center"/>
      <protection/>
    </xf>
    <xf numFmtId="170" fontId="1" fillId="0" borderId="14" xfId="0" applyNumberFormat="1" applyFont="1" applyFill="1" applyBorder="1" applyAlignment="1">
      <alignment horizontal="right" vertical="center" wrapText="1"/>
    </xf>
    <xf numFmtId="49" fontId="0" fillId="0" borderId="30" xfId="19" applyNumberFormat="1" applyFont="1" applyFill="1" applyBorder="1" applyAlignment="1">
      <alignment vertical="center" wrapText="1"/>
      <protection/>
    </xf>
    <xf numFmtId="49" fontId="0" fillId="0" borderId="31" xfId="19" applyNumberFormat="1" applyFont="1" applyFill="1" applyBorder="1" applyAlignment="1">
      <alignment vertical="center" wrapText="1"/>
      <protection/>
    </xf>
    <xf numFmtId="49" fontId="0" fillId="0" borderId="32" xfId="19" applyNumberFormat="1" applyFont="1" applyFill="1" applyBorder="1" applyAlignment="1">
      <alignment vertical="center" wrapText="1"/>
      <protection/>
    </xf>
    <xf numFmtId="3" fontId="5" fillId="0" borderId="33" xfId="15" applyNumberFormat="1" applyFont="1" applyFill="1" applyBorder="1" applyAlignment="1">
      <alignment horizontal="right" vertical="center" wrapText="1"/>
    </xf>
    <xf numFmtId="0" fontId="0" fillId="0" borderId="34" xfId="19" applyFont="1" applyFill="1" applyBorder="1" applyAlignment="1">
      <alignment horizontal="justify" vertical="center"/>
      <protection/>
    </xf>
    <xf numFmtId="0" fontId="0" fillId="0" borderId="34" xfId="19" applyFont="1" applyFill="1" applyBorder="1" applyAlignment="1">
      <alignment horizontal="center" vertical="center"/>
      <protection/>
    </xf>
    <xf numFmtId="1" fontId="0" fillId="0" borderId="34" xfId="19" applyNumberFormat="1" applyFont="1" applyFill="1" applyBorder="1" applyAlignment="1">
      <alignment horizontal="center" vertical="center"/>
      <protection/>
    </xf>
    <xf numFmtId="3" fontId="0" fillId="0" borderId="34" xfId="19" applyNumberFormat="1" applyFont="1" applyFill="1" applyBorder="1" applyAlignment="1">
      <alignment vertical="center"/>
      <protection/>
    </xf>
    <xf numFmtId="3" fontId="0" fillId="0" borderId="35" xfId="19" applyNumberFormat="1" applyFont="1" applyFill="1" applyBorder="1" applyAlignment="1">
      <alignment horizontal="center" vertical="center"/>
      <protection/>
    </xf>
    <xf numFmtId="3" fontId="5" fillId="0" borderId="5" xfId="15" applyNumberFormat="1" applyFont="1" applyFill="1" applyBorder="1" applyAlignment="1">
      <alignment horizontal="right" vertical="center"/>
    </xf>
    <xf numFmtId="170" fontId="0" fillId="0" borderId="3" xfId="19" applyNumberFormat="1" applyFont="1" applyFill="1" applyBorder="1" applyAlignment="1">
      <alignment horizontal="center" vertical="center"/>
      <protection/>
    </xf>
    <xf numFmtId="170" fontId="0" fillId="0" borderId="4" xfId="19" applyNumberFormat="1" applyFont="1" applyFill="1" applyBorder="1" applyAlignment="1">
      <alignment vertical="center"/>
      <protection/>
    </xf>
    <xf numFmtId="170" fontId="0" fillId="0" borderId="6" xfId="19" applyNumberFormat="1" applyFont="1" applyFill="1" applyBorder="1" applyAlignment="1">
      <alignment horizontal="center" vertical="center" wrapText="1"/>
      <protection/>
    </xf>
    <xf numFmtId="49" fontId="5" fillId="0" borderId="14" xfId="19" applyNumberFormat="1" applyFont="1" applyFill="1" applyBorder="1" applyAlignment="1">
      <alignment vertical="center" wrapText="1"/>
      <protection/>
    </xf>
    <xf numFmtId="168" fontId="0" fillId="0" borderId="36" xfId="19" applyNumberFormat="1" applyFont="1" applyFill="1" applyBorder="1" applyAlignment="1">
      <alignment horizontal="center" vertical="center"/>
      <protection/>
    </xf>
    <xf numFmtId="1" fontId="0" fillId="0" borderId="36" xfId="19" applyNumberFormat="1" applyFont="1" applyFill="1" applyBorder="1" applyAlignment="1">
      <alignment horizontal="center" vertical="center"/>
      <protection/>
    </xf>
    <xf numFmtId="170" fontId="0" fillId="0" borderId="36" xfId="19" applyNumberFormat="1" applyFont="1" applyFill="1" applyBorder="1" applyAlignment="1">
      <alignment horizontal="center" vertical="center"/>
      <protection/>
    </xf>
    <xf numFmtId="170" fontId="0" fillId="0" borderId="14" xfId="19" applyNumberFormat="1" applyFont="1" applyFill="1" applyBorder="1" applyAlignment="1">
      <alignment vertical="center" wrapText="1"/>
      <protection/>
    </xf>
    <xf numFmtId="170" fontId="0" fillId="0" borderId="14" xfId="19" applyNumberFormat="1" applyFont="1" applyFill="1" applyBorder="1" applyAlignment="1">
      <alignment horizontal="center" vertical="center" wrapText="1"/>
      <protection/>
    </xf>
    <xf numFmtId="49" fontId="1" fillId="0" borderId="4" xfId="0" applyNumberFormat="1" applyFont="1" applyFill="1" applyBorder="1" applyAlignment="1">
      <alignment horizontal="justify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168" fontId="1" fillId="0" borderId="4" xfId="0" applyNumberFormat="1" applyFont="1" applyFill="1" applyBorder="1" applyAlignment="1">
      <alignment horizontal="center" vertical="center" wrapText="1"/>
    </xf>
    <xf numFmtId="170" fontId="1" fillId="0" borderId="4" xfId="0" applyNumberFormat="1" applyFont="1" applyFill="1" applyBorder="1" applyAlignment="1">
      <alignment vertical="center" wrapText="1"/>
    </xf>
    <xf numFmtId="170" fontId="1" fillId="0" borderId="4" xfId="0" applyNumberFormat="1" applyFont="1" applyFill="1" applyBorder="1" applyAlignment="1">
      <alignment horizontal="center" vertical="center" wrapText="1"/>
    </xf>
    <xf numFmtId="0" fontId="1" fillId="0" borderId="37" xfId="19" applyFont="1" applyFill="1" applyBorder="1" applyAlignment="1">
      <alignment horizontal="justify" vertical="center"/>
      <protection/>
    </xf>
    <xf numFmtId="170" fontId="1" fillId="0" borderId="37" xfId="19" applyNumberFormat="1" applyFont="1" applyFill="1" applyBorder="1" applyAlignment="1">
      <alignment horizontal="center" vertical="center"/>
      <protection/>
    </xf>
    <xf numFmtId="1" fontId="1" fillId="0" borderId="37" xfId="19" applyNumberFormat="1" applyFont="1" applyFill="1" applyBorder="1" applyAlignment="1">
      <alignment horizontal="center" vertical="center"/>
      <protection/>
    </xf>
    <xf numFmtId="168" fontId="1" fillId="0" borderId="37" xfId="19" applyNumberFormat="1" applyFont="1" applyFill="1" applyBorder="1" applyAlignment="1">
      <alignment horizontal="center" vertical="center"/>
      <protection/>
    </xf>
    <xf numFmtId="170" fontId="1" fillId="0" borderId="37" xfId="19" applyNumberFormat="1" applyFont="1" applyFill="1" applyBorder="1" applyAlignment="1">
      <alignment vertical="center"/>
      <protection/>
    </xf>
    <xf numFmtId="0" fontId="3" fillId="2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center" vertical="center" wrapText="1"/>
    </xf>
    <xf numFmtId="49" fontId="2" fillId="2" borderId="2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vertical="center" wrapText="1"/>
    </xf>
    <xf numFmtId="49" fontId="3" fillId="3" borderId="25" xfId="0" applyNumberFormat="1" applyFont="1" applyFill="1" applyBorder="1" applyAlignment="1">
      <alignment vertical="center" wrapText="1"/>
    </xf>
    <xf numFmtId="49" fontId="1" fillId="0" borderId="46" xfId="19" applyNumberFormat="1" applyFont="1" applyFill="1" applyBorder="1" applyAlignment="1">
      <alignment vertical="center" wrapText="1"/>
      <protection/>
    </xf>
    <xf numFmtId="49" fontId="1" fillId="0" borderId="47" xfId="19" applyNumberFormat="1" applyFont="1" applyFill="1" applyBorder="1" applyAlignment="1">
      <alignment vertical="center" wrapText="1"/>
      <protection/>
    </xf>
    <xf numFmtId="49" fontId="1" fillId="0" borderId="48" xfId="19" applyNumberFormat="1" applyFont="1" applyFill="1" applyBorder="1" applyAlignment="1">
      <alignment vertical="center" wrapText="1"/>
      <protection/>
    </xf>
    <xf numFmtId="49" fontId="1" fillId="0" borderId="35" xfId="19" applyNumberFormat="1" applyFont="1" applyFill="1" applyBorder="1" applyAlignment="1">
      <alignment vertical="center" wrapText="1"/>
      <protection/>
    </xf>
    <xf numFmtId="49" fontId="4" fillId="0" borderId="49" xfId="19" applyNumberFormat="1" applyFont="1" applyFill="1" applyBorder="1" applyAlignment="1">
      <alignment vertical="center" wrapText="1"/>
      <protection/>
    </xf>
    <xf numFmtId="49" fontId="4" fillId="0" borderId="50" xfId="19" applyNumberFormat="1" applyFont="1" applyFill="1" applyBorder="1" applyAlignment="1">
      <alignment vertical="center" wrapText="1"/>
      <protection/>
    </xf>
    <xf numFmtId="49" fontId="1" fillId="0" borderId="51" xfId="19" applyNumberFormat="1" applyFont="1" applyFill="1" applyBorder="1" applyAlignment="1">
      <alignment vertical="center" wrapText="1"/>
      <protection/>
    </xf>
    <xf numFmtId="49" fontId="1" fillId="0" borderId="0" xfId="19" applyNumberFormat="1" applyFont="1" applyFill="1" applyBorder="1" applyAlignment="1">
      <alignment vertical="center" wrapText="1"/>
      <protection/>
    </xf>
    <xf numFmtId="49" fontId="3" fillId="3" borderId="8" xfId="0" applyNumberFormat="1" applyFont="1" applyFill="1" applyBorder="1" applyAlignment="1">
      <alignment vertical="center" wrapText="1"/>
    </xf>
    <xf numFmtId="49" fontId="1" fillId="0" borderId="46" xfId="20" applyNumberFormat="1" applyFont="1" applyFill="1" applyBorder="1" applyAlignment="1">
      <alignment vertical="center" wrapText="1"/>
      <protection/>
    </xf>
    <xf numFmtId="49" fontId="1" fillId="0" borderId="47" xfId="20" applyNumberFormat="1" applyFont="1" applyFill="1" applyBorder="1" applyAlignment="1">
      <alignment vertical="center" wrapText="1"/>
      <protection/>
    </xf>
    <xf numFmtId="49" fontId="1" fillId="0" borderId="52" xfId="19" applyNumberFormat="1" applyFont="1" applyFill="1" applyBorder="1" applyAlignment="1">
      <alignment vertical="center" wrapText="1"/>
      <protection/>
    </xf>
    <xf numFmtId="49" fontId="1" fillId="0" borderId="53" xfId="19" applyNumberFormat="1" applyFont="1" applyFill="1" applyBorder="1" applyAlignment="1">
      <alignment vertical="center" wrapText="1"/>
      <protection/>
    </xf>
    <xf numFmtId="49" fontId="1" fillId="0" borderId="49" xfId="19" applyNumberFormat="1" applyFont="1" applyFill="1" applyBorder="1" applyAlignment="1">
      <alignment vertical="center" wrapText="1"/>
      <protection/>
    </xf>
    <xf numFmtId="49" fontId="1" fillId="0" borderId="50" xfId="19" applyNumberFormat="1" applyFont="1" applyFill="1" applyBorder="1" applyAlignment="1">
      <alignment vertical="center" wrapText="1"/>
      <protection/>
    </xf>
    <xf numFmtId="168" fontId="4" fillId="4" borderId="42" xfId="0" applyNumberFormat="1" applyFont="1" applyFill="1" applyBorder="1" applyAlignment="1">
      <alignment horizontal="center" vertical="center" wrapText="1"/>
    </xf>
    <xf numFmtId="168" fontId="4" fillId="4" borderId="43" xfId="0" applyNumberFormat="1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4" fillId="4" borderId="55" xfId="0" applyFont="1" applyFill="1" applyBorder="1" applyAlignment="1">
      <alignment horizontal="center" vertical="center" wrapText="1"/>
    </xf>
    <xf numFmtId="49" fontId="2" fillId="2" borderId="56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49" fontId="4" fillId="0" borderId="57" xfId="19" applyNumberFormat="1" applyFont="1" applyFill="1" applyBorder="1" applyAlignment="1">
      <alignment vertical="center" wrapText="1"/>
      <protection/>
    </xf>
    <xf numFmtId="49" fontId="4" fillId="0" borderId="58" xfId="19" applyNumberFormat="1" applyFont="1" applyFill="1" applyBorder="1" applyAlignment="1">
      <alignment vertical="center" wrapText="1"/>
      <protection/>
    </xf>
    <xf numFmtId="49" fontId="0" fillId="0" borderId="54" xfId="19" applyNumberFormat="1" applyFont="1" applyFill="1" applyBorder="1" applyAlignment="1">
      <alignment vertical="center" wrapText="1"/>
      <protection/>
    </xf>
    <xf numFmtId="49" fontId="0" fillId="0" borderId="58" xfId="19" applyNumberFormat="1" applyFont="1" applyFill="1" applyBorder="1" applyAlignment="1">
      <alignment vertical="center" wrapText="1"/>
      <protection/>
    </xf>
    <xf numFmtId="49" fontId="0" fillId="0" borderId="55" xfId="19" applyNumberFormat="1" applyFont="1" applyFill="1" applyBorder="1" applyAlignment="1">
      <alignment vertical="center" wrapText="1"/>
      <protection/>
    </xf>
    <xf numFmtId="49" fontId="4" fillId="0" borderId="48" xfId="19" applyNumberFormat="1" applyFont="1" applyFill="1" applyBorder="1" applyAlignment="1">
      <alignment vertical="center" wrapText="1"/>
      <protection/>
    </xf>
    <xf numFmtId="49" fontId="4" fillId="0" borderId="35" xfId="19" applyNumberFormat="1" applyFont="1" applyFill="1" applyBorder="1" applyAlignment="1">
      <alignment vertical="center" wrapText="1"/>
      <protection/>
    </xf>
    <xf numFmtId="49" fontId="5" fillId="0" borderId="46" xfId="19" applyNumberFormat="1" applyFont="1" applyFill="1" applyBorder="1" applyAlignment="1">
      <alignment vertical="center" wrapText="1"/>
      <protection/>
    </xf>
    <xf numFmtId="49" fontId="5" fillId="0" borderId="47" xfId="19" applyNumberFormat="1" applyFont="1" applyFill="1" applyBorder="1" applyAlignment="1">
      <alignment vertical="center" wrapText="1"/>
      <protection/>
    </xf>
    <xf numFmtId="49" fontId="0" fillId="0" borderId="59" xfId="19" applyNumberFormat="1" applyFont="1" applyFill="1" applyBorder="1" applyAlignment="1">
      <alignment vertical="center" wrapText="1"/>
      <protection/>
    </xf>
    <xf numFmtId="49" fontId="0" fillId="0" borderId="47" xfId="19" applyNumberFormat="1" applyFont="1" applyFill="1" applyBorder="1" applyAlignment="1">
      <alignment vertical="center" wrapText="1"/>
      <protection/>
    </xf>
    <xf numFmtId="49" fontId="0" fillId="0" borderId="60" xfId="19" applyNumberFormat="1" applyFont="1" applyFill="1" applyBorder="1" applyAlignment="1">
      <alignment vertical="center" wrapText="1"/>
      <protection/>
    </xf>
    <xf numFmtId="49" fontId="1" fillId="0" borderId="61" xfId="19" applyNumberFormat="1" applyFont="1" applyFill="1" applyBorder="1" applyAlignment="1">
      <alignment vertical="center" wrapText="1"/>
      <protection/>
    </xf>
    <xf numFmtId="49" fontId="4" fillId="0" borderId="46" xfId="19" applyNumberFormat="1" applyFont="1" applyFill="1" applyBorder="1" applyAlignment="1">
      <alignment vertical="center" wrapText="1"/>
      <protection/>
    </xf>
    <xf numFmtId="49" fontId="4" fillId="0" borderId="60" xfId="19" applyNumberFormat="1" applyFont="1" applyFill="1" applyBorder="1" applyAlignment="1">
      <alignment vertical="center" wrapText="1"/>
      <protection/>
    </xf>
    <xf numFmtId="49" fontId="1" fillId="0" borderId="62" xfId="19" applyNumberFormat="1" applyFont="1" applyFill="1" applyBorder="1" applyAlignment="1">
      <alignment vertical="center" wrapText="1"/>
      <protection/>
    </xf>
    <xf numFmtId="49" fontId="6" fillId="0" borderId="48" xfId="19" applyNumberFormat="1" applyFont="1" applyFill="1" applyBorder="1" applyAlignment="1">
      <alignment vertical="center" wrapText="1"/>
      <protection/>
    </xf>
    <xf numFmtId="49" fontId="6" fillId="0" borderId="35" xfId="19" applyNumberFormat="1" applyFont="1" applyFill="1" applyBorder="1" applyAlignment="1">
      <alignment vertical="center" wrapText="1"/>
      <protection/>
    </xf>
    <xf numFmtId="49" fontId="0" fillId="0" borderId="61" xfId="19" applyNumberFormat="1" applyFont="1" applyFill="1" applyBorder="1" applyAlignment="1">
      <alignment vertical="center" wrapText="1"/>
      <protection/>
    </xf>
    <xf numFmtId="49" fontId="0" fillId="0" borderId="34" xfId="19" applyNumberFormat="1" applyFont="1" applyFill="1" applyBorder="1" applyAlignment="1">
      <alignment vertical="center" wrapText="1"/>
      <protection/>
    </xf>
    <xf numFmtId="49" fontId="0" fillId="0" borderId="35" xfId="19" applyNumberFormat="1" applyFont="1" applyFill="1" applyBorder="1" applyAlignment="1">
      <alignment vertical="center" wrapText="1"/>
      <protection/>
    </xf>
    <xf numFmtId="49" fontId="1" fillId="0" borderId="40" xfId="19" applyNumberFormat="1" applyFont="1" applyFill="1" applyBorder="1" applyAlignment="1">
      <alignment vertical="center" wrapText="1"/>
      <protection/>
    </xf>
    <xf numFmtId="49" fontId="1" fillId="0" borderId="63" xfId="19" applyNumberFormat="1" applyFont="1" applyFill="1" applyBorder="1" applyAlignment="1">
      <alignment vertical="center" wrapText="1"/>
      <protection/>
    </xf>
    <xf numFmtId="49" fontId="4" fillId="0" borderId="34" xfId="19" applyNumberFormat="1" applyFont="1" applyFill="1" applyBorder="1" applyAlignment="1">
      <alignment vertical="center" wrapText="1"/>
      <protection/>
    </xf>
    <xf numFmtId="49" fontId="3" fillId="3" borderId="26" xfId="0" applyNumberFormat="1" applyFont="1" applyFill="1" applyBorder="1" applyAlignment="1">
      <alignment horizontal="left" vertical="center" wrapText="1"/>
    </xf>
    <xf numFmtId="49" fontId="3" fillId="3" borderId="25" xfId="0" applyNumberFormat="1" applyFont="1" applyFill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Vehiculos al 9-02-2011" xfId="19"/>
    <cellStyle name="Normal_Vehiculos al 9-02-2011_Copia de 98. Vehículo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22"/>
  <sheetViews>
    <sheetView tabSelected="1" workbookViewId="0" topLeftCell="A1">
      <selection activeCell="A2" sqref="A2:F2"/>
    </sheetView>
  </sheetViews>
  <sheetFormatPr defaultColWidth="11.421875" defaultRowHeight="12.75"/>
  <cols>
    <col min="1" max="1" width="24.57421875" style="1" customWidth="1"/>
    <col min="2" max="2" width="26.00390625" style="1" customWidth="1"/>
    <col min="3" max="3" width="37.28125" style="1" customWidth="1"/>
    <col min="4" max="4" width="10.140625" style="2" bestFit="1" customWidth="1"/>
    <col min="5" max="5" width="19.28125" style="3" hidden="1" customWidth="1"/>
    <col min="6" max="6" width="15.7109375" style="2" customWidth="1"/>
    <col min="7" max="8" width="12.7109375" style="1" bestFit="1" customWidth="1"/>
    <col min="9" max="16384" width="11.421875" style="1" customWidth="1"/>
  </cols>
  <sheetData>
    <row r="1" ht="13.5" customHeight="1" thickBot="1"/>
    <row r="2" spans="1:6" ht="16.5" customHeight="1" thickBot="1">
      <c r="A2" s="128" t="s">
        <v>0</v>
      </c>
      <c r="B2" s="129"/>
      <c r="C2" s="129"/>
      <c r="D2" s="129"/>
      <c r="E2" s="129"/>
      <c r="F2" s="130"/>
    </row>
    <row r="3" spans="1:6" ht="21" customHeight="1">
      <c r="A3" s="131" t="s">
        <v>1</v>
      </c>
      <c r="B3" s="132"/>
      <c r="C3" s="135" t="s">
        <v>2</v>
      </c>
      <c r="D3" s="135" t="s">
        <v>3</v>
      </c>
      <c r="E3" s="137" t="s">
        <v>4</v>
      </c>
      <c r="F3" s="139" t="s">
        <v>5</v>
      </c>
    </row>
    <row r="4" spans="1:6" ht="18.75" customHeight="1" thickBot="1">
      <c r="A4" s="133"/>
      <c r="B4" s="134"/>
      <c r="C4" s="136"/>
      <c r="D4" s="136"/>
      <c r="E4" s="138"/>
      <c r="F4" s="140"/>
    </row>
    <row r="5" spans="1:8" s="2" customFormat="1" ht="15.75" customHeight="1" thickBot="1">
      <c r="A5" s="141" t="s">
        <v>6</v>
      </c>
      <c r="B5" s="142"/>
      <c r="C5" s="142"/>
      <c r="D5" s="143"/>
      <c r="E5" s="4">
        <v>1</v>
      </c>
      <c r="F5" s="5">
        <f>+F6+F97+F101+F106</f>
        <v>1059888327.675658</v>
      </c>
      <c r="H5" s="6"/>
    </row>
    <row r="6" spans="1:8" ht="16.5" customHeight="1" thickBot="1">
      <c r="A6" s="144" t="s">
        <v>32</v>
      </c>
      <c r="B6" s="145"/>
      <c r="C6" s="145"/>
      <c r="D6" s="145"/>
      <c r="E6" s="15" t="e">
        <f>+#REF!/#REF!</f>
        <v>#REF!</v>
      </c>
      <c r="F6" s="7">
        <f>SUM(F7:F96)</f>
        <v>640678269.7419258</v>
      </c>
      <c r="G6" s="13"/>
      <c r="H6" s="48"/>
    </row>
    <row r="7" spans="1:6" ht="12.75">
      <c r="A7" s="146" t="s">
        <v>33</v>
      </c>
      <c r="B7" s="147"/>
      <c r="C7" s="16" t="s">
        <v>34</v>
      </c>
      <c r="D7" s="9">
        <v>1</v>
      </c>
      <c r="E7" s="10" t="e">
        <f>+#REF!/#REF!</f>
        <v>#REF!</v>
      </c>
      <c r="F7" s="11">
        <v>6287474.280456839</v>
      </c>
    </row>
    <row r="8" spans="1:6" ht="12.75">
      <c r="A8" s="146"/>
      <c r="B8" s="147"/>
      <c r="C8" s="16" t="s">
        <v>35</v>
      </c>
      <c r="D8" s="9">
        <v>1</v>
      </c>
      <c r="E8" s="10" t="e">
        <f>+#REF!/#REF!</f>
        <v>#REF!</v>
      </c>
      <c r="F8" s="12">
        <v>5294908.227282026</v>
      </c>
    </row>
    <row r="9" spans="1:6" ht="12.75">
      <c r="A9" s="146" t="s">
        <v>36</v>
      </c>
      <c r="B9" s="147"/>
      <c r="C9" s="16" t="s">
        <v>35</v>
      </c>
      <c r="D9" s="9">
        <v>1</v>
      </c>
      <c r="E9" s="10" t="e">
        <f>+#REF!/#REF!</f>
        <v>#REF!</v>
      </c>
      <c r="F9" s="12">
        <v>5294908.227282026</v>
      </c>
    </row>
    <row r="10" spans="1:6" ht="12.75">
      <c r="A10" s="146"/>
      <c r="B10" s="147"/>
      <c r="C10" s="16" t="s">
        <v>8</v>
      </c>
      <c r="D10" s="9">
        <v>5</v>
      </c>
      <c r="E10" s="10" t="e">
        <f>+#REF!/#REF!</f>
        <v>#REF!</v>
      </c>
      <c r="F10" s="12">
        <v>4716628.420396969</v>
      </c>
    </row>
    <row r="11" spans="1:6" ht="12.75">
      <c r="A11" s="146" t="s">
        <v>37</v>
      </c>
      <c r="B11" s="147"/>
      <c r="C11" s="16" t="s">
        <v>10</v>
      </c>
      <c r="D11" s="9">
        <v>1</v>
      </c>
      <c r="E11" s="10" t="e">
        <f>+#REF!/#REF!</f>
        <v>#REF!</v>
      </c>
      <c r="F11" s="12">
        <v>6287474.280456839</v>
      </c>
    </row>
    <row r="12" spans="1:6" ht="12.75">
      <c r="A12" s="146" t="s">
        <v>38</v>
      </c>
      <c r="B12" s="147"/>
      <c r="C12" s="16" t="s">
        <v>14</v>
      </c>
      <c r="D12" s="9">
        <v>1</v>
      </c>
      <c r="E12" s="10" t="e">
        <f>+#REF!/#REF!</f>
        <v>#REF!</v>
      </c>
      <c r="F12" s="12">
        <v>6287474.280456839</v>
      </c>
    </row>
    <row r="13" spans="1:6" ht="12.75">
      <c r="A13" s="146" t="s">
        <v>39</v>
      </c>
      <c r="B13" s="147"/>
      <c r="C13" s="16" t="s">
        <v>14</v>
      </c>
      <c r="D13" s="9">
        <v>1</v>
      </c>
      <c r="E13" s="10" t="e">
        <f>+#REF!/#REF!</f>
        <v>#REF!</v>
      </c>
      <c r="F13" s="12">
        <v>6287474.280456839</v>
      </c>
    </row>
    <row r="14" spans="1:6" ht="12.75">
      <c r="A14" s="148" t="s">
        <v>40</v>
      </c>
      <c r="B14" s="149"/>
      <c r="C14" s="8" t="s">
        <v>41</v>
      </c>
      <c r="D14" s="9">
        <v>1</v>
      </c>
      <c r="E14" s="10" t="e">
        <f>+#REF!/#REF!</f>
        <v>#REF!</v>
      </c>
      <c r="F14" s="12">
        <v>27736109.491970345</v>
      </c>
    </row>
    <row r="15" spans="1:6" ht="12.75">
      <c r="A15" s="148" t="s">
        <v>42</v>
      </c>
      <c r="B15" s="149"/>
      <c r="C15" s="8" t="s">
        <v>35</v>
      </c>
      <c r="D15" s="9">
        <v>1</v>
      </c>
      <c r="E15" s="10" t="e">
        <f>+#REF!/#REF!</f>
        <v>#REF!</v>
      </c>
      <c r="F15" s="12">
        <v>5294908.227282026</v>
      </c>
    </row>
    <row r="16" spans="1:6" ht="12.75">
      <c r="A16" s="148" t="s">
        <v>43</v>
      </c>
      <c r="B16" s="149"/>
      <c r="C16" s="8" t="s">
        <v>44</v>
      </c>
      <c r="D16" s="9">
        <v>2</v>
      </c>
      <c r="E16" s="10" t="e">
        <f>+#REF!/#REF!</f>
        <v>#REF!</v>
      </c>
      <c r="F16" s="12">
        <v>12574948.560913678</v>
      </c>
    </row>
    <row r="17" spans="1:6" ht="12.75">
      <c r="A17" s="148" t="s">
        <v>45</v>
      </c>
      <c r="B17" s="149"/>
      <c r="C17" s="8" t="s">
        <v>35</v>
      </c>
      <c r="D17" s="9">
        <v>1</v>
      </c>
      <c r="E17" s="10" t="e">
        <f>+#REF!/#REF!</f>
        <v>#REF!</v>
      </c>
      <c r="F17" s="12">
        <v>5294908.227282026</v>
      </c>
    </row>
    <row r="18" spans="1:6" ht="12.75">
      <c r="A18" s="148" t="s">
        <v>46</v>
      </c>
      <c r="B18" s="149"/>
      <c r="C18" s="8" t="s">
        <v>35</v>
      </c>
      <c r="D18" s="9">
        <v>1</v>
      </c>
      <c r="E18" s="10" t="e">
        <f>+#REF!/#REF!</f>
        <v>#REF!</v>
      </c>
      <c r="F18" s="12">
        <v>5294908.227282026</v>
      </c>
    </row>
    <row r="19" spans="1:6" ht="12.75">
      <c r="A19" s="150" t="s">
        <v>47</v>
      </c>
      <c r="B19" s="151"/>
      <c r="C19" s="49"/>
      <c r="D19" s="50"/>
      <c r="E19" s="10"/>
      <c r="F19" s="12"/>
    </row>
    <row r="20" spans="1:6" ht="12.75">
      <c r="A20" s="148" t="s">
        <v>48</v>
      </c>
      <c r="B20" s="149"/>
      <c r="C20" s="51" t="s">
        <v>10</v>
      </c>
      <c r="D20" s="52">
        <v>3</v>
      </c>
      <c r="E20" s="10" t="e">
        <f>+#REF!/#REF!</f>
        <v>#REF!</v>
      </c>
      <c r="F20" s="12">
        <v>18862422.841370516</v>
      </c>
    </row>
    <row r="21" spans="1:6" ht="12.75">
      <c r="A21" s="148" t="s">
        <v>48</v>
      </c>
      <c r="B21" s="149"/>
      <c r="C21" s="53" t="s">
        <v>35</v>
      </c>
      <c r="D21" s="54">
        <v>5</v>
      </c>
      <c r="E21" s="10" t="e">
        <f>+#REF!/#REF!</f>
        <v>#REF!</v>
      </c>
      <c r="F21" s="12">
        <v>26474541.136410136</v>
      </c>
    </row>
    <row r="22" spans="1:6" ht="12.75">
      <c r="A22" s="146" t="s">
        <v>48</v>
      </c>
      <c r="B22" s="147"/>
      <c r="C22" s="16" t="s">
        <v>10</v>
      </c>
      <c r="D22" s="9">
        <v>2</v>
      </c>
      <c r="E22" s="10" t="e">
        <f>+#REF!/#REF!</f>
        <v>#REF!</v>
      </c>
      <c r="F22" s="12">
        <v>12574948.560913678</v>
      </c>
    </row>
    <row r="23" spans="1:6" ht="12.75">
      <c r="A23" s="148" t="s">
        <v>49</v>
      </c>
      <c r="B23" s="149"/>
      <c r="C23" s="8" t="s">
        <v>50</v>
      </c>
      <c r="D23" s="9">
        <v>1</v>
      </c>
      <c r="E23" s="10" t="e">
        <f>+#REF!/#REF!</f>
        <v>#REF!</v>
      </c>
      <c r="F23" s="12">
        <v>9060667.212519266</v>
      </c>
    </row>
    <row r="24" spans="1:6" ht="12.75">
      <c r="A24" s="148" t="s">
        <v>51</v>
      </c>
      <c r="B24" s="149"/>
      <c r="C24" s="8" t="s">
        <v>7</v>
      </c>
      <c r="D24" s="9">
        <v>1</v>
      </c>
      <c r="E24" s="10" t="e">
        <f>+#REF!/#REF!</f>
        <v>#REF!</v>
      </c>
      <c r="F24" s="12">
        <v>10895787.65634725</v>
      </c>
    </row>
    <row r="25" spans="1:6" ht="12.75">
      <c r="A25" s="148"/>
      <c r="B25" s="149"/>
      <c r="C25" s="8" t="s">
        <v>52</v>
      </c>
      <c r="D25" s="9">
        <v>1</v>
      </c>
      <c r="E25" s="10" t="e">
        <f>+#REF!/#REF!</f>
        <v>#REF!</v>
      </c>
      <c r="F25" s="12">
        <v>10786265.065171527</v>
      </c>
    </row>
    <row r="26" spans="1:6" ht="12.75">
      <c r="A26" s="148"/>
      <c r="B26" s="149"/>
      <c r="C26" s="8" t="s">
        <v>53</v>
      </c>
      <c r="D26" s="9">
        <v>1</v>
      </c>
      <c r="E26" s="10" t="e">
        <f>+#REF!/#REF!</f>
        <v>#REF!</v>
      </c>
      <c r="F26" s="12">
        <v>5294908.227282026</v>
      </c>
    </row>
    <row r="27" spans="1:6" ht="12.75">
      <c r="A27" s="148" t="s">
        <v>54</v>
      </c>
      <c r="B27" s="149"/>
      <c r="C27" s="8" t="s">
        <v>14</v>
      </c>
      <c r="D27" s="9">
        <v>2</v>
      </c>
      <c r="E27" s="10" t="e">
        <f>+#REF!/#REF!</f>
        <v>#REF!</v>
      </c>
      <c r="F27" s="12">
        <v>12574948.560913678</v>
      </c>
    </row>
    <row r="28" spans="1:6" ht="12.75">
      <c r="A28" s="148"/>
      <c r="B28" s="149"/>
      <c r="C28" s="8" t="s">
        <v>52</v>
      </c>
      <c r="D28" s="9">
        <v>1</v>
      </c>
      <c r="E28" s="10" t="e">
        <f>+#REF!/#REF!</f>
        <v>#REF!</v>
      </c>
      <c r="F28" s="12">
        <v>10786265.065171527</v>
      </c>
    </row>
    <row r="29" spans="1:6" ht="12.75">
      <c r="A29" s="148"/>
      <c r="B29" s="149"/>
      <c r="C29" s="8" t="s">
        <v>53</v>
      </c>
      <c r="D29" s="9">
        <v>1</v>
      </c>
      <c r="E29" s="10" t="e">
        <f>+#REF!/#REF!</f>
        <v>#REF!</v>
      </c>
      <c r="F29" s="12">
        <v>5294908.227282026</v>
      </c>
    </row>
    <row r="30" spans="1:6" ht="12.75">
      <c r="A30" s="148" t="s">
        <v>55</v>
      </c>
      <c r="B30" s="149"/>
      <c r="C30" s="8" t="s">
        <v>8</v>
      </c>
      <c r="D30" s="9">
        <v>1</v>
      </c>
      <c r="E30" s="10" t="e">
        <f>+#REF!/#REF!</f>
        <v>#REF!</v>
      </c>
      <c r="F30" s="12">
        <v>943325.6840793936</v>
      </c>
    </row>
    <row r="31" spans="1:6" ht="12.75">
      <c r="A31" s="148" t="s">
        <v>56</v>
      </c>
      <c r="B31" s="149"/>
      <c r="C31" s="55" t="s">
        <v>14</v>
      </c>
      <c r="D31" s="31">
        <v>1</v>
      </c>
      <c r="E31" s="10" t="e">
        <f>+#REF!/#REF!</f>
        <v>#REF!</v>
      </c>
      <c r="F31" s="12">
        <v>6287474.280456839</v>
      </c>
    </row>
    <row r="32" spans="1:6" ht="12.75">
      <c r="A32" s="148" t="s">
        <v>57</v>
      </c>
      <c r="B32" s="149"/>
      <c r="C32" s="8" t="s">
        <v>58</v>
      </c>
      <c r="D32" s="9">
        <v>2</v>
      </c>
      <c r="E32" s="10" t="e">
        <f>+#REF!/#REF!</f>
        <v>#REF!</v>
      </c>
      <c r="F32" s="12">
        <v>10589816.454564052</v>
      </c>
    </row>
    <row r="33" spans="1:6" ht="12.75">
      <c r="A33" s="148"/>
      <c r="B33" s="149"/>
      <c r="C33" s="8" t="s">
        <v>59</v>
      </c>
      <c r="D33" s="9">
        <v>2</v>
      </c>
      <c r="E33" s="10" t="e">
        <f>+#REF!/#REF!</f>
        <v>#REF!</v>
      </c>
      <c r="F33" s="12">
        <v>25792446.47199623</v>
      </c>
    </row>
    <row r="34" spans="1:6" ht="22.5" customHeight="1">
      <c r="A34" s="148"/>
      <c r="B34" s="149"/>
      <c r="C34" s="8" t="s">
        <v>60</v>
      </c>
      <c r="D34" s="9">
        <v>1</v>
      </c>
      <c r="E34" s="10" t="e">
        <f>+#REF!/#REF!</f>
        <v>#REF!</v>
      </c>
      <c r="F34" s="12">
        <v>6287474.280456839</v>
      </c>
    </row>
    <row r="35" spans="1:6" ht="12.75">
      <c r="A35" s="146" t="s">
        <v>61</v>
      </c>
      <c r="B35" s="147"/>
      <c r="C35" s="16" t="s">
        <v>14</v>
      </c>
      <c r="D35" s="9">
        <v>1</v>
      </c>
      <c r="E35" s="10" t="e">
        <f>+#REF!/#REF!</f>
        <v>#REF!</v>
      </c>
      <c r="F35" s="12">
        <v>6287474.280456839</v>
      </c>
    </row>
    <row r="36" spans="1:6" ht="12.75">
      <c r="A36" s="146"/>
      <c r="B36" s="147"/>
      <c r="C36" s="16" t="s">
        <v>59</v>
      </c>
      <c r="D36" s="9">
        <v>1</v>
      </c>
      <c r="E36" s="10" t="e">
        <f>+#REF!/#REF!</f>
        <v>#REF!</v>
      </c>
      <c r="F36" s="12">
        <v>12896223.235998115</v>
      </c>
    </row>
    <row r="37" spans="1:6" ht="12.75">
      <c r="A37" s="146"/>
      <c r="B37" s="147"/>
      <c r="C37" s="16" t="s">
        <v>8</v>
      </c>
      <c r="D37" s="9">
        <v>1</v>
      </c>
      <c r="E37" s="10" t="e">
        <f>+#REF!/#REF!</f>
        <v>#REF!</v>
      </c>
      <c r="F37" s="12">
        <v>943325.6840793936</v>
      </c>
    </row>
    <row r="38" spans="1:6" ht="12.75">
      <c r="A38" s="146" t="s">
        <v>62</v>
      </c>
      <c r="B38" s="147"/>
      <c r="C38" s="16" t="s">
        <v>14</v>
      </c>
      <c r="D38" s="9">
        <v>1</v>
      </c>
      <c r="E38" s="10" t="e">
        <f>+#REF!/#REF!</f>
        <v>#REF!</v>
      </c>
      <c r="F38" s="12">
        <v>6287474.280456839</v>
      </c>
    </row>
    <row r="39" spans="1:6" ht="12.75">
      <c r="A39" s="146"/>
      <c r="B39" s="147"/>
      <c r="C39" s="16" t="s">
        <v>14</v>
      </c>
      <c r="D39" s="9">
        <v>1</v>
      </c>
      <c r="E39" s="10" t="e">
        <f>+#REF!/#REF!</f>
        <v>#REF!</v>
      </c>
      <c r="F39" s="12">
        <v>6287474.280456839</v>
      </c>
    </row>
    <row r="40" spans="1:6" ht="12.75">
      <c r="A40" s="146"/>
      <c r="B40" s="147"/>
      <c r="C40" s="16" t="s">
        <v>8</v>
      </c>
      <c r="D40" s="9">
        <v>1</v>
      </c>
      <c r="E40" s="10" t="e">
        <f>+#REF!/#REF!</f>
        <v>#REF!</v>
      </c>
      <c r="F40" s="12">
        <v>943325.6840793936</v>
      </c>
    </row>
    <row r="41" spans="1:6" ht="12.75">
      <c r="A41" s="146" t="s">
        <v>63</v>
      </c>
      <c r="B41" s="147"/>
      <c r="C41" s="16" t="s">
        <v>14</v>
      </c>
      <c r="D41" s="9">
        <v>1</v>
      </c>
      <c r="E41" s="10" t="e">
        <f>+#REF!/#REF!</f>
        <v>#REF!</v>
      </c>
      <c r="F41" s="12">
        <v>6287474.280456839</v>
      </c>
    </row>
    <row r="42" spans="1:6" ht="12.75">
      <c r="A42" s="146" t="s">
        <v>64</v>
      </c>
      <c r="B42" s="147"/>
      <c r="C42" s="16" t="s">
        <v>14</v>
      </c>
      <c r="D42" s="9">
        <v>1</v>
      </c>
      <c r="E42" s="10" t="e">
        <f>+#REF!/#REF!</f>
        <v>#REF!</v>
      </c>
      <c r="F42" s="12">
        <v>6287474.280456839</v>
      </c>
    </row>
    <row r="43" spans="1:6" ht="12.75">
      <c r="A43" s="146"/>
      <c r="B43" s="147"/>
      <c r="C43" s="16" t="s">
        <v>14</v>
      </c>
      <c r="D43" s="9">
        <v>1</v>
      </c>
      <c r="E43" s="10" t="e">
        <f>+#REF!/#REF!</f>
        <v>#REF!</v>
      </c>
      <c r="F43" s="12">
        <v>6287474.280456839</v>
      </c>
    </row>
    <row r="44" spans="1:6" ht="12.75">
      <c r="A44" s="146" t="s">
        <v>65</v>
      </c>
      <c r="B44" s="147"/>
      <c r="C44" s="16" t="s">
        <v>14</v>
      </c>
      <c r="D44" s="9">
        <v>1</v>
      </c>
      <c r="E44" s="10" t="e">
        <f>+#REF!/#REF!</f>
        <v>#REF!</v>
      </c>
      <c r="F44" s="12">
        <v>6287474.280456839</v>
      </c>
    </row>
    <row r="45" spans="1:6" ht="12.75">
      <c r="A45" s="146"/>
      <c r="B45" s="147"/>
      <c r="C45" s="16" t="s">
        <v>14</v>
      </c>
      <c r="D45" s="9">
        <v>1</v>
      </c>
      <c r="E45" s="10" t="e">
        <f>+#REF!/#REF!</f>
        <v>#REF!</v>
      </c>
      <c r="F45" s="12">
        <v>6287474.280456839</v>
      </c>
    </row>
    <row r="46" spans="1:6" ht="12.75">
      <c r="A46" s="146" t="s">
        <v>66</v>
      </c>
      <c r="B46" s="147"/>
      <c r="C46" s="16" t="s">
        <v>14</v>
      </c>
      <c r="D46" s="9">
        <v>1</v>
      </c>
      <c r="E46" s="10" t="e">
        <f>+#REF!/#REF!</f>
        <v>#REF!</v>
      </c>
      <c r="F46" s="12">
        <v>6287474.280456839</v>
      </c>
    </row>
    <row r="47" spans="1:6" ht="12.75">
      <c r="A47" s="146"/>
      <c r="B47" s="147"/>
      <c r="C47" s="16" t="s">
        <v>14</v>
      </c>
      <c r="D47" s="9">
        <v>1</v>
      </c>
      <c r="E47" s="10" t="e">
        <f>+#REF!/#REF!</f>
        <v>#REF!</v>
      </c>
      <c r="F47" s="12">
        <v>6287474.280456839</v>
      </c>
    </row>
    <row r="48" spans="1:6" ht="12.75">
      <c r="A48" s="146" t="s">
        <v>67</v>
      </c>
      <c r="B48" s="147"/>
      <c r="C48" s="16" t="s">
        <v>14</v>
      </c>
      <c r="D48" s="9">
        <v>1</v>
      </c>
      <c r="E48" s="10" t="e">
        <f>+#REF!/#REF!</f>
        <v>#REF!</v>
      </c>
      <c r="F48" s="12">
        <v>6287474.280456839</v>
      </c>
    </row>
    <row r="49" spans="1:6" ht="12.75">
      <c r="A49" s="146"/>
      <c r="B49" s="147"/>
      <c r="C49" s="16" t="s">
        <v>14</v>
      </c>
      <c r="D49" s="9">
        <v>1</v>
      </c>
      <c r="E49" s="10" t="e">
        <f>+#REF!/#REF!</f>
        <v>#REF!</v>
      </c>
      <c r="F49" s="12">
        <v>6287474.280456839</v>
      </c>
    </row>
    <row r="50" spans="1:6" ht="12.75">
      <c r="A50" s="148" t="s">
        <v>68</v>
      </c>
      <c r="B50" s="149"/>
      <c r="C50" s="8" t="s">
        <v>14</v>
      </c>
      <c r="D50" s="9">
        <v>1</v>
      </c>
      <c r="E50" s="10" t="e">
        <f>+#REF!/#REF!</f>
        <v>#REF!</v>
      </c>
      <c r="F50" s="12">
        <v>6287474.280456839</v>
      </c>
    </row>
    <row r="51" spans="1:6" ht="12.75">
      <c r="A51" s="148"/>
      <c r="B51" s="149"/>
      <c r="C51" s="8" t="s">
        <v>14</v>
      </c>
      <c r="D51" s="9">
        <v>3</v>
      </c>
      <c r="E51" s="10" t="e">
        <f>+#REF!/#REF!</f>
        <v>#REF!</v>
      </c>
      <c r="F51" s="12">
        <v>18862422.841370516</v>
      </c>
    </row>
    <row r="52" spans="1:6" ht="12.75">
      <c r="A52" s="148" t="s">
        <v>69</v>
      </c>
      <c r="B52" s="149"/>
      <c r="C52" s="8" t="s">
        <v>14</v>
      </c>
      <c r="D52" s="9">
        <v>1</v>
      </c>
      <c r="E52" s="10" t="e">
        <f>+#REF!/#REF!</f>
        <v>#REF!</v>
      </c>
      <c r="F52" s="12">
        <v>6287474.280456839</v>
      </c>
    </row>
    <row r="53" spans="1:6" ht="12.75">
      <c r="A53" s="148" t="s">
        <v>70</v>
      </c>
      <c r="B53" s="149"/>
      <c r="C53" s="8" t="s">
        <v>14</v>
      </c>
      <c r="D53" s="9">
        <v>1</v>
      </c>
      <c r="E53" s="10" t="e">
        <f>+#REF!/#REF!</f>
        <v>#REF!</v>
      </c>
      <c r="F53" s="12">
        <v>6287474.280456839</v>
      </c>
    </row>
    <row r="54" spans="1:6" ht="12.75">
      <c r="A54" s="148" t="s">
        <v>71</v>
      </c>
      <c r="B54" s="149"/>
      <c r="C54" s="8" t="s">
        <v>14</v>
      </c>
      <c r="D54" s="9">
        <v>1</v>
      </c>
      <c r="E54" s="10" t="e">
        <f>+#REF!/#REF!</f>
        <v>#REF!</v>
      </c>
      <c r="F54" s="12">
        <v>6287474.280456839</v>
      </c>
    </row>
    <row r="55" spans="1:6" ht="12.75">
      <c r="A55" s="148"/>
      <c r="B55" s="149"/>
      <c r="C55" s="8" t="s">
        <v>8</v>
      </c>
      <c r="D55" s="9">
        <v>1</v>
      </c>
      <c r="E55" s="10" t="e">
        <f>+#REF!/#REF!</f>
        <v>#REF!</v>
      </c>
      <c r="F55" s="12">
        <v>943325.6840793936</v>
      </c>
    </row>
    <row r="56" spans="1:6" ht="12.75">
      <c r="A56" s="148" t="s">
        <v>72</v>
      </c>
      <c r="B56" s="149"/>
      <c r="C56" s="8" t="s">
        <v>14</v>
      </c>
      <c r="D56" s="9">
        <v>1</v>
      </c>
      <c r="E56" s="10" t="e">
        <f>+#REF!/#REF!</f>
        <v>#REF!</v>
      </c>
      <c r="F56" s="12">
        <v>6287474.280456839</v>
      </c>
    </row>
    <row r="57" spans="1:6" ht="12.75">
      <c r="A57" s="148" t="s">
        <v>73</v>
      </c>
      <c r="B57" s="149"/>
      <c r="C57" s="8" t="s">
        <v>14</v>
      </c>
      <c r="D57" s="9">
        <v>1</v>
      </c>
      <c r="E57" s="10" t="e">
        <f>+#REF!/#REF!</f>
        <v>#REF!</v>
      </c>
      <c r="F57" s="12">
        <v>6287474.280456839</v>
      </c>
    </row>
    <row r="58" spans="1:6" ht="12.75">
      <c r="A58" s="148"/>
      <c r="B58" s="149"/>
      <c r="C58" s="8" t="s">
        <v>35</v>
      </c>
      <c r="D58" s="9">
        <v>1</v>
      </c>
      <c r="E58" s="10" t="e">
        <f>+#REF!/#REF!</f>
        <v>#REF!</v>
      </c>
      <c r="F58" s="12">
        <v>5294908.227282026</v>
      </c>
    </row>
    <row r="59" spans="1:6" ht="12.75">
      <c r="A59" s="148"/>
      <c r="B59" s="149"/>
      <c r="C59" s="8" t="s">
        <v>8</v>
      </c>
      <c r="D59" s="9">
        <v>1</v>
      </c>
      <c r="E59" s="10" t="e">
        <f>+#REF!/#REF!</f>
        <v>#REF!</v>
      </c>
      <c r="F59" s="12">
        <v>943325.6840793936</v>
      </c>
    </row>
    <row r="60" spans="1:6" ht="12.75">
      <c r="A60" s="148" t="s">
        <v>74</v>
      </c>
      <c r="B60" s="149"/>
      <c r="C60" s="8" t="s">
        <v>14</v>
      </c>
      <c r="D60" s="9">
        <v>1</v>
      </c>
      <c r="E60" s="10" t="e">
        <f>+#REF!/#REF!</f>
        <v>#REF!</v>
      </c>
      <c r="F60" s="12">
        <v>6287474.280456839</v>
      </c>
    </row>
    <row r="61" spans="1:6" ht="12.75">
      <c r="A61" s="148"/>
      <c r="B61" s="149"/>
      <c r="C61" s="8" t="s">
        <v>14</v>
      </c>
      <c r="D61" s="9">
        <v>1</v>
      </c>
      <c r="E61" s="10" t="e">
        <f>+#REF!/#REF!</f>
        <v>#REF!</v>
      </c>
      <c r="F61" s="12">
        <v>6287474.280456839</v>
      </c>
    </row>
    <row r="62" spans="1:6" ht="12.75">
      <c r="A62" s="148" t="s">
        <v>75</v>
      </c>
      <c r="B62" s="149"/>
      <c r="C62" s="8" t="s">
        <v>14</v>
      </c>
      <c r="D62" s="9">
        <v>1</v>
      </c>
      <c r="E62" s="10" t="e">
        <f>+#REF!/#REF!</f>
        <v>#REF!</v>
      </c>
      <c r="F62" s="12">
        <v>6287474.280456839</v>
      </c>
    </row>
    <row r="63" spans="1:6" ht="12.75">
      <c r="A63" s="148"/>
      <c r="B63" s="149"/>
      <c r="C63" s="8" t="s">
        <v>10</v>
      </c>
      <c r="D63" s="9">
        <v>1</v>
      </c>
      <c r="E63" s="10" t="e">
        <f>+#REF!/#REF!</f>
        <v>#REF!</v>
      </c>
      <c r="F63" s="12">
        <v>6287474.280456839</v>
      </c>
    </row>
    <row r="64" spans="1:6" ht="12.75">
      <c r="A64" s="146"/>
      <c r="B64" s="147"/>
      <c r="C64" s="16" t="s">
        <v>8</v>
      </c>
      <c r="D64" s="9">
        <v>1</v>
      </c>
      <c r="E64" s="10" t="e">
        <f>+#REF!/#REF!</f>
        <v>#REF!</v>
      </c>
      <c r="F64" s="12">
        <v>943325.6840793936</v>
      </c>
    </row>
    <row r="65" spans="1:6" ht="12.75">
      <c r="A65" s="146" t="s">
        <v>76</v>
      </c>
      <c r="B65" s="147"/>
      <c r="C65" s="16" t="s">
        <v>14</v>
      </c>
      <c r="D65" s="9">
        <v>1</v>
      </c>
      <c r="E65" s="10" t="e">
        <f>+#REF!/#REF!</f>
        <v>#REF!</v>
      </c>
      <c r="F65" s="12">
        <v>6287474.280456839</v>
      </c>
    </row>
    <row r="66" spans="1:6" ht="12.75">
      <c r="A66" s="146"/>
      <c r="B66" s="147"/>
      <c r="C66" s="16" t="s">
        <v>8</v>
      </c>
      <c r="D66" s="9">
        <v>1</v>
      </c>
      <c r="E66" s="10" t="e">
        <f>+#REF!/#REF!</f>
        <v>#REF!</v>
      </c>
      <c r="F66" s="12">
        <v>943325.6840793936</v>
      </c>
    </row>
    <row r="67" spans="1:6" ht="12.75">
      <c r="A67" s="146" t="s">
        <v>77</v>
      </c>
      <c r="B67" s="147"/>
      <c r="C67" s="16" t="s">
        <v>14</v>
      </c>
      <c r="D67" s="9">
        <v>1</v>
      </c>
      <c r="E67" s="10" t="e">
        <f>+#REF!/#REF!</f>
        <v>#REF!</v>
      </c>
      <c r="F67" s="12">
        <v>6287474.280456839</v>
      </c>
    </row>
    <row r="68" spans="1:6" ht="12.75">
      <c r="A68" s="146"/>
      <c r="B68" s="147"/>
      <c r="C68" s="16" t="s">
        <v>8</v>
      </c>
      <c r="D68" s="9">
        <v>1</v>
      </c>
      <c r="E68" s="10" t="e">
        <f>+#REF!/#REF!</f>
        <v>#REF!</v>
      </c>
      <c r="F68" s="12">
        <v>943325.6840793936</v>
      </c>
    </row>
    <row r="69" spans="1:6" ht="12.75">
      <c r="A69" s="146" t="s">
        <v>78</v>
      </c>
      <c r="B69" s="147"/>
      <c r="C69" s="16" t="s">
        <v>14</v>
      </c>
      <c r="D69" s="9">
        <v>1</v>
      </c>
      <c r="E69" s="10" t="e">
        <f>+#REF!/#REF!</f>
        <v>#REF!</v>
      </c>
      <c r="F69" s="12">
        <v>6287474.280456839</v>
      </c>
    </row>
    <row r="70" spans="1:6" ht="12.75">
      <c r="A70" s="148" t="s">
        <v>79</v>
      </c>
      <c r="B70" s="149"/>
      <c r="C70" s="8" t="s">
        <v>8</v>
      </c>
      <c r="D70" s="9">
        <v>1</v>
      </c>
      <c r="E70" s="10" t="e">
        <f>+#REF!/#REF!</f>
        <v>#REF!</v>
      </c>
      <c r="F70" s="12">
        <v>943325.6840793936</v>
      </c>
    </row>
    <row r="71" spans="1:6" ht="12.75">
      <c r="A71" s="148" t="s">
        <v>80</v>
      </c>
      <c r="B71" s="149"/>
      <c r="C71" s="8" t="s">
        <v>8</v>
      </c>
      <c r="D71" s="9">
        <v>1</v>
      </c>
      <c r="E71" s="10" t="e">
        <f>+#REF!/#REF!</f>
        <v>#REF!</v>
      </c>
      <c r="F71" s="12">
        <v>943325.6840793936</v>
      </c>
    </row>
    <row r="72" spans="1:6" ht="12.75">
      <c r="A72" s="146"/>
      <c r="B72" s="147"/>
      <c r="C72" s="16" t="s">
        <v>14</v>
      </c>
      <c r="D72" s="9">
        <v>1</v>
      </c>
      <c r="E72" s="10" t="e">
        <f>+#REF!/#REF!</f>
        <v>#REF!</v>
      </c>
      <c r="F72" s="12">
        <v>6287474.280456839</v>
      </c>
    </row>
    <row r="73" spans="1:6" ht="12.75">
      <c r="A73" s="146" t="s">
        <v>81</v>
      </c>
      <c r="B73" s="147"/>
      <c r="C73" s="16" t="s">
        <v>14</v>
      </c>
      <c r="D73" s="9">
        <v>1</v>
      </c>
      <c r="E73" s="10" t="e">
        <f>+#REF!/#REF!</f>
        <v>#REF!</v>
      </c>
      <c r="F73" s="12">
        <v>6287474.280456839</v>
      </c>
    </row>
    <row r="74" spans="1:6" ht="12.75">
      <c r="A74" s="146"/>
      <c r="B74" s="147"/>
      <c r="C74" s="16" t="s">
        <v>8</v>
      </c>
      <c r="D74" s="9">
        <v>1</v>
      </c>
      <c r="E74" s="10" t="e">
        <f>+#REF!/#REF!</f>
        <v>#REF!</v>
      </c>
      <c r="F74" s="12">
        <v>943325.6840793936</v>
      </c>
    </row>
    <row r="75" spans="1:6" ht="12.75">
      <c r="A75" s="146" t="s">
        <v>82</v>
      </c>
      <c r="B75" s="147"/>
      <c r="C75" s="16" t="s">
        <v>8</v>
      </c>
      <c r="D75" s="9">
        <v>1</v>
      </c>
      <c r="E75" s="10" t="e">
        <f>+#REF!/#REF!</f>
        <v>#REF!</v>
      </c>
      <c r="F75" s="12">
        <v>943325.6840793936</v>
      </c>
    </row>
    <row r="76" spans="1:6" ht="12.75">
      <c r="A76" s="146" t="s">
        <v>83</v>
      </c>
      <c r="B76" s="147"/>
      <c r="C76" s="16" t="s">
        <v>14</v>
      </c>
      <c r="D76" s="9">
        <v>1</v>
      </c>
      <c r="E76" s="10" t="e">
        <f>+#REF!/#REF!</f>
        <v>#REF!</v>
      </c>
      <c r="F76" s="12">
        <v>6287474.280456839</v>
      </c>
    </row>
    <row r="77" spans="1:6" ht="12.75">
      <c r="A77" s="146" t="s">
        <v>84</v>
      </c>
      <c r="B77" s="147"/>
      <c r="C77" s="16" t="s">
        <v>14</v>
      </c>
      <c r="D77" s="9">
        <v>1</v>
      </c>
      <c r="E77" s="10" t="e">
        <f>+#REF!/#REF!</f>
        <v>#REF!</v>
      </c>
      <c r="F77" s="12">
        <v>6287474.280456839</v>
      </c>
    </row>
    <row r="78" spans="1:6" ht="12.75">
      <c r="A78" s="146" t="s">
        <v>85</v>
      </c>
      <c r="B78" s="147"/>
      <c r="C78" s="16" t="s">
        <v>14</v>
      </c>
      <c r="D78" s="9">
        <v>1</v>
      </c>
      <c r="E78" s="10" t="e">
        <f>+#REF!/#REF!</f>
        <v>#REF!</v>
      </c>
      <c r="F78" s="12">
        <v>6287474.280456839</v>
      </c>
    </row>
    <row r="79" spans="1:6" ht="12.75">
      <c r="A79" s="148" t="s">
        <v>86</v>
      </c>
      <c r="B79" s="149"/>
      <c r="C79" s="8" t="s">
        <v>14</v>
      </c>
      <c r="D79" s="9">
        <v>1</v>
      </c>
      <c r="E79" s="10" t="e">
        <f>+#REF!/#REF!</f>
        <v>#REF!</v>
      </c>
      <c r="F79" s="12">
        <v>6287474.280456839</v>
      </c>
    </row>
    <row r="80" spans="1:6" ht="12.75">
      <c r="A80" s="148" t="s">
        <v>87</v>
      </c>
      <c r="B80" s="149"/>
      <c r="C80" s="8" t="s">
        <v>14</v>
      </c>
      <c r="D80" s="9">
        <v>1</v>
      </c>
      <c r="E80" s="10" t="e">
        <f>+#REF!/#REF!</f>
        <v>#REF!</v>
      </c>
      <c r="F80" s="12">
        <v>6287474.280456839</v>
      </c>
    </row>
    <row r="81" spans="1:6" ht="12.75">
      <c r="A81" s="148"/>
      <c r="B81" s="149"/>
      <c r="C81" s="8" t="s">
        <v>14</v>
      </c>
      <c r="D81" s="9">
        <v>1</v>
      </c>
      <c r="E81" s="10" t="e">
        <f>+#REF!/#REF!</f>
        <v>#REF!</v>
      </c>
      <c r="F81" s="12">
        <v>6287474.280456839</v>
      </c>
    </row>
    <row r="82" spans="1:6" ht="12.75">
      <c r="A82" s="148"/>
      <c r="B82" s="149"/>
      <c r="C82" s="8" t="s">
        <v>8</v>
      </c>
      <c r="D82" s="9">
        <v>1</v>
      </c>
      <c r="E82" s="10" t="e">
        <f>+#REF!/#REF!</f>
        <v>#REF!</v>
      </c>
      <c r="F82" s="12">
        <v>943325.6840793936</v>
      </c>
    </row>
    <row r="83" spans="1:6" ht="12.75">
      <c r="A83" s="148" t="s">
        <v>88</v>
      </c>
      <c r="B83" s="149"/>
      <c r="C83" s="8" t="s">
        <v>14</v>
      </c>
      <c r="D83" s="9">
        <v>1</v>
      </c>
      <c r="E83" s="10" t="e">
        <f>+#REF!/#REF!</f>
        <v>#REF!</v>
      </c>
      <c r="F83" s="12">
        <v>6287474.280456839</v>
      </c>
    </row>
    <row r="84" spans="1:6" ht="12.75">
      <c r="A84" s="148"/>
      <c r="B84" s="149"/>
      <c r="C84" s="8" t="s">
        <v>14</v>
      </c>
      <c r="D84" s="9">
        <v>1</v>
      </c>
      <c r="E84" s="10" t="e">
        <f>+#REF!/#REF!</f>
        <v>#REF!</v>
      </c>
      <c r="F84" s="12">
        <v>6287474.280456839</v>
      </c>
    </row>
    <row r="85" spans="1:6" ht="12.75">
      <c r="A85" s="148"/>
      <c r="B85" s="149"/>
      <c r="C85" s="8" t="s">
        <v>8</v>
      </c>
      <c r="D85" s="9">
        <v>1</v>
      </c>
      <c r="E85" s="10" t="e">
        <f>+#REF!/#REF!</f>
        <v>#REF!</v>
      </c>
      <c r="F85" s="12">
        <v>943325.6840793936</v>
      </c>
    </row>
    <row r="86" spans="1:6" ht="12.75">
      <c r="A86" s="148" t="s">
        <v>89</v>
      </c>
      <c r="B86" s="149"/>
      <c r="C86" s="8" t="s">
        <v>14</v>
      </c>
      <c r="D86" s="9">
        <v>1</v>
      </c>
      <c r="E86" s="10" t="e">
        <f>+#REF!/#REF!</f>
        <v>#REF!</v>
      </c>
      <c r="F86" s="12">
        <v>6287474.280456839</v>
      </c>
    </row>
    <row r="87" spans="1:6" ht="12.75">
      <c r="A87" s="148"/>
      <c r="B87" s="149"/>
      <c r="C87" s="8" t="s">
        <v>8</v>
      </c>
      <c r="D87" s="9">
        <v>1</v>
      </c>
      <c r="E87" s="10" t="e">
        <f>+#REF!/#REF!</f>
        <v>#REF!</v>
      </c>
      <c r="F87" s="12">
        <v>943325.6840793936</v>
      </c>
    </row>
    <row r="88" spans="1:6" ht="12.75">
      <c r="A88" s="148" t="s">
        <v>90</v>
      </c>
      <c r="B88" s="149"/>
      <c r="C88" s="8" t="s">
        <v>14</v>
      </c>
      <c r="D88" s="9">
        <v>1</v>
      </c>
      <c r="E88" s="10" t="e">
        <f>+#REF!/#REF!</f>
        <v>#REF!</v>
      </c>
      <c r="F88" s="12">
        <v>6287474.280456839</v>
      </c>
    </row>
    <row r="89" spans="1:6" ht="12.75">
      <c r="A89" s="148"/>
      <c r="B89" s="149"/>
      <c r="C89" s="8" t="s">
        <v>10</v>
      </c>
      <c r="D89" s="9">
        <v>3</v>
      </c>
      <c r="E89" s="10" t="e">
        <f>+#REF!/#REF!</f>
        <v>#REF!</v>
      </c>
      <c r="F89" s="12">
        <v>18862422.841370516</v>
      </c>
    </row>
    <row r="90" spans="1:6" ht="12.75">
      <c r="A90" s="148" t="s">
        <v>91</v>
      </c>
      <c r="B90" s="149"/>
      <c r="C90" s="8" t="s">
        <v>14</v>
      </c>
      <c r="D90" s="9">
        <v>1</v>
      </c>
      <c r="E90" s="10" t="e">
        <f>+#REF!/#REF!</f>
        <v>#REF!</v>
      </c>
      <c r="F90" s="12">
        <v>6287474.280456839</v>
      </c>
    </row>
    <row r="91" spans="1:6" ht="12.75">
      <c r="A91" s="148"/>
      <c r="B91" s="149"/>
      <c r="C91" s="8" t="s">
        <v>10</v>
      </c>
      <c r="D91" s="9">
        <v>1</v>
      </c>
      <c r="E91" s="10" t="e">
        <f>+#REF!/#REF!</f>
        <v>#REF!</v>
      </c>
      <c r="F91" s="12">
        <v>6287474.280456839</v>
      </c>
    </row>
    <row r="92" spans="1:6" ht="12.75">
      <c r="A92" s="148"/>
      <c r="B92" s="149"/>
      <c r="C92" s="8" t="s">
        <v>8</v>
      </c>
      <c r="D92" s="9">
        <v>1</v>
      </c>
      <c r="E92" s="10" t="e">
        <f>+#REF!/#REF!</f>
        <v>#REF!</v>
      </c>
      <c r="F92" s="12">
        <v>943325.6840793936</v>
      </c>
    </row>
    <row r="93" spans="1:6" ht="12.75">
      <c r="A93" s="148" t="s">
        <v>92</v>
      </c>
      <c r="B93" s="149"/>
      <c r="C93" s="8" t="s">
        <v>14</v>
      </c>
      <c r="D93" s="9">
        <v>1</v>
      </c>
      <c r="E93" s="10" t="e">
        <f>+#REF!/#REF!</f>
        <v>#REF!</v>
      </c>
      <c r="F93" s="12">
        <v>6287474.280456839</v>
      </c>
    </row>
    <row r="94" spans="1:6" ht="12.75">
      <c r="A94" s="146" t="s">
        <v>93</v>
      </c>
      <c r="B94" s="147"/>
      <c r="C94" s="16" t="s">
        <v>14</v>
      </c>
      <c r="D94" s="9">
        <v>1</v>
      </c>
      <c r="E94" s="10" t="e">
        <f>+#REF!/#REF!</f>
        <v>#REF!</v>
      </c>
      <c r="F94" s="12">
        <v>6287474.280456839</v>
      </c>
    </row>
    <row r="95" spans="1:6" ht="12.75">
      <c r="A95" s="146" t="s">
        <v>94</v>
      </c>
      <c r="B95" s="147"/>
      <c r="C95" s="16" t="s">
        <v>8</v>
      </c>
      <c r="D95" s="9">
        <v>7</v>
      </c>
      <c r="E95" s="10" t="e">
        <f>+#REF!/#REF!</f>
        <v>#REF!</v>
      </c>
      <c r="F95" s="12">
        <v>6603279.788555756</v>
      </c>
    </row>
    <row r="96" spans="1:6" ht="13.5" customHeight="1" thickBot="1">
      <c r="A96" s="152"/>
      <c r="B96" s="153"/>
      <c r="C96" s="18" t="s">
        <v>35</v>
      </c>
      <c r="D96" s="19">
        <v>7</v>
      </c>
      <c r="E96" s="10" t="e">
        <f>+#REF!/#REF!</f>
        <v>#REF!</v>
      </c>
      <c r="F96" s="14">
        <v>37064357.59097418</v>
      </c>
    </row>
    <row r="97" spans="1:7" ht="16.5" customHeight="1" thickBot="1">
      <c r="A97" s="144" t="s">
        <v>95</v>
      </c>
      <c r="B97" s="145"/>
      <c r="C97" s="145"/>
      <c r="D97" s="154"/>
      <c r="E97" s="15" t="e">
        <f>+#REF!/#REF!</f>
        <v>#REF!</v>
      </c>
      <c r="F97" s="7">
        <f>SUM(F98:F100)</f>
        <v>30845574.219194725</v>
      </c>
      <c r="G97" s="13"/>
    </row>
    <row r="98" spans="1:6" ht="12.75">
      <c r="A98" s="146" t="s">
        <v>96</v>
      </c>
      <c r="B98" s="147"/>
      <c r="C98" s="16" t="s">
        <v>97</v>
      </c>
      <c r="D98" s="9">
        <v>1</v>
      </c>
      <c r="E98" s="56" t="e">
        <f>+#REF!/#REF!</f>
        <v>#REF!</v>
      </c>
      <c r="F98" s="11">
        <v>11661876.702739771</v>
      </c>
    </row>
    <row r="99" spans="1:6" ht="12.75">
      <c r="A99" s="148" t="s">
        <v>98</v>
      </c>
      <c r="B99" s="149"/>
      <c r="C99" s="8" t="s">
        <v>14</v>
      </c>
      <c r="D99" s="9">
        <v>1</v>
      </c>
      <c r="E99" s="56" t="e">
        <f>+#REF!/#REF!</f>
        <v>#REF!</v>
      </c>
      <c r="F99" s="12">
        <v>6287474.280456838</v>
      </c>
    </row>
    <row r="100" spans="1:6" s="2" customFormat="1" ht="13.5" customHeight="1" thickBot="1">
      <c r="A100" s="148" t="s">
        <v>99</v>
      </c>
      <c r="B100" s="149"/>
      <c r="C100" s="8" t="s">
        <v>100</v>
      </c>
      <c r="D100" s="9">
        <v>1</v>
      </c>
      <c r="E100" s="56" t="e">
        <f>+#REF!/#REF!</f>
        <v>#REF!</v>
      </c>
      <c r="F100" s="14">
        <v>12896223.235998115</v>
      </c>
    </row>
    <row r="101" spans="1:7" ht="16.5" customHeight="1" thickBot="1">
      <c r="A101" s="144" t="s">
        <v>11</v>
      </c>
      <c r="B101" s="145"/>
      <c r="C101" s="145"/>
      <c r="D101" s="145"/>
      <c r="E101" s="15" t="e">
        <f>+#REF!/#REF!</f>
        <v>#REF!</v>
      </c>
      <c r="F101" s="7">
        <f>SUM(F102:F105)</f>
        <v>70599588.48730941</v>
      </c>
      <c r="G101" s="13"/>
    </row>
    <row r="102" spans="1:8" ht="12.75">
      <c r="A102" s="155" t="s">
        <v>12</v>
      </c>
      <c r="B102" s="156"/>
      <c r="C102" s="57" t="s">
        <v>10</v>
      </c>
      <c r="D102" s="58">
        <v>3</v>
      </c>
      <c r="E102" s="17" t="e">
        <f>+#REF!/#REF!</f>
        <v>#REF!</v>
      </c>
      <c r="F102" s="11">
        <v>22062371.40228419</v>
      </c>
      <c r="H102" s="13"/>
    </row>
    <row r="103" spans="1:8" ht="12.75">
      <c r="A103" s="155" t="s">
        <v>13</v>
      </c>
      <c r="B103" s="156"/>
      <c r="C103" s="57" t="s">
        <v>14</v>
      </c>
      <c r="D103" s="58">
        <v>5</v>
      </c>
      <c r="E103" s="17" t="e">
        <f>+#REF!/#REF!</f>
        <v>#REF!</v>
      </c>
      <c r="F103" s="12">
        <v>30887319.963197865</v>
      </c>
      <c r="H103" s="13"/>
    </row>
    <row r="104" spans="1:8" ht="12.75">
      <c r="A104" s="155" t="s">
        <v>15</v>
      </c>
      <c r="B104" s="156"/>
      <c r="C104" s="57" t="s">
        <v>14</v>
      </c>
      <c r="D104" s="58">
        <v>2</v>
      </c>
      <c r="E104" s="17" t="e">
        <f>+#REF!/#REF!</f>
        <v>#REF!</v>
      </c>
      <c r="F104" s="12">
        <v>13237422.841370516</v>
      </c>
      <c r="H104" s="13"/>
    </row>
    <row r="105" spans="1:8" ht="13.5" customHeight="1" thickBot="1">
      <c r="A105" s="155" t="s">
        <v>16</v>
      </c>
      <c r="B105" s="156"/>
      <c r="C105" s="57" t="s">
        <v>10</v>
      </c>
      <c r="D105" s="58">
        <v>1</v>
      </c>
      <c r="E105" s="17" t="e">
        <f>+#REF!/#REF!</f>
        <v>#REF!</v>
      </c>
      <c r="F105" s="12">
        <v>4412474.280456838</v>
      </c>
      <c r="H105" s="13"/>
    </row>
    <row r="106" spans="1:7" ht="16.5" customHeight="1" thickBot="1">
      <c r="A106" s="144" t="s">
        <v>101</v>
      </c>
      <c r="B106" s="145"/>
      <c r="C106" s="145"/>
      <c r="D106" s="145"/>
      <c r="E106" s="59" t="e">
        <f>+#REF!/#REF!</f>
        <v>#REF!</v>
      </c>
      <c r="F106" s="7">
        <f>SUM(F107:F110)</f>
        <v>317764895.22722787</v>
      </c>
      <c r="G106" s="13"/>
    </row>
    <row r="107" spans="1:7" ht="12.75">
      <c r="A107" s="148" t="s">
        <v>102</v>
      </c>
      <c r="B107" s="149"/>
      <c r="C107" s="8" t="s">
        <v>14</v>
      </c>
      <c r="D107" s="9">
        <v>17</v>
      </c>
      <c r="E107" s="17" t="e">
        <f>+#REF!/#REF!</f>
        <v>#REF!</v>
      </c>
      <c r="F107" s="11">
        <v>106887063</v>
      </c>
      <c r="G107" s="13"/>
    </row>
    <row r="108" spans="1:6" ht="12.75">
      <c r="A108" s="159"/>
      <c r="B108" s="160"/>
      <c r="C108" s="40" t="s">
        <v>9</v>
      </c>
      <c r="D108" s="19">
        <v>2</v>
      </c>
      <c r="E108" s="17" t="e">
        <f>+#REF!/#REF!</f>
        <v>#REF!</v>
      </c>
      <c r="F108" s="14">
        <v>10589816.454564054</v>
      </c>
    </row>
    <row r="109" spans="1:6" ht="12.75">
      <c r="A109" s="148" t="s">
        <v>103</v>
      </c>
      <c r="B109" s="149"/>
      <c r="C109" s="60" t="s">
        <v>10</v>
      </c>
      <c r="D109" s="61">
        <v>28</v>
      </c>
      <c r="E109" s="62" t="e">
        <f>+#REF!/#REF!</f>
        <v>#REF!</v>
      </c>
      <c r="F109" s="12">
        <v>176049279.8527915</v>
      </c>
    </row>
    <row r="110" spans="1:6" ht="13.5" customHeight="1" thickBot="1">
      <c r="A110" s="157"/>
      <c r="B110" s="158"/>
      <c r="C110" s="63" t="s">
        <v>104</v>
      </c>
      <c r="D110" s="64">
        <v>2</v>
      </c>
      <c r="E110" s="65" t="e">
        <f>+#REF!/#REF!</f>
        <v>#REF!</v>
      </c>
      <c r="F110" s="20">
        <v>24238735.91987232</v>
      </c>
    </row>
    <row r="113" spans="6:7" ht="12.75">
      <c r="F113" s="66"/>
      <c r="G113" s="67"/>
    </row>
    <row r="114" spans="6:7" ht="12.75">
      <c r="F114" s="66"/>
      <c r="G114" s="67"/>
    </row>
    <row r="115" spans="6:7" ht="12.75">
      <c r="F115" s="66"/>
      <c r="G115" s="67"/>
    </row>
    <row r="116" spans="6:7" ht="12.75">
      <c r="F116" s="66"/>
      <c r="G116" s="68"/>
    </row>
    <row r="118" spans="6:7" ht="12.75">
      <c r="F118" s="69"/>
      <c r="G118" s="69"/>
    </row>
    <row r="120" ht="12.75">
      <c r="G120" s="13"/>
    </row>
    <row r="121" ht="12.75">
      <c r="G121" s="70"/>
    </row>
    <row r="122" ht="12.75">
      <c r="G122" s="70"/>
    </row>
  </sheetData>
  <mergeCells count="112">
    <mergeCell ref="A109:B109"/>
    <mergeCell ref="A110:B110"/>
    <mergeCell ref="A105:B105"/>
    <mergeCell ref="A106:D106"/>
    <mergeCell ref="A107:B107"/>
    <mergeCell ref="A108:B108"/>
    <mergeCell ref="A101:D101"/>
    <mergeCell ref="A102:B102"/>
    <mergeCell ref="A103:B103"/>
    <mergeCell ref="A104:B104"/>
    <mergeCell ref="A97:D97"/>
    <mergeCell ref="A98:B98"/>
    <mergeCell ref="A99:B99"/>
    <mergeCell ref="A100:B100"/>
    <mergeCell ref="A93:B93"/>
    <mergeCell ref="A94:B94"/>
    <mergeCell ref="A95:B95"/>
    <mergeCell ref="A96:B96"/>
    <mergeCell ref="A89:B89"/>
    <mergeCell ref="A90:B90"/>
    <mergeCell ref="A91:B91"/>
    <mergeCell ref="A92:B92"/>
    <mergeCell ref="A85:B85"/>
    <mergeCell ref="A86:B86"/>
    <mergeCell ref="A87:B87"/>
    <mergeCell ref="A88:B88"/>
    <mergeCell ref="A81:B81"/>
    <mergeCell ref="A82:B82"/>
    <mergeCell ref="A83:B83"/>
    <mergeCell ref="A84:B84"/>
    <mergeCell ref="A77:B77"/>
    <mergeCell ref="A78:B78"/>
    <mergeCell ref="A79:B79"/>
    <mergeCell ref="A80:B80"/>
    <mergeCell ref="A73:B73"/>
    <mergeCell ref="A74:B74"/>
    <mergeCell ref="A75:B75"/>
    <mergeCell ref="A76:B76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D5"/>
    <mergeCell ref="A6:D6"/>
    <mergeCell ref="A7:B7"/>
    <mergeCell ref="A8:B8"/>
    <mergeCell ref="A2:F2"/>
    <mergeCell ref="A3:B4"/>
    <mergeCell ref="C3:C4"/>
    <mergeCell ref="D3:D4"/>
    <mergeCell ref="E3:E4"/>
    <mergeCell ref="F3:F4"/>
  </mergeCells>
  <printOptions/>
  <pageMargins left="0.75" right="0.75" top="1" bottom="1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17"/>
  <sheetViews>
    <sheetView workbookViewId="0" topLeftCell="A1">
      <selection activeCell="A1" sqref="A1"/>
    </sheetView>
  </sheetViews>
  <sheetFormatPr defaultColWidth="11.421875" defaultRowHeight="12.75"/>
  <cols>
    <col min="1" max="1" width="23.421875" style="1" customWidth="1"/>
    <col min="2" max="2" width="19.140625" style="1" customWidth="1"/>
    <col min="3" max="3" width="30.28125" style="1" customWidth="1"/>
    <col min="4" max="4" width="8.140625" style="2" customWidth="1"/>
    <col min="5" max="5" width="4.421875" style="1" bestFit="1" customWidth="1"/>
    <col min="6" max="6" width="6.7109375" style="1" customWidth="1"/>
    <col min="7" max="7" width="6.140625" style="1" bestFit="1" customWidth="1"/>
    <col min="8" max="8" width="9.28125" style="21" customWidth="1"/>
    <col min="9" max="9" width="9.57421875" style="22" customWidth="1"/>
    <col min="10" max="10" width="16.28125" style="1" customWidth="1"/>
    <col min="11" max="11" width="12.7109375" style="1" bestFit="1" customWidth="1"/>
    <col min="12" max="12" width="15.140625" style="23" customWidth="1"/>
    <col min="13" max="13" width="13.7109375" style="1" bestFit="1" customWidth="1"/>
    <col min="14" max="14" width="23.8515625" style="23" customWidth="1"/>
    <col min="15" max="15" width="12.8515625" style="1" bestFit="1" customWidth="1"/>
    <col min="16" max="16384" width="11.421875" style="1" customWidth="1"/>
  </cols>
  <sheetData>
    <row r="1" ht="13.5" customHeight="1" thickBot="1"/>
    <row r="2" spans="1:10" ht="16.5" customHeight="1" thickBot="1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30"/>
    </row>
    <row r="3" spans="1:10" ht="18.75" customHeight="1">
      <c r="A3" s="131" t="s">
        <v>1</v>
      </c>
      <c r="B3" s="132"/>
      <c r="C3" s="135" t="s">
        <v>17</v>
      </c>
      <c r="D3" s="135" t="s">
        <v>3</v>
      </c>
      <c r="E3" s="161" t="s">
        <v>18</v>
      </c>
      <c r="F3" s="163" t="s">
        <v>19</v>
      </c>
      <c r="G3" s="164"/>
      <c r="H3" s="135" t="s">
        <v>20</v>
      </c>
      <c r="I3" s="135" t="s">
        <v>21</v>
      </c>
      <c r="J3" s="139" t="s">
        <v>5</v>
      </c>
    </row>
    <row r="4" spans="1:11" ht="18.75" customHeight="1" thickBot="1">
      <c r="A4" s="133"/>
      <c r="B4" s="134"/>
      <c r="C4" s="136"/>
      <c r="D4" s="136"/>
      <c r="E4" s="162"/>
      <c r="F4" s="24" t="s">
        <v>22</v>
      </c>
      <c r="G4" s="25" t="s">
        <v>23</v>
      </c>
      <c r="H4" s="136"/>
      <c r="I4" s="136"/>
      <c r="J4" s="140"/>
      <c r="K4" s="26"/>
    </row>
    <row r="5" spans="1:14" s="2" customFormat="1" ht="15.75" customHeight="1" thickBot="1">
      <c r="A5" s="141" t="s">
        <v>6</v>
      </c>
      <c r="B5" s="142"/>
      <c r="C5" s="142"/>
      <c r="D5" s="142"/>
      <c r="E5" s="142"/>
      <c r="F5" s="142"/>
      <c r="G5" s="142"/>
      <c r="H5" s="142"/>
      <c r="I5" s="165"/>
      <c r="J5" s="28">
        <f>+J10+J86+J112+J7</f>
        <v>349210587</v>
      </c>
      <c r="K5" s="29"/>
      <c r="L5" s="27"/>
      <c r="M5" s="27"/>
      <c r="N5" s="27"/>
    </row>
    <row r="6" spans="1:11" ht="16.5" customHeight="1" thickBot="1">
      <c r="A6" s="144" t="s">
        <v>31</v>
      </c>
      <c r="B6" s="145"/>
      <c r="C6" s="145"/>
      <c r="D6" s="145"/>
      <c r="E6" s="145"/>
      <c r="F6" s="145"/>
      <c r="G6" s="145"/>
      <c r="H6" s="145"/>
      <c r="I6" s="154"/>
      <c r="J6" s="7">
        <f>+J7</f>
        <v>34747748</v>
      </c>
      <c r="K6" s="70"/>
    </row>
    <row r="7" spans="1:14" s="2" customFormat="1" ht="16.5" customHeight="1" thickBot="1">
      <c r="A7" s="68" t="s">
        <v>105</v>
      </c>
      <c r="B7" s="2" t="s">
        <v>106</v>
      </c>
      <c r="D7" s="71"/>
      <c r="E7" s="71"/>
      <c r="F7" s="71"/>
      <c r="G7" s="71"/>
      <c r="H7" s="71"/>
      <c r="I7" s="72"/>
      <c r="J7" s="73">
        <v>34747748</v>
      </c>
      <c r="K7" s="6"/>
      <c r="L7" s="27"/>
      <c r="N7" s="27"/>
    </row>
    <row r="8" spans="1:14" s="2" customFormat="1" ht="16.5" customHeight="1" thickBot="1">
      <c r="A8" s="166"/>
      <c r="B8" s="167"/>
      <c r="C8" s="167"/>
      <c r="D8" s="71"/>
      <c r="E8" s="71"/>
      <c r="F8" s="71"/>
      <c r="G8" s="71"/>
      <c r="H8" s="71"/>
      <c r="I8" s="72"/>
      <c r="J8" s="73"/>
      <c r="L8" s="27"/>
      <c r="N8" s="27"/>
    </row>
    <row r="9" spans="1:14" s="2" customFormat="1" ht="16.5" customHeight="1" thickBot="1">
      <c r="A9" s="74"/>
      <c r="B9" s="71"/>
      <c r="C9" s="71"/>
      <c r="D9" s="71"/>
      <c r="E9" s="71"/>
      <c r="F9" s="71"/>
      <c r="G9" s="71"/>
      <c r="H9" s="71"/>
      <c r="I9" s="72"/>
      <c r="J9" s="73"/>
      <c r="L9" s="27"/>
      <c r="N9" s="27"/>
    </row>
    <row r="10" spans="1:10" ht="16.5" customHeight="1" thickBot="1">
      <c r="A10" s="144" t="s">
        <v>107</v>
      </c>
      <c r="B10" s="145"/>
      <c r="C10" s="145"/>
      <c r="D10" s="145"/>
      <c r="E10" s="145"/>
      <c r="F10" s="145"/>
      <c r="G10" s="145"/>
      <c r="H10" s="145"/>
      <c r="I10" s="154"/>
      <c r="J10" s="7">
        <f>+J11+J19+J24+J26+J29+J54+J64+J66+J73+J77+J80+J82+J84</f>
        <v>263031186</v>
      </c>
    </row>
    <row r="11" spans="1:10" ht="12.75">
      <c r="A11" s="168" t="s">
        <v>108</v>
      </c>
      <c r="B11" s="169"/>
      <c r="C11" s="170"/>
      <c r="D11" s="171"/>
      <c r="E11" s="171"/>
      <c r="F11" s="171"/>
      <c r="G11" s="171"/>
      <c r="H11" s="171"/>
      <c r="I11" s="172"/>
      <c r="J11" s="75">
        <f>SUM(J12:J18)</f>
        <v>38540090</v>
      </c>
    </row>
    <row r="12" spans="1:10" ht="12.75">
      <c r="A12" s="146" t="s">
        <v>33</v>
      </c>
      <c r="B12" s="147"/>
      <c r="C12" s="16" t="s">
        <v>109</v>
      </c>
      <c r="D12" s="9">
        <v>1</v>
      </c>
      <c r="E12" s="31">
        <v>2007</v>
      </c>
      <c r="F12" s="32">
        <v>100</v>
      </c>
      <c r="G12" s="32">
        <v>672245</v>
      </c>
      <c r="H12" s="33">
        <v>10076380</v>
      </c>
      <c r="I12" s="9">
        <v>5800000</v>
      </c>
      <c r="J12" s="39">
        <f aca="true" t="shared" si="0" ref="J12:J18">+D12*H12-I12</f>
        <v>4276380</v>
      </c>
    </row>
    <row r="13" spans="1:10" ht="12.75">
      <c r="A13" s="146"/>
      <c r="B13" s="147"/>
      <c r="C13" s="16" t="s">
        <v>109</v>
      </c>
      <c r="D13" s="9">
        <v>1</v>
      </c>
      <c r="E13" s="31">
        <v>2007</v>
      </c>
      <c r="F13" s="32">
        <v>248</v>
      </c>
      <c r="G13" s="32">
        <v>713735</v>
      </c>
      <c r="H13" s="33">
        <v>10076380</v>
      </c>
      <c r="I13" s="9">
        <v>5800000</v>
      </c>
      <c r="J13" s="39">
        <f t="shared" si="0"/>
        <v>4276380</v>
      </c>
    </row>
    <row r="14" spans="1:12" ht="12.75">
      <c r="A14" s="146"/>
      <c r="B14" s="147"/>
      <c r="C14" s="16" t="s">
        <v>27</v>
      </c>
      <c r="D14" s="9">
        <v>1</v>
      </c>
      <c r="E14" s="31">
        <v>2007</v>
      </c>
      <c r="F14" s="32">
        <v>223</v>
      </c>
      <c r="G14" s="32">
        <v>215408</v>
      </c>
      <c r="H14" s="33">
        <v>22192925</v>
      </c>
      <c r="I14" s="9">
        <v>7000000</v>
      </c>
      <c r="J14" s="39">
        <f t="shared" si="0"/>
        <v>15192925</v>
      </c>
      <c r="K14" s="76"/>
      <c r="L14" s="77"/>
    </row>
    <row r="15" spans="1:10" ht="12.75">
      <c r="A15" s="146" t="s">
        <v>110</v>
      </c>
      <c r="B15" s="147"/>
      <c r="C15" s="16" t="s">
        <v>109</v>
      </c>
      <c r="D15" s="9">
        <v>1</v>
      </c>
      <c r="E15" s="31">
        <v>2007</v>
      </c>
      <c r="F15" s="32">
        <v>244</v>
      </c>
      <c r="G15" s="32">
        <v>713989</v>
      </c>
      <c r="H15" s="33">
        <v>10076380</v>
      </c>
      <c r="I15" s="9">
        <v>5800000</v>
      </c>
      <c r="J15" s="39">
        <f t="shared" si="0"/>
        <v>4276380</v>
      </c>
    </row>
    <row r="16" spans="1:10" ht="12.75">
      <c r="A16" s="146"/>
      <c r="B16" s="147"/>
      <c r="C16" s="16" t="s">
        <v>109</v>
      </c>
      <c r="D16" s="9">
        <v>1</v>
      </c>
      <c r="E16" s="31">
        <v>2007</v>
      </c>
      <c r="F16" s="32">
        <v>143</v>
      </c>
      <c r="G16" s="32">
        <v>714253</v>
      </c>
      <c r="H16" s="33">
        <v>10076380</v>
      </c>
      <c r="I16" s="9">
        <v>5800000</v>
      </c>
      <c r="J16" s="39">
        <f t="shared" si="0"/>
        <v>4276380</v>
      </c>
    </row>
    <row r="17" spans="1:10" ht="12.75">
      <c r="A17" s="146"/>
      <c r="B17" s="147"/>
      <c r="C17" s="16" t="s">
        <v>109</v>
      </c>
      <c r="D17" s="9">
        <v>1</v>
      </c>
      <c r="E17" s="31">
        <v>2007</v>
      </c>
      <c r="F17" s="32">
        <v>228</v>
      </c>
      <c r="G17" s="32">
        <v>715300</v>
      </c>
      <c r="H17" s="33">
        <v>10076380</v>
      </c>
      <c r="I17" s="9">
        <v>5800000</v>
      </c>
      <c r="J17" s="39">
        <f t="shared" si="0"/>
        <v>4276380</v>
      </c>
    </row>
    <row r="18" spans="1:10" ht="12.75">
      <c r="A18" s="146" t="s">
        <v>38</v>
      </c>
      <c r="B18" s="147"/>
      <c r="C18" s="16" t="s">
        <v>29</v>
      </c>
      <c r="D18" s="9">
        <v>1</v>
      </c>
      <c r="E18" s="31">
        <v>2007</v>
      </c>
      <c r="F18" s="32">
        <v>240</v>
      </c>
      <c r="G18" s="32">
        <v>223501</v>
      </c>
      <c r="H18" s="33">
        <v>11965265</v>
      </c>
      <c r="I18" s="9">
        <v>10000000</v>
      </c>
      <c r="J18" s="39">
        <f t="shared" si="0"/>
        <v>1965265</v>
      </c>
    </row>
    <row r="19" spans="1:10" ht="12.75">
      <c r="A19" s="173" t="s">
        <v>111</v>
      </c>
      <c r="B19" s="174"/>
      <c r="C19" s="35"/>
      <c r="D19" s="36"/>
      <c r="E19" s="36"/>
      <c r="F19" s="36"/>
      <c r="G19" s="36"/>
      <c r="H19" s="36"/>
      <c r="I19" s="37"/>
      <c r="J19" s="78">
        <f>SUM(J20:J23)</f>
        <v>19454443</v>
      </c>
    </row>
    <row r="20" spans="1:10" ht="12.75">
      <c r="A20" s="148" t="s">
        <v>112</v>
      </c>
      <c r="B20" s="149"/>
      <c r="C20" s="8" t="s">
        <v>24</v>
      </c>
      <c r="D20" s="9">
        <v>1</v>
      </c>
      <c r="E20" s="31">
        <v>2007</v>
      </c>
      <c r="F20" s="32">
        <v>27</v>
      </c>
      <c r="G20" s="32">
        <v>681414</v>
      </c>
      <c r="H20" s="33">
        <v>20735033</v>
      </c>
      <c r="I20" s="9">
        <v>9487500</v>
      </c>
      <c r="J20" s="39">
        <f>+D20*H20-I20</f>
        <v>11247533</v>
      </c>
    </row>
    <row r="21" spans="1:10" ht="12.75">
      <c r="A21" s="148"/>
      <c r="B21" s="149"/>
      <c r="C21" s="8" t="s">
        <v>109</v>
      </c>
      <c r="D21" s="9">
        <v>1</v>
      </c>
      <c r="E21" s="31">
        <v>2007</v>
      </c>
      <c r="F21" s="32">
        <v>174</v>
      </c>
      <c r="G21" s="32">
        <v>682001</v>
      </c>
      <c r="H21" s="33">
        <v>10076380</v>
      </c>
      <c r="I21" s="9">
        <v>5800000</v>
      </c>
      <c r="J21" s="39">
        <f>+D21*H21-I21</f>
        <v>4276380</v>
      </c>
    </row>
    <row r="22" spans="1:10" ht="12.75">
      <c r="A22" s="148" t="s">
        <v>43</v>
      </c>
      <c r="B22" s="149"/>
      <c r="C22" s="8" t="s">
        <v>29</v>
      </c>
      <c r="D22" s="9">
        <v>1</v>
      </c>
      <c r="E22" s="31">
        <v>2007</v>
      </c>
      <c r="F22" s="32">
        <v>230</v>
      </c>
      <c r="G22" s="32">
        <v>216101</v>
      </c>
      <c r="H22" s="33">
        <v>11965265</v>
      </c>
      <c r="I22" s="9">
        <v>10000000</v>
      </c>
      <c r="J22" s="39">
        <f>+D22*H22-I22</f>
        <v>1965265</v>
      </c>
    </row>
    <row r="23" spans="1:10" ht="12.75">
      <c r="A23" s="148"/>
      <c r="B23" s="149"/>
      <c r="C23" s="8" t="s">
        <v>29</v>
      </c>
      <c r="D23" s="9">
        <v>1</v>
      </c>
      <c r="E23" s="31">
        <v>2007</v>
      </c>
      <c r="F23" s="32">
        <v>55</v>
      </c>
      <c r="G23" s="32">
        <v>216111</v>
      </c>
      <c r="H23" s="33">
        <v>11965265</v>
      </c>
      <c r="I23" s="9">
        <v>10000000</v>
      </c>
      <c r="J23" s="39">
        <f>+D23*H23-I23</f>
        <v>1965265</v>
      </c>
    </row>
    <row r="24" spans="1:11" ht="12.75">
      <c r="A24" s="173" t="s">
        <v>113</v>
      </c>
      <c r="B24" s="174"/>
      <c r="C24" s="35"/>
      <c r="D24" s="36"/>
      <c r="E24" s="36"/>
      <c r="F24" s="36"/>
      <c r="G24" s="36"/>
      <c r="H24" s="34"/>
      <c r="I24" s="34"/>
      <c r="J24" s="42">
        <f>SUM(J25:J25)</f>
        <v>4276380</v>
      </c>
      <c r="K24" s="23"/>
    </row>
    <row r="25" spans="1:11" ht="12.75">
      <c r="A25" s="148" t="s">
        <v>51</v>
      </c>
      <c r="B25" s="149"/>
      <c r="C25" s="79" t="s">
        <v>26</v>
      </c>
      <c r="D25" s="9">
        <v>1</v>
      </c>
      <c r="E25" s="31">
        <v>2007</v>
      </c>
      <c r="F25" s="32">
        <v>89</v>
      </c>
      <c r="G25" s="80">
        <v>719011</v>
      </c>
      <c r="H25" s="81">
        <v>10076380</v>
      </c>
      <c r="I25" s="61">
        <v>5800000</v>
      </c>
      <c r="J25" s="39">
        <f>+D25*H25-I25</f>
        <v>4276380</v>
      </c>
      <c r="K25" s="23"/>
    </row>
    <row r="26" spans="1:11" ht="12.75">
      <c r="A26" s="173" t="s">
        <v>114</v>
      </c>
      <c r="B26" s="174"/>
      <c r="C26" s="82"/>
      <c r="D26" s="36"/>
      <c r="E26" s="36"/>
      <c r="F26" s="36"/>
      <c r="G26" s="36"/>
      <c r="H26" s="34"/>
      <c r="I26" s="34"/>
      <c r="J26" s="42">
        <f>SUM(J27:J28)</f>
        <v>6241645</v>
      </c>
      <c r="K26" s="23"/>
    </row>
    <row r="27" spans="1:10" ht="12.75">
      <c r="A27" s="148" t="s">
        <v>54</v>
      </c>
      <c r="B27" s="149"/>
      <c r="C27" s="8" t="s">
        <v>26</v>
      </c>
      <c r="D27" s="9">
        <v>1</v>
      </c>
      <c r="E27" s="31">
        <v>2007</v>
      </c>
      <c r="F27" s="32">
        <v>156</v>
      </c>
      <c r="G27" s="32">
        <v>713879</v>
      </c>
      <c r="H27" s="33">
        <v>10076380</v>
      </c>
      <c r="I27" s="9">
        <v>5800000</v>
      </c>
      <c r="J27" s="39">
        <f>+D27*H27-I27</f>
        <v>4276380</v>
      </c>
    </row>
    <row r="28" spans="1:10" ht="12.75">
      <c r="A28" s="148"/>
      <c r="B28" s="149"/>
      <c r="C28" s="8" t="s">
        <v>29</v>
      </c>
      <c r="D28" s="9">
        <v>1</v>
      </c>
      <c r="E28" s="31">
        <v>2007</v>
      </c>
      <c r="F28" s="32">
        <v>335</v>
      </c>
      <c r="G28" s="32">
        <v>226699</v>
      </c>
      <c r="H28" s="33">
        <v>11965265</v>
      </c>
      <c r="I28" s="9">
        <v>10000000</v>
      </c>
      <c r="J28" s="39">
        <f>+D28*H28-I28</f>
        <v>1965265</v>
      </c>
    </row>
    <row r="29" spans="1:10" ht="12.75">
      <c r="A29" s="173" t="s">
        <v>115</v>
      </c>
      <c r="B29" s="174"/>
      <c r="C29" s="35"/>
      <c r="D29" s="36"/>
      <c r="E29" s="36"/>
      <c r="F29" s="36"/>
      <c r="G29" s="36"/>
      <c r="H29" s="36"/>
      <c r="I29" s="37"/>
      <c r="J29" s="42">
        <f>SUM(J30:J53)</f>
        <v>98010890</v>
      </c>
    </row>
    <row r="30" spans="1:10" ht="12.75">
      <c r="A30" s="148" t="s">
        <v>55</v>
      </c>
      <c r="B30" s="149"/>
      <c r="C30" s="8" t="s">
        <v>26</v>
      </c>
      <c r="D30" s="9">
        <v>1</v>
      </c>
      <c r="E30" s="31">
        <v>2007</v>
      </c>
      <c r="F30" s="32">
        <v>234</v>
      </c>
      <c r="G30" s="32">
        <v>715060</v>
      </c>
      <c r="H30" s="33">
        <v>10076380</v>
      </c>
      <c r="I30" s="9">
        <v>5800000</v>
      </c>
      <c r="J30" s="39">
        <f aca="true" t="shared" si="1" ref="J30:J39">+D30*H30-I30</f>
        <v>4276380</v>
      </c>
    </row>
    <row r="31" spans="1:10" ht="12.75">
      <c r="A31" s="148"/>
      <c r="B31" s="149"/>
      <c r="C31" s="8" t="s">
        <v>29</v>
      </c>
      <c r="D31" s="9">
        <v>1</v>
      </c>
      <c r="E31" s="31">
        <v>2007</v>
      </c>
      <c r="F31" s="32">
        <v>237</v>
      </c>
      <c r="G31" s="32">
        <v>223496</v>
      </c>
      <c r="H31" s="33">
        <v>11965265</v>
      </c>
      <c r="I31" s="9">
        <v>10000000</v>
      </c>
      <c r="J31" s="39">
        <f t="shared" si="1"/>
        <v>1965265</v>
      </c>
    </row>
    <row r="32" spans="1:10" ht="12.75">
      <c r="A32" s="148" t="s">
        <v>116</v>
      </c>
      <c r="B32" s="149"/>
      <c r="C32" s="8" t="s">
        <v>26</v>
      </c>
      <c r="D32" s="9">
        <v>1</v>
      </c>
      <c r="E32" s="31">
        <v>2007</v>
      </c>
      <c r="F32" s="32">
        <v>84</v>
      </c>
      <c r="G32" s="32">
        <v>672457</v>
      </c>
      <c r="H32" s="33">
        <v>10076380</v>
      </c>
      <c r="I32" s="9">
        <v>5800000</v>
      </c>
      <c r="J32" s="39">
        <f t="shared" si="1"/>
        <v>4276380</v>
      </c>
    </row>
    <row r="33" spans="1:10" ht="12.75">
      <c r="A33" s="146"/>
      <c r="B33" s="147"/>
      <c r="C33" s="16" t="s">
        <v>26</v>
      </c>
      <c r="D33" s="9">
        <v>1</v>
      </c>
      <c r="E33" s="31">
        <v>2007</v>
      </c>
      <c r="F33" s="32">
        <v>252</v>
      </c>
      <c r="G33" s="32">
        <v>673818</v>
      </c>
      <c r="H33" s="33">
        <v>10076380</v>
      </c>
      <c r="I33" s="9">
        <v>5800000</v>
      </c>
      <c r="J33" s="39">
        <f t="shared" si="1"/>
        <v>4276380</v>
      </c>
    </row>
    <row r="34" spans="1:10" ht="12.75">
      <c r="A34" s="146"/>
      <c r="B34" s="147"/>
      <c r="C34" s="16" t="s">
        <v>26</v>
      </c>
      <c r="D34" s="9">
        <v>1</v>
      </c>
      <c r="E34" s="31">
        <v>2007</v>
      </c>
      <c r="F34" s="32">
        <v>71</v>
      </c>
      <c r="G34" s="32">
        <v>673979</v>
      </c>
      <c r="H34" s="33">
        <v>10076380</v>
      </c>
      <c r="I34" s="9">
        <v>5800000</v>
      </c>
      <c r="J34" s="39">
        <f t="shared" si="1"/>
        <v>4276380</v>
      </c>
    </row>
    <row r="35" spans="1:10" ht="12.75">
      <c r="A35" s="146" t="s">
        <v>117</v>
      </c>
      <c r="B35" s="147"/>
      <c r="C35" s="16" t="s">
        <v>26</v>
      </c>
      <c r="D35" s="9">
        <v>1</v>
      </c>
      <c r="E35" s="31">
        <v>2007</v>
      </c>
      <c r="F35" s="32">
        <v>186</v>
      </c>
      <c r="G35" s="32">
        <v>672680</v>
      </c>
      <c r="H35" s="33">
        <v>10076380</v>
      </c>
      <c r="I35" s="9">
        <v>5800000</v>
      </c>
      <c r="J35" s="39">
        <f t="shared" si="1"/>
        <v>4276380</v>
      </c>
    </row>
    <row r="36" spans="1:10" ht="12.75">
      <c r="A36" s="146"/>
      <c r="B36" s="147"/>
      <c r="C36" s="16" t="s">
        <v>26</v>
      </c>
      <c r="D36" s="9">
        <v>1</v>
      </c>
      <c r="E36" s="31">
        <v>2007</v>
      </c>
      <c r="F36" s="32">
        <v>96</v>
      </c>
      <c r="G36" s="32">
        <v>682807</v>
      </c>
      <c r="H36" s="33">
        <v>10076380</v>
      </c>
      <c r="I36" s="9">
        <v>5800000</v>
      </c>
      <c r="J36" s="39">
        <f t="shared" si="1"/>
        <v>4276380</v>
      </c>
    </row>
    <row r="37" spans="1:10" ht="12.75">
      <c r="A37" s="146" t="s">
        <v>118</v>
      </c>
      <c r="B37" s="147"/>
      <c r="C37" s="16" t="s">
        <v>26</v>
      </c>
      <c r="D37" s="9">
        <v>1</v>
      </c>
      <c r="E37" s="31">
        <v>2007</v>
      </c>
      <c r="F37" s="32">
        <v>271</v>
      </c>
      <c r="G37" s="32">
        <v>680579</v>
      </c>
      <c r="H37" s="33">
        <v>10076380</v>
      </c>
      <c r="I37" s="9">
        <v>5800000</v>
      </c>
      <c r="J37" s="39">
        <f t="shared" si="1"/>
        <v>4276380</v>
      </c>
    </row>
    <row r="38" spans="1:10" ht="12.75">
      <c r="A38" s="146"/>
      <c r="B38" s="147"/>
      <c r="C38" s="16" t="s">
        <v>26</v>
      </c>
      <c r="D38" s="9">
        <v>1</v>
      </c>
      <c r="E38" s="31">
        <v>2007</v>
      </c>
      <c r="F38" s="32">
        <v>160</v>
      </c>
      <c r="G38" s="32">
        <v>680581</v>
      </c>
      <c r="H38" s="33">
        <v>10076380</v>
      </c>
      <c r="I38" s="9">
        <v>5800000</v>
      </c>
      <c r="J38" s="39">
        <f t="shared" si="1"/>
        <v>4276380</v>
      </c>
    </row>
    <row r="39" spans="1:10" ht="12.75">
      <c r="A39" s="146"/>
      <c r="B39" s="147"/>
      <c r="C39" s="16" t="s">
        <v>26</v>
      </c>
      <c r="D39" s="9">
        <v>1</v>
      </c>
      <c r="E39" s="31">
        <v>2007</v>
      </c>
      <c r="F39" s="32">
        <v>199</v>
      </c>
      <c r="G39" s="32">
        <v>714523</v>
      </c>
      <c r="H39" s="33">
        <v>10076380</v>
      </c>
      <c r="I39" s="9">
        <v>5800000</v>
      </c>
      <c r="J39" s="39">
        <f t="shared" si="1"/>
        <v>4276380</v>
      </c>
    </row>
    <row r="40" spans="1:10" ht="12.75">
      <c r="A40" s="146"/>
      <c r="B40" s="147"/>
      <c r="C40" s="16" t="s">
        <v>25</v>
      </c>
      <c r="D40" s="9">
        <v>1</v>
      </c>
      <c r="E40" s="31">
        <v>2007</v>
      </c>
      <c r="F40" s="32">
        <v>30</v>
      </c>
      <c r="G40" s="32">
        <v>677827</v>
      </c>
      <c r="H40" s="33">
        <v>10076380</v>
      </c>
      <c r="I40" s="9">
        <v>5800000</v>
      </c>
      <c r="J40" s="39">
        <f>D40*(H40-I40)</f>
        <v>4276380</v>
      </c>
    </row>
    <row r="41" spans="1:10" ht="12.75">
      <c r="A41" s="146" t="s">
        <v>119</v>
      </c>
      <c r="B41" s="147"/>
      <c r="C41" s="16" t="s">
        <v>26</v>
      </c>
      <c r="D41" s="9">
        <v>1</v>
      </c>
      <c r="E41" s="31">
        <v>2007</v>
      </c>
      <c r="F41" s="32">
        <v>69</v>
      </c>
      <c r="G41" s="32">
        <v>709413</v>
      </c>
      <c r="H41" s="33">
        <v>10076380</v>
      </c>
      <c r="I41" s="9">
        <v>5800000</v>
      </c>
      <c r="J41" s="39">
        <f>+D41*H41-I41</f>
        <v>4276380</v>
      </c>
    </row>
    <row r="42" spans="1:10" ht="12.75">
      <c r="A42" s="146"/>
      <c r="B42" s="147"/>
      <c r="C42" s="16" t="s">
        <v>26</v>
      </c>
      <c r="D42" s="9">
        <v>1</v>
      </c>
      <c r="E42" s="31">
        <v>2007</v>
      </c>
      <c r="F42" s="32">
        <v>81</v>
      </c>
      <c r="G42" s="32">
        <v>710672</v>
      </c>
      <c r="H42" s="33">
        <v>10076380</v>
      </c>
      <c r="I42" s="9">
        <v>5800000</v>
      </c>
      <c r="J42" s="39">
        <f>+D42*H42-I42</f>
        <v>4276380</v>
      </c>
    </row>
    <row r="43" spans="1:10" ht="12.75">
      <c r="A43" s="146"/>
      <c r="B43" s="147"/>
      <c r="C43" s="16" t="s">
        <v>26</v>
      </c>
      <c r="D43" s="9">
        <v>1</v>
      </c>
      <c r="E43" s="31">
        <v>2007</v>
      </c>
      <c r="F43" s="32">
        <v>118</v>
      </c>
      <c r="G43" s="32">
        <v>713894</v>
      </c>
      <c r="H43" s="33">
        <v>10076380</v>
      </c>
      <c r="I43" s="9">
        <v>5800000</v>
      </c>
      <c r="J43" s="39">
        <f>+D43*H43-I43</f>
        <v>4276380</v>
      </c>
    </row>
    <row r="44" spans="1:10" ht="12.75">
      <c r="A44" s="146"/>
      <c r="B44" s="147"/>
      <c r="C44" s="16" t="s">
        <v>26</v>
      </c>
      <c r="D44" s="9">
        <v>1</v>
      </c>
      <c r="E44" s="31">
        <v>2007</v>
      </c>
      <c r="F44" s="32">
        <v>224</v>
      </c>
      <c r="G44" s="32">
        <v>714088</v>
      </c>
      <c r="H44" s="33">
        <v>10076380</v>
      </c>
      <c r="I44" s="9">
        <v>5800000</v>
      </c>
      <c r="J44" s="39">
        <f>+D44*H44-I44</f>
        <v>4276380</v>
      </c>
    </row>
    <row r="45" spans="1:10" ht="12.75">
      <c r="A45" s="146"/>
      <c r="B45" s="147"/>
      <c r="C45" s="16" t="s">
        <v>26</v>
      </c>
      <c r="D45" s="9">
        <v>1</v>
      </c>
      <c r="E45" s="31">
        <v>2007</v>
      </c>
      <c r="F45" s="32">
        <v>201</v>
      </c>
      <c r="G45" s="32">
        <v>714090</v>
      </c>
      <c r="H45" s="33">
        <v>10076380</v>
      </c>
      <c r="I45" s="9">
        <v>5800000</v>
      </c>
      <c r="J45" s="39">
        <f>+D45*H45-I45</f>
        <v>4276380</v>
      </c>
    </row>
    <row r="46" spans="1:10" ht="12.75">
      <c r="A46" s="146" t="s">
        <v>120</v>
      </c>
      <c r="B46" s="147"/>
      <c r="C46" s="16" t="s">
        <v>25</v>
      </c>
      <c r="D46" s="9">
        <v>1</v>
      </c>
      <c r="E46" s="31">
        <v>2007</v>
      </c>
      <c r="F46" s="32">
        <v>54</v>
      </c>
      <c r="G46" s="32">
        <v>680726</v>
      </c>
      <c r="H46" s="33">
        <v>10076380</v>
      </c>
      <c r="I46" s="9">
        <v>5800000</v>
      </c>
      <c r="J46" s="39">
        <f>D46*(H46-I46)</f>
        <v>4276380</v>
      </c>
    </row>
    <row r="47" spans="1:10" ht="12.75">
      <c r="A47" s="146" t="s">
        <v>121</v>
      </c>
      <c r="B47" s="147"/>
      <c r="C47" s="16" t="s">
        <v>26</v>
      </c>
      <c r="D47" s="9">
        <v>1</v>
      </c>
      <c r="E47" s="31">
        <v>2007</v>
      </c>
      <c r="F47" s="32">
        <v>172</v>
      </c>
      <c r="G47" s="32">
        <v>674253</v>
      </c>
      <c r="H47" s="33">
        <v>10076380</v>
      </c>
      <c r="I47" s="9">
        <v>5800000</v>
      </c>
      <c r="J47" s="39">
        <f aca="true" t="shared" si="2" ref="J47:J53">+D47*H47-I47</f>
        <v>4276380</v>
      </c>
    </row>
    <row r="48" spans="1:10" ht="12.75">
      <c r="A48" s="148"/>
      <c r="B48" s="149"/>
      <c r="C48" s="8" t="s">
        <v>26</v>
      </c>
      <c r="D48" s="9">
        <v>1</v>
      </c>
      <c r="E48" s="31">
        <v>2007</v>
      </c>
      <c r="F48" s="32">
        <v>263</v>
      </c>
      <c r="G48" s="32">
        <v>709900</v>
      </c>
      <c r="H48" s="33">
        <v>10076380</v>
      </c>
      <c r="I48" s="9">
        <v>5800000</v>
      </c>
      <c r="J48" s="39">
        <f t="shared" si="2"/>
        <v>4276380</v>
      </c>
    </row>
    <row r="49" spans="1:10" ht="12.75">
      <c r="A49" s="148" t="s">
        <v>122</v>
      </c>
      <c r="B49" s="149"/>
      <c r="C49" s="8" t="s">
        <v>29</v>
      </c>
      <c r="D49" s="9">
        <v>1</v>
      </c>
      <c r="E49" s="31">
        <v>2007</v>
      </c>
      <c r="F49" s="32">
        <v>161</v>
      </c>
      <c r="G49" s="32">
        <v>223915</v>
      </c>
      <c r="H49" s="33">
        <v>11965265</v>
      </c>
      <c r="I49" s="9">
        <v>10000000</v>
      </c>
      <c r="J49" s="39">
        <f t="shared" si="2"/>
        <v>1965265</v>
      </c>
    </row>
    <row r="50" spans="1:10" ht="12.75">
      <c r="A50" s="148" t="s">
        <v>123</v>
      </c>
      <c r="B50" s="149"/>
      <c r="C50" s="8" t="s">
        <v>26</v>
      </c>
      <c r="D50" s="9">
        <v>1</v>
      </c>
      <c r="E50" s="31">
        <v>2007</v>
      </c>
      <c r="F50" s="32">
        <v>163</v>
      </c>
      <c r="G50" s="32">
        <v>673759</v>
      </c>
      <c r="H50" s="33">
        <v>10076380</v>
      </c>
      <c r="I50" s="9">
        <v>5800000</v>
      </c>
      <c r="J50" s="39">
        <f t="shared" si="2"/>
        <v>4276380</v>
      </c>
    </row>
    <row r="51" spans="1:10" ht="12.75">
      <c r="A51" s="148"/>
      <c r="B51" s="149"/>
      <c r="C51" s="8" t="s">
        <v>26</v>
      </c>
      <c r="D51" s="9">
        <v>1</v>
      </c>
      <c r="E51" s="31">
        <v>2007</v>
      </c>
      <c r="F51" s="32">
        <v>58</v>
      </c>
      <c r="G51" s="32">
        <v>709610</v>
      </c>
      <c r="H51" s="33">
        <v>10076380</v>
      </c>
      <c r="I51" s="9">
        <v>5800000</v>
      </c>
      <c r="J51" s="39">
        <f t="shared" si="2"/>
        <v>4276380</v>
      </c>
    </row>
    <row r="52" spans="1:10" ht="12.75">
      <c r="A52" s="148"/>
      <c r="B52" s="149"/>
      <c r="C52" s="8" t="s">
        <v>26</v>
      </c>
      <c r="D52" s="9">
        <v>1</v>
      </c>
      <c r="E52" s="31">
        <v>2007</v>
      </c>
      <c r="F52" s="32">
        <v>147</v>
      </c>
      <c r="G52" s="32">
        <v>710593</v>
      </c>
      <c r="H52" s="33">
        <v>10076380</v>
      </c>
      <c r="I52" s="9">
        <v>5800000</v>
      </c>
      <c r="J52" s="39">
        <f t="shared" si="2"/>
        <v>4276380</v>
      </c>
    </row>
    <row r="53" spans="1:10" ht="12.75">
      <c r="A53" s="148" t="s">
        <v>124</v>
      </c>
      <c r="B53" s="149"/>
      <c r="C53" s="8" t="s">
        <v>26</v>
      </c>
      <c r="D53" s="9">
        <v>1</v>
      </c>
      <c r="E53" s="31">
        <v>2007</v>
      </c>
      <c r="F53" s="32">
        <v>257</v>
      </c>
      <c r="G53" s="32">
        <v>681153</v>
      </c>
      <c r="H53" s="33">
        <v>10076380</v>
      </c>
      <c r="I53" s="9">
        <v>5800000</v>
      </c>
      <c r="J53" s="39">
        <f t="shared" si="2"/>
        <v>4276380</v>
      </c>
    </row>
    <row r="54" spans="1:10" ht="12.75">
      <c r="A54" s="173" t="s">
        <v>125</v>
      </c>
      <c r="B54" s="174"/>
      <c r="C54" s="83"/>
      <c r="D54" s="84"/>
      <c r="E54" s="85"/>
      <c r="F54" s="86"/>
      <c r="G54" s="86"/>
      <c r="H54" s="87"/>
      <c r="I54" s="88"/>
      <c r="J54" s="42">
        <f>SUM(J55:J63)</f>
        <v>43162073</v>
      </c>
    </row>
    <row r="55" spans="1:10" ht="12.75">
      <c r="A55" s="148" t="s">
        <v>57</v>
      </c>
      <c r="B55" s="149"/>
      <c r="C55" s="16" t="s">
        <v>26</v>
      </c>
      <c r="D55" s="9">
        <v>1</v>
      </c>
      <c r="E55" s="31">
        <v>2007</v>
      </c>
      <c r="F55" s="32">
        <v>149</v>
      </c>
      <c r="G55" s="32">
        <v>680921</v>
      </c>
      <c r="H55" s="33">
        <v>10076380</v>
      </c>
      <c r="I55" s="9">
        <v>5800000</v>
      </c>
      <c r="J55" s="39">
        <f>+D55*H55-I55</f>
        <v>4276380</v>
      </c>
    </row>
    <row r="56" spans="1:10" ht="12.75">
      <c r="A56" s="146"/>
      <c r="B56" s="147"/>
      <c r="C56" s="16" t="s">
        <v>26</v>
      </c>
      <c r="D56" s="9">
        <v>1</v>
      </c>
      <c r="E56" s="31">
        <v>2007</v>
      </c>
      <c r="F56" s="32">
        <v>68</v>
      </c>
      <c r="G56" s="32">
        <v>71485</v>
      </c>
      <c r="H56" s="33">
        <v>10076380</v>
      </c>
      <c r="I56" s="9">
        <v>5800000</v>
      </c>
      <c r="J56" s="39">
        <f>+D56*H56-I56</f>
        <v>4276380</v>
      </c>
    </row>
    <row r="57" spans="1:10" ht="12.75">
      <c r="A57" s="146"/>
      <c r="B57" s="147"/>
      <c r="C57" s="16" t="s">
        <v>29</v>
      </c>
      <c r="D57" s="9">
        <v>1</v>
      </c>
      <c r="E57" s="31">
        <v>2007</v>
      </c>
      <c r="F57" s="32">
        <v>115</v>
      </c>
      <c r="G57" s="32">
        <v>215812</v>
      </c>
      <c r="H57" s="33">
        <v>11965265</v>
      </c>
      <c r="I57" s="9">
        <v>10000000</v>
      </c>
      <c r="J57" s="39">
        <f>+D57*H57-I57</f>
        <v>1965265</v>
      </c>
    </row>
    <row r="58" spans="1:10" ht="12.75">
      <c r="A58" s="146"/>
      <c r="B58" s="147"/>
      <c r="C58" s="16" t="s">
        <v>29</v>
      </c>
      <c r="D58" s="9">
        <v>1</v>
      </c>
      <c r="E58" s="31">
        <v>2007</v>
      </c>
      <c r="F58" s="32">
        <v>131</v>
      </c>
      <c r="G58" s="32">
        <v>216188</v>
      </c>
      <c r="H58" s="33">
        <v>11965265</v>
      </c>
      <c r="I58" s="9">
        <v>10000000</v>
      </c>
      <c r="J58" s="39">
        <f>+D58*H58-I58</f>
        <v>1965265</v>
      </c>
    </row>
    <row r="59" spans="1:10" ht="22.5" customHeight="1">
      <c r="A59" s="146"/>
      <c r="B59" s="147"/>
      <c r="C59" s="16" t="s">
        <v>126</v>
      </c>
      <c r="D59" s="9">
        <v>1</v>
      </c>
      <c r="E59" s="31">
        <v>2008</v>
      </c>
      <c r="F59" s="32">
        <v>304</v>
      </c>
      <c r="G59" s="32">
        <v>226588</v>
      </c>
      <c r="H59" s="33">
        <v>20506608</v>
      </c>
      <c r="I59" s="9">
        <v>0</v>
      </c>
      <c r="J59" s="39">
        <f>D59*(H59-I59)</f>
        <v>20506608</v>
      </c>
    </row>
    <row r="60" spans="1:10" ht="12.75">
      <c r="A60" s="146" t="s">
        <v>61</v>
      </c>
      <c r="B60" s="147"/>
      <c r="C60" s="16" t="s">
        <v>26</v>
      </c>
      <c r="D60" s="9">
        <v>1</v>
      </c>
      <c r="E60" s="31">
        <v>2007</v>
      </c>
      <c r="F60" s="32">
        <v>1132</v>
      </c>
      <c r="G60" s="32">
        <v>705021</v>
      </c>
      <c r="H60" s="33">
        <v>10076380</v>
      </c>
      <c r="I60" s="9">
        <v>5800000</v>
      </c>
      <c r="J60" s="39">
        <f>+D60*H60-I60</f>
        <v>4276380</v>
      </c>
    </row>
    <row r="61" spans="1:10" ht="12.75">
      <c r="A61" s="146"/>
      <c r="B61" s="147"/>
      <c r="C61" s="16" t="s">
        <v>29</v>
      </c>
      <c r="D61" s="9">
        <v>1</v>
      </c>
      <c r="E61" s="31">
        <v>2007</v>
      </c>
      <c r="F61" s="32">
        <v>49</v>
      </c>
      <c r="G61" s="32">
        <v>216224</v>
      </c>
      <c r="H61" s="33">
        <v>11965265</v>
      </c>
      <c r="I61" s="9">
        <v>10000000</v>
      </c>
      <c r="J61" s="39">
        <f>+D61*H61-I61</f>
        <v>1965265</v>
      </c>
    </row>
    <row r="62" spans="1:10" ht="12.75">
      <c r="A62" s="146" t="s">
        <v>62</v>
      </c>
      <c r="B62" s="147"/>
      <c r="C62" s="16" t="s">
        <v>29</v>
      </c>
      <c r="D62" s="9">
        <v>1</v>
      </c>
      <c r="E62" s="31">
        <v>2007</v>
      </c>
      <c r="F62" s="32">
        <v>8</v>
      </c>
      <c r="G62" s="32">
        <v>224016</v>
      </c>
      <c r="H62" s="33">
        <v>11965265</v>
      </c>
      <c r="I62" s="9">
        <v>10000000</v>
      </c>
      <c r="J62" s="39">
        <f>+D62*H62-I62</f>
        <v>1965265</v>
      </c>
    </row>
    <row r="63" spans="1:10" ht="12.75">
      <c r="A63" s="146" t="s">
        <v>63</v>
      </c>
      <c r="B63" s="147"/>
      <c r="C63" s="16" t="s">
        <v>29</v>
      </c>
      <c r="D63" s="9">
        <v>1</v>
      </c>
      <c r="E63" s="31">
        <v>2007</v>
      </c>
      <c r="F63" s="32">
        <v>242</v>
      </c>
      <c r="G63" s="32">
        <v>223471</v>
      </c>
      <c r="H63" s="33">
        <v>11965265</v>
      </c>
      <c r="I63" s="9">
        <v>10000000</v>
      </c>
      <c r="J63" s="39">
        <f>+D63*H63-I63</f>
        <v>1965265</v>
      </c>
    </row>
    <row r="64" spans="1:10" ht="12.75">
      <c r="A64" s="173" t="s">
        <v>127</v>
      </c>
      <c r="B64" s="174"/>
      <c r="C64" s="35"/>
      <c r="D64" s="36"/>
      <c r="E64" s="36"/>
      <c r="F64" s="36"/>
      <c r="G64" s="36"/>
      <c r="H64" s="36"/>
      <c r="I64" s="37"/>
      <c r="J64" s="42">
        <f>SUM(J65:J65)</f>
        <v>1965265</v>
      </c>
    </row>
    <row r="65" spans="1:10" ht="12.75">
      <c r="A65" s="148" t="s">
        <v>69</v>
      </c>
      <c r="B65" s="149"/>
      <c r="C65" s="8" t="s">
        <v>29</v>
      </c>
      <c r="D65" s="9">
        <v>1</v>
      </c>
      <c r="E65" s="31">
        <v>2007</v>
      </c>
      <c r="F65" s="32">
        <v>107</v>
      </c>
      <c r="G65" s="32">
        <v>216018</v>
      </c>
      <c r="H65" s="33">
        <v>11965265</v>
      </c>
      <c r="I65" s="9">
        <v>10000000</v>
      </c>
      <c r="J65" s="39">
        <f>+D65*H65-I65</f>
        <v>1965265</v>
      </c>
    </row>
    <row r="66" spans="1:10" ht="12.75">
      <c r="A66" s="173" t="s">
        <v>128</v>
      </c>
      <c r="B66" s="174"/>
      <c r="C66" s="35"/>
      <c r="D66" s="36"/>
      <c r="E66" s="36"/>
      <c r="F66" s="36"/>
      <c r="G66" s="36"/>
      <c r="H66" s="36"/>
      <c r="I66" s="37"/>
      <c r="J66" s="42">
        <f>SUM(J67:J72)</f>
        <v>21036050</v>
      </c>
    </row>
    <row r="67" spans="1:10" ht="12.75">
      <c r="A67" s="148" t="s">
        <v>73</v>
      </c>
      <c r="B67" s="149"/>
      <c r="C67" s="8" t="s">
        <v>26</v>
      </c>
      <c r="D67" s="9">
        <v>1</v>
      </c>
      <c r="E67" s="31">
        <v>2007</v>
      </c>
      <c r="F67" s="32">
        <v>258</v>
      </c>
      <c r="G67" s="32">
        <v>674874</v>
      </c>
      <c r="H67" s="33">
        <v>10076380</v>
      </c>
      <c r="I67" s="9">
        <v>5800000</v>
      </c>
      <c r="J67" s="39">
        <f aca="true" t="shared" si="3" ref="J67:J72">+D67*H67-I67</f>
        <v>4276380</v>
      </c>
    </row>
    <row r="68" spans="1:10" ht="12.75">
      <c r="A68" s="146"/>
      <c r="B68" s="147"/>
      <c r="C68" s="16" t="s">
        <v>26</v>
      </c>
      <c r="D68" s="9">
        <v>1</v>
      </c>
      <c r="E68" s="31">
        <v>2007</v>
      </c>
      <c r="F68" s="32">
        <v>227</v>
      </c>
      <c r="G68" s="32">
        <v>681137</v>
      </c>
      <c r="H68" s="33">
        <v>10076380</v>
      </c>
      <c r="I68" s="9">
        <v>5800000</v>
      </c>
      <c r="J68" s="39">
        <f t="shared" si="3"/>
        <v>4276380</v>
      </c>
    </row>
    <row r="69" spans="1:10" ht="12.75">
      <c r="A69" s="146"/>
      <c r="B69" s="147"/>
      <c r="C69" s="16" t="s">
        <v>26</v>
      </c>
      <c r="D69" s="9">
        <v>1</v>
      </c>
      <c r="E69" s="31">
        <v>2007</v>
      </c>
      <c r="F69" s="32">
        <v>267</v>
      </c>
      <c r="G69" s="32">
        <v>681539</v>
      </c>
      <c r="H69" s="33">
        <v>10076380</v>
      </c>
      <c r="I69" s="9">
        <v>5800000</v>
      </c>
      <c r="J69" s="39">
        <f t="shared" si="3"/>
        <v>4276380</v>
      </c>
    </row>
    <row r="70" spans="1:10" ht="12.75">
      <c r="A70" s="146"/>
      <c r="B70" s="147"/>
      <c r="C70" s="16" t="s">
        <v>26</v>
      </c>
      <c r="D70" s="9">
        <v>1</v>
      </c>
      <c r="E70" s="31">
        <v>2007</v>
      </c>
      <c r="F70" s="32">
        <v>60</v>
      </c>
      <c r="G70" s="32">
        <v>714484</v>
      </c>
      <c r="H70" s="33">
        <v>10076380</v>
      </c>
      <c r="I70" s="9">
        <v>5800000</v>
      </c>
      <c r="J70" s="39">
        <f t="shared" si="3"/>
        <v>4276380</v>
      </c>
    </row>
    <row r="71" spans="1:10" ht="12.75">
      <c r="A71" s="146"/>
      <c r="B71" s="147"/>
      <c r="C71" s="16" t="s">
        <v>29</v>
      </c>
      <c r="D71" s="9">
        <v>1</v>
      </c>
      <c r="E71" s="31">
        <v>2007</v>
      </c>
      <c r="F71" s="32">
        <v>612</v>
      </c>
      <c r="G71" s="32">
        <v>215822</v>
      </c>
      <c r="H71" s="33">
        <v>11965265</v>
      </c>
      <c r="I71" s="9">
        <v>10000000</v>
      </c>
      <c r="J71" s="39">
        <f t="shared" si="3"/>
        <v>1965265</v>
      </c>
    </row>
    <row r="72" spans="1:10" ht="12.75">
      <c r="A72" s="146"/>
      <c r="B72" s="147"/>
      <c r="C72" s="16" t="s">
        <v>29</v>
      </c>
      <c r="D72" s="9">
        <v>1</v>
      </c>
      <c r="E72" s="31">
        <v>2007</v>
      </c>
      <c r="F72" s="32">
        <v>50</v>
      </c>
      <c r="G72" s="32">
        <v>216196</v>
      </c>
      <c r="H72" s="33">
        <v>11965265</v>
      </c>
      <c r="I72" s="9">
        <v>10000000</v>
      </c>
      <c r="J72" s="39">
        <f t="shared" si="3"/>
        <v>1965265</v>
      </c>
    </row>
    <row r="73" spans="1:10" ht="12.75">
      <c r="A73" s="173" t="s">
        <v>129</v>
      </c>
      <c r="B73" s="174"/>
      <c r="C73" s="35"/>
      <c r="D73" s="36"/>
      <c r="E73" s="36"/>
      <c r="F73" s="36"/>
      <c r="G73" s="36"/>
      <c r="H73" s="36"/>
      <c r="I73" s="37"/>
      <c r="J73" s="42">
        <f>SUM(J74:J76)</f>
        <v>18206910</v>
      </c>
    </row>
    <row r="74" spans="1:10" ht="12.75">
      <c r="A74" s="148" t="s">
        <v>75</v>
      </c>
      <c r="B74" s="149"/>
      <c r="C74" s="8" t="s">
        <v>29</v>
      </c>
      <c r="D74" s="9">
        <v>1</v>
      </c>
      <c r="E74" s="31">
        <v>2007</v>
      </c>
      <c r="F74" s="32">
        <v>43</v>
      </c>
      <c r="G74" s="32">
        <v>223466</v>
      </c>
      <c r="H74" s="33">
        <v>11965265</v>
      </c>
      <c r="I74" s="9">
        <v>10000000</v>
      </c>
      <c r="J74" s="39">
        <f>+D74*H74-I74</f>
        <v>1965265</v>
      </c>
    </row>
    <row r="75" spans="1:10" ht="12.75">
      <c r="A75" s="146"/>
      <c r="B75" s="147"/>
      <c r="C75" s="16" t="s">
        <v>25</v>
      </c>
      <c r="D75" s="9">
        <v>1</v>
      </c>
      <c r="E75" s="31">
        <v>2007</v>
      </c>
      <c r="F75" s="32">
        <v>74</v>
      </c>
      <c r="G75" s="32">
        <v>676569</v>
      </c>
      <c r="H75" s="33">
        <v>10076380</v>
      </c>
      <c r="I75" s="9">
        <v>5800000</v>
      </c>
      <c r="J75" s="39">
        <f>D75*(H75-I75)</f>
        <v>4276380</v>
      </c>
    </row>
    <row r="76" spans="1:10" ht="22.5" customHeight="1">
      <c r="A76" s="146" t="s">
        <v>78</v>
      </c>
      <c r="B76" s="147"/>
      <c r="C76" s="16" t="s">
        <v>130</v>
      </c>
      <c r="D76" s="9">
        <v>1</v>
      </c>
      <c r="E76" s="31">
        <v>2008</v>
      </c>
      <c r="F76" s="32">
        <v>216</v>
      </c>
      <c r="G76" s="32">
        <v>227772</v>
      </c>
      <c r="H76" s="33">
        <v>11965265</v>
      </c>
      <c r="I76" s="9">
        <v>0</v>
      </c>
      <c r="J76" s="39">
        <f>D76*(H76-I76)</f>
        <v>11965265</v>
      </c>
    </row>
    <row r="77" spans="1:10" ht="12.75">
      <c r="A77" s="173" t="s">
        <v>131</v>
      </c>
      <c r="B77" s="174"/>
      <c r="C77" s="35"/>
      <c r="D77" s="36"/>
      <c r="E77" s="36"/>
      <c r="F77" s="36"/>
      <c r="G77" s="36"/>
      <c r="H77" s="36"/>
      <c r="I77" s="37"/>
      <c r="J77" s="42">
        <f>SUM(J78:J79)</f>
        <v>6241645</v>
      </c>
    </row>
    <row r="78" spans="1:10" ht="12.75">
      <c r="A78" s="148" t="s">
        <v>80</v>
      </c>
      <c r="B78" s="149"/>
      <c r="C78" s="8" t="s">
        <v>25</v>
      </c>
      <c r="D78" s="9">
        <v>1</v>
      </c>
      <c r="E78" s="31">
        <v>2007</v>
      </c>
      <c r="F78" s="32">
        <v>316</v>
      </c>
      <c r="G78" s="32">
        <v>685172</v>
      </c>
      <c r="H78" s="33">
        <v>10076380</v>
      </c>
      <c r="I78" s="9">
        <v>5800000</v>
      </c>
      <c r="J78" s="39">
        <f>D78*(H78-I78)</f>
        <v>4276380</v>
      </c>
    </row>
    <row r="79" spans="1:10" ht="12.75">
      <c r="A79" s="146" t="s">
        <v>84</v>
      </c>
      <c r="B79" s="147"/>
      <c r="C79" s="16" t="s">
        <v>29</v>
      </c>
      <c r="D79" s="9">
        <v>1</v>
      </c>
      <c r="E79" s="31">
        <v>2007</v>
      </c>
      <c r="F79" s="32">
        <v>78</v>
      </c>
      <c r="G79" s="32">
        <v>215652</v>
      </c>
      <c r="H79" s="33">
        <v>11965265</v>
      </c>
      <c r="I79" s="9">
        <v>10000000</v>
      </c>
      <c r="J79" s="39">
        <f>+D79*H79-I79</f>
        <v>1965265</v>
      </c>
    </row>
    <row r="80" spans="1:10" ht="12.75">
      <c r="A80" s="173" t="s">
        <v>132</v>
      </c>
      <c r="B80" s="174"/>
      <c r="C80" s="35"/>
      <c r="D80" s="36"/>
      <c r="E80" s="36"/>
      <c r="F80" s="36"/>
      <c r="G80" s="36"/>
      <c r="H80" s="36"/>
      <c r="I80" s="37"/>
      <c r="J80" s="42">
        <f>SUM(J81:J81)</f>
        <v>1965265</v>
      </c>
    </row>
    <row r="81" spans="1:10" ht="12.75">
      <c r="A81" s="148" t="s">
        <v>87</v>
      </c>
      <c r="B81" s="149"/>
      <c r="C81" s="8" t="s">
        <v>29</v>
      </c>
      <c r="D81" s="9">
        <v>1</v>
      </c>
      <c r="E81" s="31">
        <v>2007</v>
      </c>
      <c r="F81" s="32">
        <v>36</v>
      </c>
      <c r="G81" s="32">
        <v>215721</v>
      </c>
      <c r="H81" s="33">
        <v>11965265</v>
      </c>
      <c r="I81" s="9">
        <v>10000000</v>
      </c>
      <c r="J81" s="39">
        <f>+D81*H81-I81</f>
        <v>1965265</v>
      </c>
    </row>
    <row r="82" spans="1:10" ht="12.75">
      <c r="A82" s="173" t="s">
        <v>133</v>
      </c>
      <c r="B82" s="174"/>
      <c r="C82" s="35"/>
      <c r="D82" s="36"/>
      <c r="E82" s="36"/>
      <c r="F82" s="36"/>
      <c r="G82" s="36"/>
      <c r="H82" s="36"/>
      <c r="I82" s="37"/>
      <c r="J82" s="78">
        <f>SUM(J83:J83)</f>
        <v>1965265</v>
      </c>
    </row>
    <row r="83" spans="1:10" ht="12.75">
      <c r="A83" s="148" t="s">
        <v>91</v>
      </c>
      <c r="B83" s="149"/>
      <c r="C83" s="8" t="s">
        <v>29</v>
      </c>
      <c r="D83" s="9">
        <v>1</v>
      </c>
      <c r="E83" s="31">
        <v>2007</v>
      </c>
      <c r="F83" s="32">
        <v>241</v>
      </c>
      <c r="G83" s="32">
        <v>223954</v>
      </c>
      <c r="H83" s="33">
        <v>11965265</v>
      </c>
      <c r="I83" s="9">
        <v>10000000</v>
      </c>
      <c r="J83" s="39">
        <f>+D83*H83-I83</f>
        <v>1965265</v>
      </c>
    </row>
    <row r="84" spans="1:10" ht="12.75">
      <c r="A84" s="173" t="s">
        <v>134</v>
      </c>
      <c r="B84" s="174"/>
      <c r="C84" s="35"/>
      <c r="D84" s="36"/>
      <c r="E84" s="36"/>
      <c r="F84" s="36"/>
      <c r="G84" s="36"/>
      <c r="H84" s="36"/>
      <c r="I84" s="37"/>
      <c r="J84" s="42">
        <f>SUM(J85:J85)</f>
        <v>1965265</v>
      </c>
    </row>
    <row r="85" spans="1:11" ht="13.5" customHeight="1" thickBot="1">
      <c r="A85" s="159" t="s">
        <v>92</v>
      </c>
      <c r="B85" s="160"/>
      <c r="C85" s="18" t="s">
        <v>29</v>
      </c>
      <c r="D85" s="19">
        <v>1</v>
      </c>
      <c r="E85" s="89">
        <v>2007</v>
      </c>
      <c r="F85" s="90">
        <v>283</v>
      </c>
      <c r="G85" s="90">
        <v>223640</v>
      </c>
      <c r="H85" s="91">
        <v>11965265</v>
      </c>
      <c r="I85" s="19">
        <v>10000000</v>
      </c>
      <c r="J85" s="92">
        <f>+D85*H85-I85</f>
        <v>1965265</v>
      </c>
      <c r="K85" s="93"/>
    </row>
    <row r="86" spans="1:10" ht="16.5" customHeight="1" thickBot="1">
      <c r="A86" s="144" t="s">
        <v>135</v>
      </c>
      <c r="B86" s="145"/>
      <c r="C86" s="145"/>
      <c r="D86" s="145"/>
      <c r="E86" s="145"/>
      <c r="F86" s="145"/>
      <c r="G86" s="145"/>
      <c r="H86" s="145"/>
      <c r="I86" s="154"/>
      <c r="J86" s="7">
        <f>+J87+J92+J94+J96+J98+J100+J102+J104+J108+J110</f>
        <v>47155273</v>
      </c>
    </row>
    <row r="87" spans="1:10" ht="12.75">
      <c r="A87" s="175" t="s">
        <v>108</v>
      </c>
      <c r="B87" s="176"/>
      <c r="C87" s="177"/>
      <c r="D87" s="178"/>
      <c r="E87" s="178"/>
      <c r="F87" s="178"/>
      <c r="G87" s="178"/>
      <c r="H87" s="178"/>
      <c r="I87" s="179"/>
      <c r="J87" s="94">
        <f>SUM(J88:J91)</f>
        <v>21765558</v>
      </c>
    </row>
    <row r="88" spans="1:10" ht="12.75">
      <c r="A88" s="146" t="s">
        <v>136</v>
      </c>
      <c r="B88" s="147"/>
      <c r="C88" s="16" t="s">
        <v>29</v>
      </c>
      <c r="D88" s="9">
        <v>1</v>
      </c>
      <c r="E88" s="31">
        <v>2007</v>
      </c>
      <c r="F88" s="32">
        <v>152</v>
      </c>
      <c r="G88" s="32">
        <v>216921</v>
      </c>
      <c r="H88" s="33">
        <v>11965265</v>
      </c>
      <c r="I88" s="9">
        <v>10000000</v>
      </c>
      <c r="J88" s="39">
        <f>+D88*H88-I88</f>
        <v>1965265</v>
      </c>
    </row>
    <row r="89" spans="1:12" ht="12.75">
      <c r="A89" s="146"/>
      <c r="B89" s="147"/>
      <c r="C89" s="16" t="s">
        <v>24</v>
      </c>
      <c r="D89" s="9">
        <v>1</v>
      </c>
      <c r="E89" s="31">
        <v>2007</v>
      </c>
      <c r="F89" s="32">
        <v>139</v>
      </c>
      <c r="G89" s="32">
        <v>218772</v>
      </c>
      <c r="H89" s="33">
        <v>20735033</v>
      </c>
      <c r="I89" s="9">
        <v>9487500</v>
      </c>
      <c r="J89" s="39">
        <f>+D89*H89-I89</f>
        <v>11247533</v>
      </c>
      <c r="K89" s="95"/>
      <c r="L89" s="95"/>
    </row>
    <row r="90" spans="1:10" ht="12.75">
      <c r="A90" s="152" t="s">
        <v>137</v>
      </c>
      <c r="B90" s="153"/>
      <c r="C90" s="18" t="s">
        <v>26</v>
      </c>
      <c r="D90" s="19">
        <v>1</v>
      </c>
      <c r="E90" s="89">
        <v>2007</v>
      </c>
      <c r="F90" s="90">
        <v>150</v>
      </c>
      <c r="G90" s="90">
        <v>674890</v>
      </c>
      <c r="H90" s="91">
        <v>10076380</v>
      </c>
      <c r="I90" s="19">
        <v>5800000</v>
      </c>
      <c r="J90" s="92">
        <f>+D90*H90-I90</f>
        <v>4276380</v>
      </c>
    </row>
    <row r="91" spans="1:10" ht="12.75">
      <c r="A91" s="180"/>
      <c r="B91" s="149"/>
      <c r="C91" s="60" t="s">
        <v>26</v>
      </c>
      <c r="D91" s="61">
        <v>1</v>
      </c>
      <c r="E91" s="96">
        <v>2007</v>
      </c>
      <c r="F91" s="97">
        <v>145</v>
      </c>
      <c r="G91" s="97">
        <v>674972</v>
      </c>
      <c r="H91" s="81">
        <v>10076380</v>
      </c>
      <c r="I91" s="61">
        <v>5800000</v>
      </c>
      <c r="J91" s="98">
        <f>+D91*H91-I91</f>
        <v>4276380</v>
      </c>
    </row>
    <row r="92" spans="1:10" ht="12.75">
      <c r="A92" s="181" t="s">
        <v>138</v>
      </c>
      <c r="B92" s="182"/>
      <c r="C92" s="99"/>
      <c r="D92" s="100"/>
      <c r="E92" s="100"/>
      <c r="F92" s="100"/>
      <c r="G92" s="100"/>
      <c r="H92" s="100"/>
      <c r="I92" s="101"/>
      <c r="J92" s="102">
        <f>+J93</f>
        <v>4276380</v>
      </c>
    </row>
    <row r="93" spans="1:10" ht="12.75">
      <c r="A93" s="148" t="s">
        <v>139</v>
      </c>
      <c r="B93" s="149"/>
      <c r="C93" s="8" t="s">
        <v>26</v>
      </c>
      <c r="D93" s="9">
        <v>1</v>
      </c>
      <c r="E93" s="31">
        <v>2007</v>
      </c>
      <c r="F93" s="32">
        <v>137</v>
      </c>
      <c r="G93" s="32">
        <v>673612</v>
      </c>
      <c r="H93" s="33">
        <v>10076380</v>
      </c>
      <c r="I93" s="9">
        <v>5800000</v>
      </c>
      <c r="J93" s="39">
        <f>+D93*H93-I93</f>
        <v>4276380</v>
      </c>
    </row>
    <row r="94" spans="1:10" ht="12.75">
      <c r="A94" s="173" t="s">
        <v>140</v>
      </c>
      <c r="B94" s="174"/>
      <c r="C94" s="103"/>
      <c r="D94" s="104"/>
      <c r="E94" s="105"/>
      <c r="F94" s="104"/>
      <c r="G94" s="104"/>
      <c r="H94" s="106"/>
      <c r="I94" s="107"/>
      <c r="J94" s="42">
        <f>SUM(J95)</f>
        <v>4276380</v>
      </c>
    </row>
    <row r="95" spans="1:10" ht="12.75">
      <c r="A95" s="148" t="s">
        <v>141</v>
      </c>
      <c r="B95" s="149"/>
      <c r="C95" s="8" t="s">
        <v>26</v>
      </c>
      <c r="D95" s="9">
        <v>1</v>
      </c>
      <c r="E95" s="31">
        <v>2007</v>
      </c>
      <c r="F95" s="32">
        <v>162</v>
      </c>
      <c r="G95" s="32">
        <v>675026</v>
      </c>
      <c r="H95" s="33">
        <v>10076380</v>
      </c>
      <c r="I95" s="9">
        <v>5800000</v>
      </c>
      <c r="J95" s="39">
        <f>+D95*H95-I95</f>
        <v>4276380</v>
      </c>
    </row>
    <row r="96" spans="1:10" ht="12.75">
      <c r="A96" s="173" t="s">
        <v>142</v>
      </c>
      <c r="B96" s="174"/>
      <c r="C96" s="8"/>
      <c r="D96" s="9"/>
      <c r="E96" s="31"/>
      <c r="F96" s="32"/>
      <c r="G96" s="32"/>
      <c r="H96" s="33"/>
      <c r="I96" s="9"/>
      <c r="J96" s="42">
        <f>+J97</f>
        <v>1965265</v>
      </c>
    </row>
    <row r="97" spans="1:10" ht="12.75">
      <c r="A97" s="148" t="s">
        <v>143</v>
      </c>
      <c r="B97" s="149"/>
      <c r="C97" s="8" t="s">
        <v>29</v>
      </c>
      <c r="D97" s="9">
        <v>1</v>
      </c>
      <c r="E97" s="31">
        <v>2007</v>
      </c>
      <c r="F97" s="32">
        <v>112</v>
      </c>
      <c r="G97" s="32">
        <v>216168</v>
      </c>
      <c r="H97" s="33">
        <v>11965265</v>
      </c>
      <c r="I97" s="9">
        <v>10000000</v>
      </c>
      <c r="J97" s="39">
        <f>+D97*H97-I97</f>
        <v>1965265</v>
      </c>
    </row>
    <row r="98" spans="1:10" ht="12.75">
      <c r="A98" s="173" t="s">
        <v>144</v>
      </c>
      <c r="B98" s="174"/>
      <c r="C98" s="35"/>
      <c r="D98" s="36"/>
      <c r="E98" s="36"/>
      <c r="F98" s="36"/>
      <c r="G98" s="36"/>
      <c r="H98" s="36"/>
      <c r="I98" s="37"/>
      <c r="J98" s="42">
        <f>SUM(J99:J99)</f>
        <v>1965265</v>
      </c>
    </row>
    <row r="99" spans="1:10" ht="12.75">
      <c r="A99" s="148" t="s">
        <v>145</v>
      </c>
      <c r="B99" s="149"/>
      <c r="C99" s="8" t="s">
        <v>29</v>
      </c>
      <c r="D99" s="9">
        <v>1</v>
      </c>
      <c r="E99" s="31">
        <v>2007</v>
      </c>
      <c r="F99" s="32">
        <v>97</v>
      </c>
      <c r="G99" s="32">
        <v>217927</v>
      </c>
      <c r="H99" s="33">
        <v>11965265</v>
      </c>
      <c r="I99" s="9">
        <v>10000000</v>
      </c>
      <c r="J99" s="39">
        <f>+D99*H99-I99</f>
        <v>1965265</v>
      </c>
    </row>
    <row r="100" spans="1:10" ht="12.75">
      <c r="A100" s="173" t="s">
        <v>146</v>
      </c>
      <c r="B100" s="174"/>
      <c r="C100" s="35"/>
      <c r="D100" s="36"/>
      <c r="E100" s="36"/>
      <c r="F100" s="36"/>
      <c r="G100" s="36"/>
      <c r="H100" s="36"/>
      <c r="I100" s="37"/>
      <c r="J100" s="108">
        <f>SUM(J101)</f>
        <v>1965265</v>
      </c>
    </row>
    <row r="101" spans="1:14" s="2" customFormat="1" ht="12.75">
      <c r="A101" s="148" t="s">
        <v>147</v>
      </c>
      <c r="B101" s="149"/>
      <c r="C101" s="8" t="s">
        <v>29</v>
      </c>
      <c r="D101" s="9">
        <v>1</v>
      </c>
      <c r="E101" s="31">
        <v>2007</v>
      </c>
      <c r="F101" s="32">
        <v>113</v>
      </c>
      <c r="G101" s="32">
        <v>217241</v>
      </c>
      <c r="H101" s="33">
        <v>11965265</v>
      </c>
      <c r="I101" s="9">
        <v>10000000</v>
      </c>
      <c r="J101" s="39">
        <f>+D101*H101-I101</f>
        <v>1965265</v>
      </c>
      <c r="K101" s="30"/>
      <c r="L101" s="27"/>
      <c r="N101" s="27"/>
    </row>
    <row r="102" spans="1:14" s="2" customFormat="1" ht="12.75">
      <c r="A102" s="173" t="s">
        <v>148</v>
      </c>
      <c r="B102" s="174"/>
      <c r="C102" s="35"/>
      <c r="D102" s="36"/>
      <c r="E102" s="36"/>
      <c r="F102" s="36"/>
      <c r="G102" s="36"/>
      <c r="H102" s="36"/>
      <c r="I102" s="37"/>
      <c r="J102" s="108">
        <f>SUM(J103:J103)</f>
        <v>1965265</v>
      </c>
      <c r="K102" s="30"/>
      <c r="L102" s="27"/>
      <c r="N102" s="27"/>
    </row>
    <row r="103" spans="1:14" s="2" customFormat="1" ht="12.75">
      <c r="A103" s="148" t="s">
        <v>149</v>
      </c>
      <c r="B103" s="149"/>
      <c r="C103" s="8" t="s">
        <v>29</v>
      </c>
      <c r="D103" s="9">
        <v>1</v>
      </c>
      <c r="E103" s="31">
        <v>2007</v>
      </c>
      <c r="F103" s="32">
        <v>148</v>
      </c>
      <c r="G103" s="32">
        <v>217917</v>
      </c>
      <c r="H103" s="33">
        <v>11965265</v>
      </c>
      <c r="I103" s="9">
        <v>10000000</v>
      </c>
      <c r="J103" s="39">
        <f>+D103*H103-I103</f>
        <v>1965265</v>
      </c>
      <c r="K103" s="30"/>
      <c r="L103" s="27"/>
      <c r="N103" s="27"/>
    </row>
    <row r="104" spans="1:10" ht="12.75">
      <c r="A104" s="173" t="s">
        <v>150</v>
      </c>
      <c r="B104" s="174"/>
      <c r="C104" s="109"/>
      <c r="D104" s="44"/>
      <c r="E104" s="43"/>
      <c r="F104" s="44"/>
      <c r="G104" s="41"/>
      <c r="H104" s="110"/>
      <c r="I104" s="111"/>
      <c r="J104" s="108">
        <f>SUM(J105:J107)</f>
        <v>5385537</v>
      </c>
    </row>
    <row r="105" spans="1:10" ht="12.75">
      <c r="A105" s="148" t="s">
        <v>151</v>
      </c>
      <c r="B105" s="149"/>
      <c r="C105" s="8" t="s">
        <v>28</v>
      </c>
      <c r="D105" s="9">
        <v>1</v>
      </c>
      <c r="E105" s="31">
        <v>2004</v>
      </c>
      <c r="F105" s="32">
        <v>1060</v>
      </c>
      <c r="G105" s="32">
        <v>1060</v>
      </c>
      <c r="H105" s="33">
        <v>1795179</v>
      </c>
      <c r="I105" s="9">
        <v>0</v>
      </c>
      <c r="J105" s="39">
        <f>D105*(H105-I105)</f>
        <v>1795179</v>
      </c>
    </row>
    <row r="106" spans="1:10" ht="12.75">
      <c r="A106" s="148"/>
      <c r="B106" s="149"/>
      <c r="C106" s="8" t="s">
        <v>28</v>
      </c>
      <c r="D106" s="9">
        <v>1</v>
      </c>
      <c r="E106" s="31">
        <v>2005</v>
      </c>
      <c r="F106" s="32">
        <v>982</v>
      </c>
      <c r="G106" s="32">
        <v>982</v>
      </c>
      <c r="H106" s="33">
        <v>1795179</v>
      </c>
      <c r="I106" s="9">
        <v>0</v>
      </c>
      <c r="J106" s="39">
        <f>D106*(H106-I106)</f>
        <v>1795179</v>
      </c>
    </row>
    <row r="107" spans="1:10" ht="12.75">
      <c r="A107" s="148"/>
      <c r="B107" s="183"/>
      <c r="C107" s="16" t="s">
        <v>28</v>
      </c>
      <c r="D107" s="9">
        <v>1</v>
      </c>
      <c r="E107" s="31">
        <v>2006</v>
      </c>
      <c r="F107" s="32">
        <v>1099</v>
      </c>
      <c r="G107" s="32">
        <v>1099</v>
      </c>
      <c r="H107" s="33">
        <v>1795179</v>
      </c>
      <c r="I107" s="9">
        <v>0</v>
      </c>
      <c r="J107" s="39">
        <f>D107*(H107-I107)</f>
        <v>1795179</v>
      </c>
    </row>
    <row r="108" spans="1:10" ht="12.75">
      <c r="A108" s="184" t="s">
        <v>152</v>
      </c>
      <c r="B108" s="185"/>
      <c r="C108" s="112"/>
      <c r="D108" s="113"/>
      <c r="E108" s="114"/>
      <c r="F108" s="113"/>
      <c r="G108" s="115"/>
      <c r="H108" s="116"/>
      <c r="I108" s="117"/>
      <c r="J108" s="108">
        <f>+J109</f>
        <v>1795179</v>
      </c>
    </row>
    <row r="109" spans="1:10" ht="13.5" customHeight="1">
      <c r="A109" s="146" t="s">
        <v>153</v>
      </c>
      <c r="B109" s="147"/>
      <c r="C109" s="16" t="s">
        <v>28</v>
      </c>
      <c r="D109" s="9">
        <v>1</v>
      </c>
      <c r="E109" s="31">
        <v>2005</v>
      </c>
      <c r="F109" s="32">
        <v>1086</v>
      </c>
      <c r="G109" s="32">
        <v>1086</v>
      </c>
      <c r="H109" s="33">
        <v>1795179</v>
      </c>
      <c r="I109" s="9">
        <v>0</v>
      </c>
      <c r="J109" s="39">
        <f>D109*(H109-I109)</f>
        <v>1795179</v>
      </c>
    </row>
    <row r="110" spans="1:10" ht="12.75">
      <c r="A110" s="173" t="s">
        <v>30</v>
      </c>
      <c r="B110" s="191"/>
      <c r="C110" s="118"/>
      <c r="D110" s="119"/>
      <c r="E110" s="120"/>
      <c r="F110" s="120"/>
      <c r="G110" s="120"/>
      <c r="H110" s="121"/>
      <c r="I110" s="122"/>
      <c r="J110" s="38">
        <f>+J111</f>
        <v>1795179</v>
      </c>
    </row>
    <row r="111" spans="1:10" ht="13.5" customHeight="1" thickBot="1">
      <c r="A111" s="148" t="s">
        <v>154</v>
      </c>
      <c r="B111" s="149"/>
      <c r="C111" s="8" t="s">
        <v>28</v>
      </c>
      <c r="D111" s="9">
        <v>1</v>
      </c>
      <c r="E111" s="31">
        <v>2008</v>
      </c>
      <c r="F111" s="32">
        <v>1183</v>
      </c>
      <c r="G111" s="32">
        <v>1183</v>
      </c>
      <c r="H111" s="33">
        <v>1795179</v>
      </c>
      <c r="I111" s="9">
        <v>0</v>
      </c>
      <c r="J111" s="92">
        <f>+D111*H111-I111</f>
        <v>1795179</v>
      </c>
    </row>
    <row r="112" spans="1:10" ht="16.5" customHeight="1" thickBot="1">
      <c r="A112" s="192" t="s">
        <v>155</v>
      </c>
      <c r="B112" s="193"/>
      <c r="C112" s="193"/>
      <c r="D112" s="193"/>
      <c r="E112" s="193"/>
      <c r="F112" s="193"/>
      <c r="G112" s="193"/>
      <c r="H112" s="193"/>
      <c r="I112" s="194"/>
      <c r="J112" s="7">
        <f>+J113</f>
        <v>4276380</v>
      </c>
    </row>
    <row r="113" spans="1:10" ht="12.75">
      <c r="A113" s="168" t="s">
        <v>156</v>
      </c>
      <c r="B113" s="169"/>
      <c r="C113" s="186"/>
      <c r="D113" s="187"/>
      <c r="E113" s="187"/>
      <c r="F113" s="187"/>
      <c r="G113" s="187"/>
      <c r="H113" s="187"/>
      <c r="I113" s="188"/>
      <c r="J113" s="102">
        <f>+J114</f>
        <v>4276380</v>
      </c>
    </row>
    <row r="114" spans="1:10" ht="13.5" customHeight="1" thickBot="1">
      <c r="A114" s="189" t="s">
        <v>157</v>
      </c>
      <c r="B114" s="190"/>
      <c r="C114" s="123" t="s">
        <v>26</v>
      </c>
      <c r="D114" s="124">
        <v>1</v>
      </c>
      <c r="E114" s="125">
        <v>2007</v>
      </c>
      <c r="F114" s="126">
        <v>117</v>
      </c>
      <c r="G114" s="126">
        <v>673842</v>
      </c>
      <c r="H114" s="127">
        <v>10076380</v>
      </c>
      <c r="I114" s="124">
        <v>5800000</v>
      </c>
      <c r="J114" s="45">
        <f>+D114*H114-I114</f>
        <v>4276380</v>
      </c>
    </row>
    <row r="116" ht="12.75">
      <c r="F116" s="46"/>
    </row>
    <row r="117" ht="12.75">
      <c r="H117" s="47"/>
    </row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</sheetData>
  <mergeCells count="120">
    <mergeCell ref="A113:B113"/>
    <mergeCell ref="C113:I113"/>
    <mergeCell ref="A114:B114"/>
    <mergeCell ref="A109:B109"/>
    <mergeCell ref="A110:B110"/>
    <mergeCell ref="A111:B111"/>
    <mergeCell ref="A112:I112"/>
    <mergeCell ref="A105:B105"/>
    <mergeCell ref="A106:B106"/>
    <mergeCell ref="A107:B107"/>
    <mergeCell ref="A108:B108"/>
    <mergeCell ref="A101:B101"/>
    <mergeCell ref="A102:B102"/>
    <mergeCell ref="A103:B103"/>
    <mergeCell ref="A104:B104"/>
    <mergeCell ref="A97:B97"/>
    <mergeCell ref="A98:B98"/>
    <mergeCell ref="A99:B99"/>
    <mergeCell ref="A100:B100"/>
    <mergeCell ref="A93:B93"/>
    <mergeCell ref="A94:B94"/>
    <mergeCell ref="A95:B95"/>
    <mergeCell ref="A96:B96"/>
    <mergeCell ref="A89:B89"/>
    <mergeCell ref="A90:B90"/>
    <mergeCell ref="A91:B91"/>
    <mergeCell ref="A92:B92"/>
    <mergeCell ref="A86:I86"/>
    <mergeCell ref="A87:B87"/>
    <mergeCell ref="C87:I87"/>
    <mergeCell ref="A88:B88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1:B11"/>
    <mergeCell ref="C11:I11"/>
    <mergeCell ref="A12:B12"/>
    <mergeCell ref="A13:B13"/>
    <mergeCell ref="A5:I5"/>
    <mergeCell ref="A6:I6"/>
    <mergeCell ref="A8:C8"/>
    <mergeCell ref="A10:I10"/>
    <mergeCell ref="A2:J2"/>
    <mergeCell ref="A3:B4"/>
    <mergeCell ref="C3:C4"/>
    <mergeCell ref="D3:D4"/>
    <mergeCell ref="E3:E4"/>
    <mergeCell ref="F3:G3"/>
    <mergeCell ref="H3:H4"/>
    <mergeCell ref="I3:I4"/>
    <mergeCell ref="J3:J4"/>
  </mergeCells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igranados</dc:creator>
  <cp:keywords/>
  <dc:description/>
  <cp:lastModifiedBy>pmena</cp:lastModifiedBy>
  <cp:lastPrinted>2009-01-15T21:36:28Z</cp:lastPrinted>
  <dcterms:created xsi:type="dcterms:W3CDTF">2008-01-22T20:38:03Z</dcterms:created>
  <dcterms:modified xsi:type="dcterms:W3CDTF">2012-01-10T19:49:03Z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5130</vt:i4>
  </property>
</Properties>
</file>