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Paulo\2019\Presupuesto 2020\Asamblea Legislativa\Publicación Presupuesto 2020 Aprobado\"/>
    </mc:Choice>
  </mc:AlternateContent>
  <xr:revisionPtr revIDLastSave="0" documentId="13_ncr:1_{CA397846-FDB5-4129-8655-0E9CDE914142}" xr6:coauthVersionLast="41" xr6:coauthVersionMax="43" xr10:uidLastSave="{00000000-0000-0000-0000-000000000000}"/>
  <bookViews>
    <workbookView xWindow="-108" yWindow="-108" windowWidth="23256" windowHeight="12600" xr2:uid="{339784C6-7E63-48C3-B746-9CA336CC6BCF}"/>
  </bookViews>
  <sheets>
    <sheet name="RESUMEN" sheetId="20" r:id="rId1"/>
    <sheet name="ORD926" sheetId="7" r:id="rId2"/>
    <sheet name="EXT926" sheetId="8" r:id="rId3"/>
    <sheet name="ORD927" sheetId="9" r:id="rId4"/>
    <sheet name="EXT927" sheetId="10" r:id="rId5"/>
    <sheet name="ORD928" sheetId="11" r:id="rId6"/>
    <sheet name="EXT928" sheetId="12" r:id="rId7"/>
    <sheet name="EXT929" sheetId="13" r:id="rId8"/>
    <sheet name="ORD930" sheetId="14" r:id="rId9"/>
    <sheet name="EXT930" sheetId="15" r:id="rId10"/>
    <sheet name="EXT950" sheetId="16" r:id="rId11"/>
  </sheets>
  <definedNames>
    <definedName name="_xlnm.Print_Area" localSheetId="2">'EXT926'!$C$2:$D$54</definedName>
    <definedName name="_xlnm.Print_Area" localSheetId="4">'EXT927'!$C$2:$D$89</definedName>
    <definedName name="_xlnm.Print_Area" localSheetId="6">'EXT928'!$C$2:$D$20</definedName>
    <definedName name="_xlnm.Print_Area" localSheetId="7">'EXT929'!$C$2:$D$27</definedName>
    <definedName name="_xlnm.Print_Area" localSheetId="9">'EXT930'!$C$2:$D$26</definedName>
    <definedName name="_xlnm.Print_Area" localSheetId="10">'EXT950'!$C$2:$D$13</definedName>
    <definedName name="_xlnm.Print_Area" localSheetId="1">'ORD926'!$C$2:$D$40</definedName>
    <definedName name="_xlnm.Print_Area" localSheetId="3">'ORD927'!$C$2:$D$309</definedName>
    <definedName name="_xlnm.Print_Area" localSheetId="5">'ORD928'!$C$2:$D$19</definedName>
    <definedName name="_xlnm.Print_Area" localSheetId="8">'ORD930'!$C$2:$D$29</definedName>
    <definedName name="_xlnm.Print_Area" localSheetId="0">RESUMEN!$C$2:$F$73</definedName>
    <definedName name="_xlnm.Print_Titles" localSheetId="4">'EXT927'!$5:$5</definedName>
    <definedName name="_xlnm.Print_Titles" localSheetId="3">'ORD927'!$5:$5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7" i="20" l="1"/>
  <c r="D30" i="20"/>
  <c r="F71" i="20"/>
  <c r="E71" i="20"/>
  <c r="D71" i="20"/>
  <c r="F58" i="20"/>
  <c r="E58" i="20"/>
  <c r="D58" i="20"/>
  <c r="F52" i="20"/>
  <c r="E52" i="20"/>
  <c r="D52" i="20"/>
  <c r="D29" i="9" l="1"/>
  <c r="D54" i="10"/>
  <c r="D66" i="20" l="1"/>
  <c r="F66" i="20" l="1"/>
  <c r="F67" i="20" s="1"/>
  <c r="D67" i="20"/>
  <c r="F7" i="20"/>
  <c r="F8" i="20"/>
  <c r="F10" i="20"/>
  <c r="D29" i="14"/>
  <c r="D9" i="20" s="1"/>
  <c r="F9" i="20" s="1"/>
  <c r="D81" i="10"/>
  <c r="D75" i="10"/>
  <c r="E44" i="20" l="1"/>
  <c r="D228" i="9"/>
  <c r="D223" i="9"/>
  <c r="D44" i="20" l="1"/>
  <c r="F44" i="20" s="1"/>
  <c r="D65" i="10" l="1"/>
  <c r="D59" i="10"/>
  <c r="D213" i="9"/>
  <c r="D160" i="9"/>
  <c r="D113" i="9"/>
  <c r="D42" i="9"/>
  <c r="D36" i="9"/>
  <c r="D49" i="8"/>
  <c r="D89" i="10" l="1"/>
  <c r="E6" i="20" s="1"/>
  <c r="E43" i="20"/>
  <c r="E45" i="20" s="1"/>
  <c r="E29" i="20"/>
  <c r="D54" i="8"/>
  <c r="E5" i="20" s="1"/>
  <c r="F5" i="20" s="1"/>
  <c r="D43" i="20"/>
  <c r="D45" i="20" s="1"/>
  <c r="D73" i="20" s="1"/>
  <c r="D309" i="9"/>
  <c r="D6" i="20" s="1"/>
  <c r="E11" i="20" l="1"/>
  <c r="F29" i="20"/>
  <c r="F30" i="20" s="1"/>
  <c r="E30" i="20"/>
  <c r="E73" i="20" s="1"/>
  <c r="D11" i="20"/>
  <c r="F6" i="20"/>
  <c r="F11" i="20" s="1"/>
  <c r="F43" i="20"/>
  <c r="F45" i="20" s="1"/>
  <c r="F73"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C52" authorId="0" shapeId="0" xr:uid="{5BED34A1-0A9D-4E84-ACA3-645F333BDCB4}">
      <text>
        <r>
          <rPr>
            <sz val="9"/>
            <color indexed="81"/>
            <rFont val="Tahoma"/>
            <family val="2"/>
          </rPr>
          <t xml:space="preserve">Mejoras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C32" authorId="0" shapeId="0" xr:uid="{BEBDAAE1-3E5D-4860-98B8-891A62CE18A3}">
      <text>
        <r>
          <rPr>
            <sz val="9"/>
            <color indexed="81"/>
            <rFont val="Tahoma"/>
            <family val="2"/>
          </rPr>
          <t xml:space="preserve">Gestor. En caso de requerirse puede dedicarse al trámite de asuntos jurisdiccionales
</t>
        </r>
      </text>
    </comment>
    <comment ref="C33" authorId="0" shapeId="0" xr:uid="{A2C7AFF7-C452-48AF-9188-DEE75AB3D906}">
      <text>
        <r>
          <rPr>
            <sz val="9"/>
            <color indexed="81"/>
            <rFont val="Tahoma"/>
            <family val="2"/>
          </rPr>
          <t xml:space="preserve">Seguimiento
</t>
        </r>
      </text>
    </comment>
    <comment ref="C34" authorId="0" shapeId="0" xr:uid="{614BC639-E726-4E11-AA34-123573F4D62E}">
      <text>
        <r>
          <rPr>
            <sz val="9"/>
            <color indexed="81"/>
            <rFont val="Tahoma"/>
            <family val="2"/>
          </rPr>
          <t xml:space="preserve">Nombra-mientos Civil y Trabajo
</t>
        </r>
      </text>
    </comment>
    <comment ref="C39" authorId="0" shapeId="0" xr:uid="{47489622-C49D-45B0-A755-EBC536ADCDEB}">
      <text>
        <r>
          <rPr>
            <sz val="9"/>
            <color indexed="81"/>
            <rFont val="Tahoma"/>
            <family val="2"/>
          </rPr>
          <t xml:space="preserve">Plan segunda instancia.  Plazas con competencia a nivel nacional. 
</t>
        </r>
      </text>
    </comment>
    <comment ref="C40" authorId="0" shapeId="0" xr:uid="{C5AEF5EB-9D5E-4DD9-AB36-1EB1C6B1E506}">
      <text>
        <r>
          <rPr>
            <sz val="9"/>
            <color indexed="81"/>
            <rFont val="Tahoma"/>
            <family val="2"/>
          </rPr>
          <t xml:space="preserve">Plan Tribunales Colegiados de Primera Instancia. Plazas con competencia a nivel nacional. 
</t>
        </r>
      </text>
    </comment>
    <comment ref="C77" authorId="0" shapeId="0" xr:uid="{FCD4AB3D-59FC-45AB-A152-AC6642489681}">
      <text>
        <r>
          <rPr>
            <sz val="9"/>
            <color indexed="81"/>
            <rFont val="Tahoma"/>
            <family val="2"/>
          </rPr>
          <t xml:space="preserve">Se recalifica la plaza 378946  de Técnico Judicial asignada en 2019 al Juzgado Civil de Heredia.
</t>
        </r>
      </text>
    </comment>
    <comment ref="C244" authorId="0" shapeId="0" xr:uid="{58563F22-58C1-4BD1-AB40-BC1D2B804165}">
      <text>
        <r>
          <rPr>
            <sz val="9"/>
            <color indexed="81"/>
            <rFont val="Tahoma"/>
            <family val="2"/>
          </rPr>
          <t xml:space="preserve">Para la Sección Primera. 
Plaza originalmente se asignó al CACMFJ con el número 378771  como Técnica o Técnico Judicial 3.
</t>
        </r>
      </text>
    </comment>
    <comment ref="C245" authorId="0" shapeId="0" xr:uid="{1BE9AC2B-4D97-495C-8A12-AB60A01B808E}">
      <text>
        <r>
          <rPr>
            <sz val="9"/>
            <color indexed="81"/>
            <rFont val="Tahoma"/>
            <family val="2"/>
          </rPr>
          <t xml:space="preserve">Para la Sección Segunda. 
Plaza originalmente se asignó al Juzgado de Trabajo y Familia de Hatillo, San Sebastián y Alajuelita con el número 378686 como Técnica o Técnico Judicial 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C57" authorId="0" shapeId="0" xr:uid="{4025DEF4-EE13-44E9-B3EB-EFA438EDAB18}">
      <text>
        <r>
          <rPr>
            <sz val="9"/>
            <color indexed="81"/>
            <rFont val="Tahoma"/>
            <family val="2"/>
          </rPr>
          <t xml:space="preserve">Gestor. En caso de requerirse puede dedicarse al trámite de asuntos jurisdiccionales. En Sesión 38, Art. V, se aprobó trasladar esta plaza como ordinaria Juez 4 para conformar la Seccíon Ordinaria del Tribunal Colegiado de Primera Instancia. Posteriormente, en Sesión 47, Art. III, ua vez conocida la reconsideración presentada por la Comisión de la Jurisdicción Civil, se aprobó mantener como Gestor extraordinario (Juez 5).
</t>
        </r>
      </text>
    </comment>
    <comment ref="C68" authorId="0" shapeId="0" xr:uid="{16C84A15-FE4B-454F-B024-C89092EA3015}">
      <text>
        <r>
          <rPr>
            <sz val="9"/>
            <color indexed="81"/>
            <rFont val="Tahoma"/>
            <family val="2"/>
          </rPr>
          <t xml:space="preserve">Producto del Diagnóstico de la Situación Actual y como parte de un Plan de Descongestionamiento, resulta necesario que las dos plazas extraordinarias de Técnico Judicial 3 con que cuenta la Sala Primera actualmente, se prorroguen para 2020 pero con perfil de Profesionales en Derecho 3B, para destacarse como letrados y dedicarse a la atención de recursos de casación, dado el alto volumen de circulante existente de años anteriores y con esto lograr disminuir los tiempos de resolución.
Es importante indicar que los recursos deben asumir no solamente el impacto por los planes de trabajo desarrollados en primera y segunda instancia sino también posibles cambios en la entrada por las modificaciones en competencias. </t>
        </r>
        <r>
          <rPr>
            <b/>
            <sz val="9"/>
            <color indexed="81"/>
            <rFont val="Tahoma"/>
            <family val="2"/>
          </rPr>
          <t xml:space="preserve">
</t>
        </r>
        <r>
          <rPr>
            <sz val="9"/>
            <color indexed="81"/>
            <rFont val="Tahoma"/>
            <family val="2"/>
          </rPr>
          <t xml:space="preserve">
</t>
        </r>
      </text>
    </comment>
    <comment ref="C78" authorId="0" shapeId="0" xr:uid="{AD78C299-8809-451C-B761-74A522D4DB85}">
      <text>
        <r>
          <rPr>
            <sz val="9"/>
            <color indexed="81"/>
            <rFont val="Tahoma"/>
            <family val="2"/>
          </rPr>
          <t xml:space="preserve">Plan de Trabajo Juezas o Jueces fallo de sentencias a nivel nacional.
Dos de ellas en 2019 estaban como Técnico Judicial 2.
</t>
        </r>
      </text>
    </comment>
    <comment ref="C79" authorId="0" shapeId="0" xr:uid="{3AC5213B-A5E8-4B1E-AD03-40D6AF40E67B}">
      <text>
        <r>
          <rPr>
            <sz val="9"/>
            <color indexed="81"/>
            <rFont val="Tahoma"/>
            <family val="2"/>
          </rPr>
          <t xml:space="preserve">Apoyo a la Jueza o Juez 3 ordinaria que atiende asuntos de Matina y Bribrí.  
</t>
        </r>
      </text>
    </comment>
    <comment ref="C84" authorId="0" shapeId="0" xr:uid="{D6319381-6DDA-4DC7-B7F4-60054D445B0E}">
      <text>
        <r>
          <rPr>
            <sz val="9"/>
            <color indexed="81"/>
            <rFont val="Tahoma"/>
            <family val="2"/>
          </rPr>
          <t xml:space="preserve">En 2019 asignada al CACMFJ como Técnico Judicial 2.
</t>
        </r>
      </text>
    </comment>
    <comment ref="C87" authorId="0" shapeId="0" xr:uid="{7890E918-3A6F-43F0-B3CC-D32254CDEFA3}">
      <text>
        <r>
          <rPr>
            <sz val="9"/>
            <color indexed="81"/>
            <rFont val="Tahoma"/>
            <family val="2"/>
          </rPr>
          <t xml:space="preserve">En 2019 asignada al CACMFJ como Técnico Judicial 2.
</t>
        </r>
      </text>
    </comment>
  </commentList>
</comments>
</file>

<file path=xl/sharedStrings.xml><?xml version="1.0" encoding="utf-8"?>
<sst xmlns="http://schemas.openxmlformats.org/spreadsheetml/2006/main" count="583" uniqueCount="253">
  <si>
    <t>Programa</t>
  </si>
  <si>
    <t>Cantidad</t>
  </si>
  <si>
    <t>DEPARTAMENTO FINANCIERO CONTABLE</t>
  </si>
  <si>
    <t>ARCHIVO JUDICIAL</t>
  </si>
  <si>
    <t>UNIDAD DE SUPERVISORES</t>
  </si>
  <si>
    <t>UNIDAD DE ASESORES OPERATIVOS</t>
  </si>
  <si>
    <t>DIRECCION DE TECNOLOGIA DE INFORMACION</t>
  </si>
  <si>
    <t>DIRECCION DE PLANIFICACION</t>
  </si>
  <si>
    <t>CENTRO DE APOYO, COORDINACION Y MEJORAMIENTO DE LA FUNCION JURISDICCIONAL</t>
  </si>
  <si>
    <t>OFICINA TRABAJO SOCIAL Y PSICOLOGIA II CIR.JUD. ZONA ATLANTICA</t>
  </si>
  <si>
    <t>DEPARTAMENTO DE TRABAJO SOCIAL Y PSICOLOGIA (SEDE CENTRAL)</t>
  </si>
  <si>
    <t>OFICINA DE ATENCION A LA VICTIMA DE DELITOS</t>
  </si>
  <si>
    <t>CENTRO JUDICIAL DE INTERVENCION DE LAS COMUNICACIONES (CJIC)</t>
  </si>
  <si>
    <t>SECCION DE PRESUPUESTO</t>
  </si>
  <si>
    <t>DIRECCION EJECUTIVA</t>
  </si>
  <si>
    <t>UNIDAD DE DEFENSA AGRARIA</t>
  </si>
  <si>
    <t>DEFENSA PUBLICA SIQUIRRES</t>
  </si>
  <si>
    <t>DEFENSA PUBLICA PUNTARENAS</t>
  </si>
  <si>
    <t>JEFATURA DEFENSA PUBLICA</t>
  </si>
  <si>
    <t>FISCALIA DE SIQUIRRES</t>
  </si>
  <si>
    <t>FISCALIA GENERAL</t>
  </si>
  <si>
    <t>UNIDAD DE TALLER MECANICO</t>
  </si>
  <si>
    <t>SUBDELEGACION REGIONAL DE SANTA CRUZ</t>
  </si>
  <si>
    <t>DELEGACION REGIONAL DE PEREZ ZELEDON</t>
  </si>
  <si>
    <t>DIRECCION GENERAL</t>
  </si>
  <si>
    <t>JUZGADO PENSIONES Y VIOLENCIA DOMESTICA DE SIQUIRRES</t>
  </si>
  <si>
    <t>JUZGADO DE FAMILIA Y VIOLENCIA DOMESTICA DEL II CIRCUITO JUDICIAL DE GUANACASTE</t>
  </si>
  <si>
    <t>JUZGADO CONTRAVENCIONAL Y PENSIONES ALIMEN. II CIR.JUD. ALAJUELA</t>
  </si>
  <si>
    <t>TRIBUNAL DEL II CIR.JUD. DE ALAJUELA</t>
  </si>
  <si>
    <t>ADMINISTRACION REGIONAL OSA</t>
  </si>
  <si>
    <t>JUZGADO PENSIONES ALIMENTARIAS DE PUNTARENAS</t>
  </si>
  <si>
    <t>JUZGADO CONTRAVENCIONAL DE LA UNION</t>
  </si>
  <si>
    <t>JUZGADO EJECUCION DE LA PENA DE ALAJUELA</t>
  </si>
  <si>
    <t>JUZGADO CONTRAVENCIONAL  DE PURISCAL</t>
  </si>
  <si>
    <t>PROFESIONAL 2</t>
  </si>
  <si>
    <t>PROFESIONAL EN INFORMATICA 1</t>
  </si>
  <si>
    <t>PROFESIONAL EN INFORMATICA 2</t>
  </si>
  <si>
    <t>AUMENTO EN LA CAPACIDAD DE ATENCIÓN A PERSONAS USUARIAS EN EL NUEVO EDIFICIO DE OSA</t>
  </si>
  <si>
    <t>SISTEMA CONTABLE DEL PODER JUDICIAL</t>
  </si>
  <si>
    <t>PLATAFORMA INTEGRAL DE SERVICIOS DE ATENCIÓN A LA VÍCTIMA</t>
  </si>
  <si>
    <t>SELECCIÓN Y ELIMINACIÓN DE EXPEDIENTES</t>
  </si>
  <si>
    <t>APOYO AL MACROPROCESO FINANCIERO CONTABLE</t>
  </si>
  <si>
    <t>IMPLANTACIÓN ESCRITORIO VIRTUAL EN LA JURISDICCIÓN DE FAMILIA</t>
  </si>
  <si>
    <t>REESTRUCTURACIÓN CENTRO JUDICIAL DE INTERVENCIÓN DE LAS COMUNICACIONES</t>
  </si>
  <si>
    <t>IMPLEMENTACIÓN DEL MODELO ORAL-ELECTRÓNICO EN PENSIONES ALIMENTARIAS</t>
  </si>
  <si>
    <t>ATENCIÓN MATERIA PENAL JUVENIL  Y JUSTICIA JUVENIL RESTAURATIVA</t>
  </si>
  <si>
    <t>MANTENIMIENTO DE FLOTILLA VEHICULAR</t>
  </si>
  <si>
    <t>MEJORAMIENTO DE LA EFICIENCIA DE LA PLATAFORMA ADMINISTRATIVA DE LAS SEDES REGIONALES DEL OIJ</t>
  </si>
  <si>
    <t>FORTALECER LAS LABORES DE SUPERVISIÓN Y ASESORÍA OPERATIVA DE LAS UNIDADES ADSCRITAS A LA OPO</t>
  </si>
  <si>
    <t>EQUIPARACIÓN DELEGACIONES REGIONALES (ÁREA DE CÁRCELES)</t>
  </si>
  <si>
    <t>205-PLA-RH-EV-2019</t>
  </si>
  <si>
    <t>206-PLA-RH-EV-2019</t>
  </si>
  <si>
    <t>207-PLA-RH-EV-2019</t>
  </si>
  <si>
    <t>208-PLA-RH-EV-2019</t>
  </si>
  <si>
    <t>209-PLA-RH-EV-2019</t>
  </si>
  <si>
    <t>210-PLA-RH-EV-2019</t>
  </si>
  <si>
    <t>211-PLA-RH-EV-2019</t>
  </si>
  <si>
    <t>213-PLA-RH-EV-2019</t>
  </si>
  <si>
    <t>246-PLA-RH-EV-2019</t>
  </si>
  <si>
    <t>247-PLA-RH-EV-2019</t>
  </si>
  <si>
    <t>248-PLA-RH-EV-2019</t>
  </si>
  <si>
    <t>249-PLA-RH-EV-2019</t>
  </si>
  <si>
    <t>253-PLA-RH-EV-2019</t>
  </si>
  <si>
    <t>254-PLA-RH-EV-2019</t>
  </si>
  <si>
    <t>255-PLA-RH-EV-2019</t>
  </si>
  <si>
    <t>260-PLA-RH-EV-2019</t>
  </si>
  <si>
    <t>ATENCIÓN DE ASUNTOS DEL JUZGADO DE NIÑEZ Y ADOLESCENCIA</t>
  </si>
  <si>
    <t>PERSONAL DE ESCUCHA</t>
  </si>
  <si>
    <t>Total general</t>
  </si>
  <si>
    <t>Art. I</t>
  </si>
  <si>
    <t>Art. II</t>
  </si>
  <si>
    <t>Art. III</t>
  </si>
  <si>
    <t>Art. IV</t>
  </si>
  <si>
    <t>Art. V</t>
  </si>
  <si>
    <t>Art. VI</t>
  </si>
  <si>
    <t>Art. VII</t>
  </si>
  <si>
    <t>Art. VIII</t>
  </si>
  <si>
    <t>Art. IX</t>
  </si>
  <si>
    <t>Acta 15-19</t>
  </si>
  <si>
    <t>Acta 18-19</t>
  </si>
  <si>
    <t>Acta / Artículo / Oficio / Proyecto o Tema / Oficina / Categoría de Plaza</t>
  </si>
  <si>
    <t>926 Dirección, Administración y Otros Órganos de Apoyo</t>
  </si>
  <si>
    <t>927 Servicio Jurisdiccional</t>
  </si>
  <si>
    <t>928 Organismo de Investigación Judicial</t>
  </si>
  <si>
    <t>929 Ministerio Público</t>
  </si>
  <si>
    <t>930 Defensa Pública</t>
  </si>
  <si>
    <t>PLAZAS ORDINARIAS 2020</t>
  </si>
  <si>
    <t>PROGRAMA 926 DIRECCIÓN, ADMINISTRACIÓN Y OTROS ÓRGANOS DE APOYO</t>
  </si>
  <si>
    <t>PROGRAMA 927 SERVICIO JURISDICCIONAL</t>
  </si>
  <si>
    <t>PROGRAMA 928 ORGANISMO DE INVESTIGACIÓN JUDICIAL</t>
  </si>
  <si>
    <t>PLAZAS EXTRAORDINARIAS 2020</t>
  </si>
  <si>
    <t>PROGRAMA 929 MINISTERIO PÚBLICO</t>
  </si>
  <si>
    <t>PROGRAMA 930 DEFENSA PÚBLICA</t>
  </si>
  <si>
    <t>PROGRAMA 950 SERVICIO DE ATENCIÓN Y PROTECCIÓN DE VÍCTIMAS Y TESTIGOS</t>
  </si>
  <si>
    <t>Total</t>
  </si>
  <si>
    <t>ASESOR(A) OPERATIVO(A)</t>
  </si>
  <si>
    <t>ASISTENTE ADMINISTRATIVO(A) 1</t>
  </si>
  <si>
    <t>AUXILIAR ADMINISTRATIVO(A)</t>
  </si>
  <si>
    <t>COORDINADOR(A) APOYO JURISDICCION</t>
  </si>
  <si>
    <t>COORDINADOR(A) UNIDAD 3</t>
  </si>
  <si>
    <t>DEFENSOR(A) PUBLICO(A)</t>
  </si>
  <si>
    <t>DEFENSOR(A) PUBLICO(A) SUPERVISOR(A)</t>
  </si>
  <si>
    <t>FISCAL(A)</t>
  </si>
  <si>
    <t>JUEZ(A) 1</t>
  </si>
  <si>
    <t>JUEZ(A) 2</t>
  </si>
  <si>
    <t>JUEZ(A) 3</t>
  </si>
  <si>
    <t>PERITO(A) JUDICIAL 2</t>
  </si>
  <si>
    <t>SUBDIRECTOR(A) GENERAL 2</t>
  </si>
  <si>
    <t>SUPERVISOR(A) DE SERVICIO DEL OIJ</t>
  </si>
  <si>
    <t>TECNICO(A) ADMINISTRATIVO(A) 1</t>
  </si>
  <si>
    <t>TECNICO(A) ADMINISTRATIVO(A) 2</t>
  </si>
  <si>
    <t>TECNICO(A) ESPECIALIZADO(A) 4</t>
  </si>
  <si>
    <t>TECNICO(A) JURIDICO(A)</t>
  </si>
  <si>
    <t>TECNICO(A) JUDICIAL 1</t>
  </si>
  <si>
    <t>TECNICO(A) JUDICIAL 2</t>
  </si>
  <si>
    <t>TECNICO(A) JUDICIAL 3</t>
  </si>
  <si>
    <t>FISCAL(A) AUXILIAR</t>
  </si>
  <si>
    <t>950 Servicio de Atención y Protección de Víctimas y Testigos</t>
  </si>
  <si>
    <t>Acta 42-19</t>
  </si>
  <si>
    <t>Acta 44-19</t>
  </si>
  <si>
    <t>648-PLA-RH-EV-2019</t>
  </si>
  <si>
    <t>ESPECIALIZACIÓN DE LA MATERIA DE PENSIONES ALIMENTARIAS</t>
  </si>
  <si>
    <t>653-PLA-RH-EV-2019</t>
  </si>
  <si>
    <t>Art. XIII</t>
  </si>
  <si>
    <t>677-PLA-RH-OI-2019</t>
  </si>
  <si>
    <t>Art. XIV</t>
  </si>
  <si>
    <t>CONTINUIDAD A LOS AVANCES DEL SISTEMA DE SEGUIMIENTO DE CASOS Y APOYO AL PROGRAMA DEL NUEVO MODELO PENAL</t>
  </si>
  <si>
    <t>678-PLA-RH-EV-2019</t>
  </si>
  <si>
    <t>REESTRUCTURACIÓN ORGANIZACIONAL DE LA DIRECCIÓN EJECUTIVA POR PROCESOS</t>
  </si>
  <si>
    <t>634-PLA-RH-MI-2019</t>
  </si>
  <si>
    <t>ACCESO A LA JUSTICIA DE LOS PUEBLOS INDÍGENAS</t>
  </si>
  <si>
    <t>605-PLA-EV-2019</t>
  </si>
  <si>
    <t>Acta 47-19</t>
  </si>
  <si>
    <t>727-PLA-RH-MI-2019</t>
  </si>
  <si>
    <t>CONTINUIDAD DEL ABORDAJE Y PREPARACIÓN DE DESPACHOS EN LA MATERIA DE FAMILIA, PENSIONES ALIMENTARIAS Y VIOLENCIA DOMÉSTICA</t>
  </si>
  <si>
    <t>ÁMBITO ADMINISTRATIVO</t>
  </si>
  <si>
    <t>DIRECCIÓN DE TECNOLOGÍA DE INFORMACIÓN</t>
  </si>
  <si>
    <t>Profesional en Informática 2</t>
  </si>
  <si>
    <t>ÁMBITO JURISDICCIONAL</t>
  </si>
  <si>
    <t>CENTRO DE APOYO, COORDINACIÓN Y MEJORAMIENTO DE LA FUNCIÓN JURISDICCIONAL</t>
  </si>
  <si>
    <t>Jueza o Juez 5</t>
  </si>
  <si>
    <t>Profesional 2</t>
  </si>
  <si>
    <t>Técnica Administrativa o Técnico Administrativo 4</t>
  </si>
  <si>
    <t>PLANES DE DESCONGESTIONAMIENTO</t>
  </si>
  <si>
    <t>Jueza o Juez 4</t>
  </si>
  <si>
    <t>JUZGADOS CIVILES</t>
  </si>
  <si>
    <t xml:space="preserve">JUZGADO CONCURSAL </t>
  </si>
  <si>
    <t>Jueza o Juez 3</t>
  </si>
  <si>
    <t>JUZGADO CONTRAVENCIONAL DE LA CRUZ</t>
  </si>
  <si>
    <t>Técnica o Técnico Judicial 1</t>
  </si>
  <si>
    <t>JUZGADO CONTRAVENCIONAL DE CARRILLO</t>
  </si>
  <si>
    <t>JUZGADO CONTRAVENCIONAL DE ABANGARES</t>
  </si>
  <si>
    <t>JUZGADO CONTRAVENCIONAL DE BAGACES</t>
  </si>
  <si>
    <t>JUZGADO CONTRAVENCIONAL DE JICARAL</t>
  </si>
  <si>
    <t xml:space="preserve">JUZGADO PRIMERO CIVIL DE SAN JOSÉ </t>
  </si>
  <si>
    <t xml:space="preserve">JUZGADO SEGUNDO CIVIL DE SAN JOSÉ </t>
  </si>
  <si>
    <t xml:space="preserve">JUZGADO TERCERO CIVIL DE SAN JOSÉ </t>
  </si>
  <si>
    <t xml:space="preserve">JUZGADO CIVIL PRIMER CIRCUITO JUDICIAL DE ALAJUELA </t>
  </si>
  <si>
    <t>Coordinadora o Coordinador Judicial 2</t>
  </si>
  <si>
    <t>Técnica o Técnico Judicial 2</t>
  </si>
  <si>
    <t>JUZGADO CIVIL Y TRABAJO II CIRCUITO JUDICIAL ALAJUELA, SEDE UPALA</t>
  </si>
  <si>
    <t>JUZGADO CIVIL DE CARTAGO</t>
  </si>
  <si>
    <t>JUZGADO CIVIL DE HEREDIA</t>
  </si>
  <si>
    <t>JUZGADO AGRARIO DE PUNTARENAS</t>
  </si>
  <si>
    <t>JUZGADO CIVIL DE PUNTARENAS</t>
  </si>
  <si>
    <t>JUZGADO CIVIL DEL PRIMER CIRCUITO JUDICIAL DE LA ZONA ATLÁNTICA</t>
  </si>
  <si>
    <t>JUZGADO CIVIL Y TRABAJO DEL TERCER CIRCUITO JUDICIAL DE ALAJUELA</t>
  </si>
  <si>
    <t>JUZGADO FAMILIA, PENAL JUVENIL Y VIOLENCIA DOMÉSTICA DE QUEPOS</t>
  </si>
  <si>
    <t>JUZGADO CIVIL, TRABAJO Y FAMILIA PURISCAL</t>
  </si>
  <si>
    <t>JUZGADO CIVIL, TRABAJO Y FAMILIA DE OSA</t>
  </si>
  <si>
    <t>TRIBUNALES COLEGIADOS DE PRIMERA INSTANCIA</t>
  </si>
  <si>
    <t>TRIBUNAL PRIMERO COLEGIADO PRIMERA INSTANCIA CIVIL PRIMER CIRCUITO JUDICIAL SAN JOSÉ</t>
  </si>
  <si>
    <t>TRIBUNAL SEGUNDO COLEGIADO PRIMERA INSTANCIA CIVIL PRIMER CIRCUITO JUDICIAL SAN JOSÉ</t>
  </si>
  <si>
    <t>TRIBUNAL COLEGIADO PRIMERA INSTANCIA CIVIL TERCER CIRCUITO JUDICIAL SAN JOSÉ (HATILLO)</t>
  </si>
  <si>
    <t>TRIBUNAL COLEGIADO PRIMERA INSTANCIA CIVIL PRIMER CIRCUITO JUDICIAL ALAJUELA</t>
  </si>
  <si>
    <t>TRIBUNAL COLEGIADO PRIMERA INSTANCIA CIVIL TERCER CIRCUITO JUDICIAL ALAJUELA (SAN RAMÓN)</t>
  </si>
  <si>
    <t>Coordinadora o Coordinador Judicial 3</t>
  </si>
  <si>
    <t>Técnica o Técnico Judicial 3</t>
  </si>
  <si>
    <t>TRIBUNAL COLEGIADO PRIMERA INSTANCIA CIVIL CARTAGO</t>
  </si>
  <si>
    <t>TRIBUNAL COLEGIADO PRIMERA INSTANCIA CIVIL HEREDIA</t>
  </si>
  <si>
    <t>TRIBUNAL COLEGIADO PRIMERA INSTANCIA CIVIL PRIMER CIRCUITO JUDICIAL  GUANACASTE (LIBERIA)</t>
  </si>
  <si>
    <t>TRIBUNAL COLEGIADO PRIMERA INSTANCIA CIVIL SEGUNDO CIRCUITO JUDICIAL  GUANACASTE (NICOYA)</t>
  </si>
  <si>
    <t>TRIBUNAL COLEGIADO PRIMERA INSTANCIA CIVIL PUNTARENAS</t>
  </si>
  <si>
    <t>TRIBUNAL COLEGIADO PRIMERA INSTANCIA CIVIL PRIMER CIRCUITO JUDICIAL ZONA SUR (PÉREZ ZELEDÓN)</t>
  </si>
  <si>
    <t>TRIBUNAL COLEGIADO PRIMERA INSTANCIA CIVIL PRIMER CIRCUITO JUDICIAL ZONA ATLÁNTICA</t>
  </si>
  <si>
    <t>JUZGADOS DE COBRO</t>
  </si>
  <si>
    <t>JUZGADO PRIMERO ESPECIALIZADO DE COBRO PRIMER CIRCUITO JUDICIAL DE SAN JOSÉ</t>
  </si>
  <si>
    <t>JUZGADO SEGUNDO ESPECIALIZADO DE COBRO PRIMER CIRCUITO JUDICIAL DE SAN JOSÉ</t>
  </si>
  <si>
    <t>JUZGADO TERCERO ESPECIALIZADO DE COBRO PRIMER CIRCUITO JUDICIAL DE SAN JOSÉ</t>
  </si>
  <si>
    <t>JUZGADO ESPECIALIZADO DE COBRO DE CARTAGO</t>
  </si>
  <si>
    <t>JUZGADO DE COBRO GRECIA</t>
  </si>
  <si>
    <t>Coordinadora o Coordinador Judicial 1</t>
  </si>
  <si>
    <t>JUZGADO CONTRAVENCIONAL DE GRECIA</t>
  </si>
  <si>
    <t>JUZGADO DE COBRO DEL TERCER CIRCUITO JUDICIAL DE ALAJUELA (SAN RAMÓN)</t>
  </si>
  <si>
    <t>JUZGADO DE COBRO DE HEREDIA</t>
  </si>
  <si>
    <t>JUZGADO DE COBRO PRIMER CIRCUITO JUDICIAL GUANACASTE</t>
  </si>
  <si>
    <t>JUZGADO CONTRAVENCIONAL DE SANTA CRUZ</t>
  </si>
  <si>
    <t>JUZGADO DE COBRO SEGUNDO CIRCUITO JUDICIAL GUANACASTE (SANTA CRUZ)</t>
  </si>
  <si>
    <t>JUZGADO DE COBRO DE PUNTARENAS</t>
  </si>
  <si>
    <t>JUZGADO DE COBRO PRIMER CIRCUITO JUDICIAL ZONA SUR</t>
  </si>
  <si>
    <t>JUZGADO DE COBRO DE GOLFITO</t>
  </si>
  <si>
    <t>JUZGADO CONTRAVENCIONAL DE GOLFITO</t>
  </si>
  <si>
    <t>JUZGADO DE COBRO DE POCOCÍ</t>
  </si>
  <si>
    <t>SALA PRIMERA</t>
  </si>
  <si>
    <t>Profesional en Derecho 3B</t>
  </si>
  <si>
    <t>Jueza o Juez 2</t>
  </si>
  <si>
    <t>NUEVO CÓDIGO PROCESAL CIVIL</t>
  </si>
  <si>
    <t>Acta 38-19</t>
  </si>
  <si>
    <t>555-PLA-RH-EV-2019</t>
  </si>
  <si>
    <t>550-PLA-EV-2019</t>
  </si>
  <si>
    <t>PLANES DE TRABAJO</t>
  </si>
  <si>
    <t>JUZGADOS Y SALA SEGUNDA</t>
  </si>
  <si>
    <t>SALA SEGUNDA</t>
  </si>
  <si>
    <t>Profesional en derecho 3B</t>
  </si>
  <si>
    <t>Técnica o Técnico Sala Corte</t>
  </si>
  <si>
    <t>JUZGADO DE TRABAJO DEL SEGUNDO CIRCUITO JUDICIAL DE LA ZONA ATLANTICA</t>
  </si>
  <si>
    <t>JUZGADO CIVIL Y TRABAJO SEGUNDO CIRCUITO JUDICIAL DE GUANACASTE</t>
  </si>
  <si>
    <t>JUZGADO DE TRABAJO PRIMER CIRCUITO JUDICIAL SAN JOSE</t>
  </si>
  <si>
    <t>JUZGADO DE TRABAJO DEL TERCER CIRCUITO JUDICIAL DE SAN JOSE</t>
  </si>
  <si>
    <t>JUZGADO CIVIL HATILLO, SAN SEBASTIAN Y ALAJUELITA</t>
  </si>
  <si>
    <t>JUZGADO CIVIL DEL SEGUNDO CIRCUITO JUDICIAL DE ALAJUELA</t>
  </si>
  <si>
    <t>JUZGADO DE TRABAJO DEL SEGUNDO CIRCUITO JUDICIAL DE ALAJUELA</t>
  </si>
  <si>
    <t>JUZGADO CIVIL Y TRABAJO SEGUNDO CIRCUITO JUDICIAL DE ALAJUELA, SEDE UPALA</t>
  </si>
  <si>
    <t>JUZGADO CIVIL Y TRABAJO DE GRECIA</t>
  </si>
  <si>
    <t>JUZGADO CIVIL, TRABAJO Y AGRARIO DE TURRIALBA</t>
  </si>
  <si>
    <t>JUZGADO CIVIL, TRABAJO Y FAMILIA DE SARAPIQUI</t>
  </si>
  <si>
    <t>JUZGADO CIVIL Y TRABAJO PRIMER CIRCUITO JUDICIAL GUANACASTE</t>
  </si>
  <si>
    <t>JUZGADO CIVIL Y TRABAJO DE CAÑAS</t>
  </si>
  <si>
    <t>JUZGADO DE FAMILIA, PENAL JUVENIL Y VIOLENCIA DOMÉSTICA DE QUEPOS</t>
  </si>
  <si>
    <t>JUZGADO CIVIL Y TRABAJO DE QUEPOS</t>
  </si>
  <si>
    <t>JUZGADO CIVIL Y TRABAJO DEL PRIMER CIRCUITO JUDICIAL DE LA ZONA SUR</t>
  </si>
  <si>
    <t>JUZGADO CIVIL Y TRABAJO SEGUNDO CIRCUITO JUDICIAL ZONA SUR</t>
  </si>
  <si>
    <t>JUZGADO CIVIL Y TRABAJO DE GOLFITO</t>
  </si>
  <si>
    <t>REFORMA AL CÓDIGO DE TRABAJO</t>
  </si>
  <si>
    <t>JUZGADO DE TRABAJO II CIRCUITO JUDICIAL DE ALAJUELA</t>
  </si>
  <si>
    <t>SECCIÓN ESPECIALIZADA DE ASISTENCIA SOCIAL</t>
  </si>
  <si>
    <t>Abogada o Abogado de Asistencia Social Supervisora o Supervisor</t>
  </si>
  <si>
    <t>Abogada o Abogado de Asistencia Social</t>
  </si>
  <si>
    <t>Técnica Jurídica o Técnico Jurídico</t>
  </si>
  <si>
    <t>Auxiliar Administrativa o Administrativo</t>
  </si>
  <si>
    <t>MODELO DE SOSTENIBILIDAD PUNTARENAS Y LIMÓN</t>
  </si>
  <si>
    <t>ATENCIÓN CARGA DE TRABAJO JUZGADO CONTRAVENCIONAL DE PURISCAL</t>
  </si>
  <si>
    <t>MEJORA CONTINUA DEL SERVICIO BRINDADO A LA PERSONA USUARIA (TÉCNICO JUDICIAL - NICOYA)</t>
  </si>
  <si>
    <t xml:space="preserve"> JUZGADOS DE EJECUCIÓN DE LA PENA</t>
  </si>
  <si>
    <t>SEGUIMIENTO CIRCUITO JUDICIAL DE CARTAGO (TÉCNICO JUDICIAL - JUZG. CONTRAV. LA UNIÓN)</t>
  </si>
  <si>
    <t>TOTAL</t>
  </si>
  <si>
    <t>MATERIA AGRARIA</t>
  </si>
  <si>
    <t>676-PLA-RH-EV-2019</t>
  </si>
  <si>
    <t>RESUMEN GENERAL PLAZAS ORDINARIAS Y EXTRAORDINARIAS APROBADAS PARA 2020</t>
  </si>
  <si>
    <t>DISTRIBUCIÓN DE LAS PLAZAS PARA EL 2020 SEGÚN PROGRAMA Y PROYECTO</t>
  </si>
  <si>
    <t>Programa / Proyecto</t>
  </si>
  <si>
    <t>Ordinarias</t>
  </si>
  <si>
    <t>Extraordinarias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</si>
</sst>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sz val="11"/>
      <color rgb="FF000000"/>
      <name val="Calibri"/>
      <family val="2"/>
      <scheme val="minor"/>
    </font>
    <font>
      <b/>
      <sz val="11"/>
      <color theme="1"/>
      <name val="Calibri"/>
      <family val="2"/>
      <scheme val="minor"/>
    </font>
    <font>
      <b/>
      <sz val="12"/>
      <color indexed="8"/>
      <name val="Arial"/>
      <family val="2"/>
    </font>
    <font>
      <b/>
      <sz val="12"/>
      <name val="Arial"/>
      <family val="2"/>
    </font>
    <font>
      <b/>
      <sz val="11"/>
      <color theme="0"/>
      <name val="Calibri"/>
      <family val="2"/>
      <scheme val="minor"/>
    </font>
    <font>
      <sz val="11"/>
      <name val="Arial"/>
      <family val="2"/>
    </font>
    <font>
      <b/>
      <sz val="11"/>
      <name val="Arial"/>
      <family val="2"/>
    </font>
    <font>
      <sz val="9"/>
      <color indexed="81"/>
      <name val="Tahoma"/>
      <family val="2"/>
    </font>
    <font>
      <b/>
      <sz val="9"/>
      <color indexed="81"/>
      <name val="Tahoma"/>
      <family val="2"/>
    </font>
    <font>
      <sz val="11"/>
      <name val="Calibri"/>
      <family val="2"/>
      <scheme val="minor"/>
    </font>
    <font>
      <b/>
      <sz val="11"/>
      <name val="Calibri"/>
      <family val="2"/>
      <scheme val="minor"/>
    </font>
    <font>
      <b/>
      <sz val="11"/>
      <color rgb="FF0000FF"/>
      <name val="Calibri"/>
      <family val="2"/>
      <scheme val="minor"/>
    </font>
    <font>
      <sz val="11"/>
      <color rgb="FF0000FF"/>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1"/>
        <bgColor indexed="64"/>
      </patternFill>
    </fill>
    <fill>
      <patternFill patternType="solid">
        <fgColor theme="0" tint="-0.249977111117893"/>
        <bgColor indexed="64"/>
      </patternFill>
    </fill>
    <fill>
      <patternFill patternType="solid">
        <fgColor theme="4" tint="0.59999389629810485"/>
        <bgColor indexed="64"/>
      </patternFill>
    </fill>
  </fills>
  <borders count="4">
    <border>
      <left/>
      <right/>
      <top/>
      <bottom/>
      <diagonal/>
    </border>
    <border>
      <left/>
      <right/>
      <top/>
      <bottom style="thin">
        <color theme="4" tint="0.39997558519241921"/>
      </bottom>
      <diagonal/>
    </border>
    <border>
      <left/>
      <right/>
      <top style="thin">
        <color theme="4" tint="0.39997558519241921"/>
      </top>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0" borderId="0"/>
    <xf numFmtId="0" fontId="2" fillId="0" borderId="0"/>
  </cellStyleXfs>
  <cellXfs count="65">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5"/>
    </xf>
    <xf numFmtId="0" fontId="3" fillId="0" borderId="1" xfId="0" applyFont="1" applyBorder="1" applyAlignment="1">
      <alignment horizontal="left"/>
    </xf>
    <xf numFmtId="0" fontId="3" fillId="0" borderId="0" xfId="0" applyFont="1" applyAlignment="1">
      <alignment horizontal="left" indent="1"/>
    </xf>
    <xf numFmtId="0" fontId="3" fillId="0" borderId="0" xfId="0" applyFont="1" applyAlignment="1">
      <alignment horizontal="left" indent="3"/>
    </xf>
    <xf numFmtId="0" fontId="3" fillId="0" borderId="1" xfId="0" applyNumberFormat="1" applyFont="1" applyBorder="1" applyAlignment="1">
      <alignment horizontal="center"/>
    </xf>
    <xf numFmtId="0" fontId="3" fillId="0" borderId="0" xfId="0" applyNumberFormat="1" applyFont="1" applyAlignment="1">
      <alignment horizontal="center"/>
    </xf>
    <xf numFmtId="0" fontId="0" fillId="0" borderId="0" xfId="0" applyNumberFormat="1" applyAlignment="1">
      <alignment horizontal="center"/>
    </xf>
    <xf numFmtId="0" fontId="3" fillId="2" borderId="2" xfId="0" applyNumberFormat="1" applyFont="1"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xf>
    <xf numFmtId="0" fontId="0" fillId="0" borderId="0" xfId="0" applyAlignment="1">
      <alignment horizontal="center" vertical="center"/>
    </xf>
    <xf numFmtId="0" fontId="0" fillId="0" borderId="0" xfId="0" applyFill="1"/>
    <xf numFmtId="0" fontId="3"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Fill="1" applyAlignment="1">
      <alignment horizontal="left" indent="5"/>
    </xf>
    <xf numFmtId="0" fontId="0" fillId="0" borderId="0" xfId="0" applyNumberFormat="1" applyFill="1" applyAlignment="1">
      <alignment horizontal="center"/>
    </xf>
    <xf numFmtId="0" fontId="3" fillId="0" borderId="0" xfId="0" applyNumberFormat="1" applyFont="1" applyFill="1" applyBorder="1" applyAlignment="1">
      <alignment horizontal="center"/>
    </xf>
    <xf numFmtId="0" fontId="6" fillId="3" borderId="0" xfId="0" applyFont="1" applyFill="1" applyBorder="1" applyAlignment="1">
      <alignment horizontal="center" vertical="center" wrapText="1"/>
    </xf>
    <xf numFmtId="0" fontId="11" fillId="0" borderId="0" xfId="0" applyFont="1" applyFill="1"/>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0" fontId="6" fillId="3" borderId="0" xfId="0" applyFont="1" applyFill="1" applyBorder="1" applyAlignment="1">
      <alignment horizontal="center"/>
    </xf>
    <xf numFmtId="0" fontId="12" fillId="0" borderId="0" xfId="0" applyFont="1" applyFill="1" applyBorder="1"/>
    <xf numFmtId="0" fontId="11" fillId="0" borderId="0" xfId="0" applyFont="1" applyFill="1" applyBorder="1" applyAlignment="1">
      <alignment horizontal="center"/>
    </xf>
    <xf numFmtId="0" fontId="11" fillId="0" borderId="0" xfId="0" applyFont="1" applyFill="1" applyAlignment="1">
      <alignment horizontal="center"/>
    </xf>
    <xf numFmtId="0" fontId="6" fillId="3" borderId="0" xfId="0" applyFont="1" applyFill="1" applyBorder="1" applyAlignment="1">
      <alignment horizontal="center" vertical="top" wrapText="1"/>
    </xf>
    <xf numFmtId="0" fontId="6" fillId="3" borderId="0" xfId="0" applyFont="1" applyFill="1" applyAlignment="1">
      <alignment horizontal="center"/>
    </xf>
    <xf numFmtId="0" fontId="11" fillId="0" borderId="0" xfId="0" applyFont="1"/>
    <xf numFmtId="0" fontId="12" fillId="0" borderId="0" xfId="0" applyFont="1"/>
    <xf numFmtId="0" fontId="12" fillId="0" borderId="0" xfId="0" applyFont="1" applyFill="1" applyAlignment="1">
      <alignment horizontal="center"/>
    </xf>
    <xf numFmtId="0" fontId="13" fillId="0" borderId="0" xfId="0" applyFont="1"/>
    <xf numFmtId="0" fontId="14" fillId="0" borderId="0" xfId="0" applyFont="1" applyAlignment="1">
      <alignment horizontal="center"/>
    </xf>
    <xf numFmtId="0" fontId="11" fillId="0" borderId="0" xfId="0" applyFont="1" applyAlignment="1">
      <alignment horizontal="center"/>
    </xf>
    <xf numFmtId="0" fontId="8" fillId="0" borderId="0" xfId="0" applyFont="1" applyBorder="1"/>
    <xf numFmtId="0" fontId="7" fillId="0" borderId="0" xfId="0" applyFont="1" applyBorder="1" applyAlignment="1">
      <alignment horizontal="center"/>
    </xf>
    <xf numFmtId="0" fontId="0" fillId="0" borderId="0" xfId="0" applyBorder="1" applyAlignment="1">
      <alignment horizontal="center" vertical="center"/>
    </xf>
    <xf numFmtId="0" fontId="3" fillId="4" borderId="0" xfId="0" applyFont="1" applyFill="1" applyAlignment="1">
      <alignment horizontal="center"/>
    </xf>
    <xf numFmtId="0" fontId="3" fillId="5" borderId="0" xfId="0" applyFont="1" applyFill="1" applyAlignment="1">
      <alignment horizontal="left" indent="4"/>
    </xf>
    <xf numFmtId="0" fontId="3" fillId="4" borderId="0" xfId="0" applyFont="1" applyFill="1" applyAlignment="1">
      <alignment horizontal="center" wrapText="1"/>
    </xf>
    <xf numFmtId="0" fontId="6" fillId="3" borderId="1" xfId="0" applyFont="1" applyFill="1" applyBorder="1" applyAlignment="1">
      <alignment horizontal="left"/>
    </xf>
    <xf numFmtId="0" fontId="3" fillId="0" borderId="1" xfId="0" applyNumberFormat="1" applyFont="1" applyFill="1" applyBorder="1" applyAlignment="1">
      <alignment horizontal="center"/>
    </xf>
    <xf numFmtId="0" fontId="0" fillId="0" borderId="0" xfId="0" applyAlignment="1">
      <alignment horizontal="left" wrapText="1" indent="1"/>
    </xf>
    <xf numFmtId="0" fontId="3" fillId="0" borderId="0" xfId="0" applyFont="1" applyFill="1" applyAlignment="1">
      <alignment horizontal="center" wrapText="1"/>
    </xf>
    <xf numFmtId="0" fontId="3" fillId="0" borderId="0" xfId="0" applyFont="1" applyFill="1" applyAlignment="1">
      <alignment horizontal="center"/>
    </xf>
    <xf numFmtId="0" fontId="3" fillId="4" borderId="0" xfId="0" applyNumberFormat="1" applyFont="1" applyFill="1" applyAlignment="1">
      <alignment horizontal="center"/>
    </xf>
    <xf numFmtId="0" fontId="3" fillId="0" borderId="0" xfId="0" applyNumberFormat="1" applyFont="1" applyFill="1" applyAlignment="1">
      <alignment horizontal="center"/>
    </xf>
    <xf numFmtId="0" fontId="0" fillId="0" borderId="0" xfId="0" applyNumberFormat="1" applyFont="1" applyAlignment="1">
      <alignment horizontal="center"/>
    </xf>
    <xf numFmtId="0" fontId="3" fillId="2" borderId="3" xfId="0" applyNumberFormat="1" applyFont="1" applyFill="1" applyBorder="1" applyAlignment="1">
      <alignment horizontal="center"/>
    </xf>
    <xf numFmtId="0" fontId="3" fillId="2" borderId="3" xfId="0" applyFont="1" applyFill="1" applyBorder="1" applyAlignment="1">
      <alignment horizontal="center"/>
    </xf>
    <xf numFmtId="0" fontId="3" fillId="5" borderId="0" xfId="0" applyFont="1" applyFill="1" applyAlignment="1">
      <alignment horizontal="left" wrapText="1" indent="4"/>
    </xf>
    <xf numFmtId="0" fontId="3" fillId="2" borderId="3"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applyBorder="1" applyAlignment="1">
      <alignment horizontal="center" vertical="center"/>
    </xf>
    <xf numFmtId="0" fontId="3" fillId="0" borderId="0" xfId="0" applyFont="1" applyAlignment="1">
      <alignment horizontal="center"/>
    </xf>
    <xf numFmtId="0" fontId="4" fillId="0" borderId="0" xfId="0" applyNumberFormat="1" applyFont="1" applyFill="1" applyAlignment="1">
      <alignment horizontal="center" vertical="top" wrapText="1"/>
    </xf>
    <xf numFmtId="0" fontId="5" fillId="0" borderId="0" xfId="0" applyFont="1" applyAlignment="1">
      <alignment horizontal="center"/>
    </xf>
    <xf numFmtId="0" fontId="3" fillId="0" borderId="0" xfId="0" applyFont="1" applyAlignment="1">
      <alignment horizontal="center"/>
    </xf>
    <xf numFmtId="0" fontId="3" fillId="2" borderId="2" xfId="0" applyFont="1" applyFill="1" applyBorder="1" applyAlignment="1">
      <alignment horizontal="center"/>
    </xf>
  </cellXfs>
  <cellStyles count="3">
    <cellStyle name="Normal" xfId="0" builtinId="0"/>
    <cellStyle name="Normal 2" xfId="1" xr:uid="{75007060-C587-4862-A468-B2F445DA5A09}"/>
    <cellStyle name="Normal 3" xfId="2" xr:uid="{87C244BC-6B3C-4B45-A24E-73180D2AD4DC}"/>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42B2E-221D-4004-8269-13C0FBD071B6}">
  <dimension ref="C2:F73"/>
  <sheetViews>
    <sheetView tabSelected="1" workbookViewId="0"/>
  </sheetViews>
  <sheetFormatPr baseColWidth="10" defaultRowHeight="14.4" x14ac:dyDescent="0.3"/>
  <cols>
    <col min="3" max="3" width="94.33203125" bestFit="1" customWidth="1"/>
    <col min="4" max="4" width="9.5546875" style="12" bestFit="1" customWidth="1"/>
    <col min="5" max="5" width="13.5546875" style="12" bestFit="1" customWidth="1"/>
    <col min="6" max="6" width="8.5546875" style="60" bestFit="1" customWidth="1"/>
  </cols>
  <sheetData>
    <row r="2" spans="3:6" ht="15.6" x14ac:dyDescent="0.3">
      <c r="C2" s="61" t="s">
        <v>248</v>
      </c>
      <c r="D2" s="61"/>
      <c r="E2" s="61"/>
      <c r="F2" s="61"/>
    </row>
    <row r="4" spans="3:6" x14ac:dyDescent="0.3">
      <c r="C4" s="59" t="s">
        <v>0</v>
      </c>
      <c r="D4" s="58" t="s">
        <v>251</v>
      </c>
      <c r="E4" s="58" t="s">
        <v>252</v>
      </c>
      <c r="F4" s="58" t="s">
        <v>94</v>
      </c>
    </row>
    <row r="5" spans="3:6" s="16" customFormat="1" x14ac:dyDescent="0.3">
      <c r="C5" s="1" t="s">
        <v>81</v>
      </c>
      <c r="D5" s="10">
        <v>17</v>
      </c>
      <c r="E5" s="10">
        <f>+'EXT926'!D54</f>
        <v>19</v>
      </c>
      <c r="F5" s="9">
        <f>+D5+E5</f>
        <v>36</v>
      </c>
    </row>
    <row r="6" spans="3:6" s="16" customFormat="1" x14ac:dyDescent="0.3">
      <c r="C6" s="1" t="s">
        <v>82</v>
      </c>
      <c r="D6" s="10">
        <f>+'ORD927'!D309</f>
        <v>212</v>
      </c>
      <c r="E6" s="10">
        <f>+'EXT927'!D89</f>
        <v>46</v>
      </c>
      <c r="F6" s="9">
        <f>+D6+E6</f>
        <v>258</v>
      </c>
    </row>
    <row r="7" spans="3:6" s="16" customFormat="1" x14ac:dyDescent="0.3">
      <c r="C7" s="1" t="s">
        <v>83</v>
      </c>
      <c r="D7" s="10">
        <v>7</v>
      </c>
      <c r="E7" s="10">
        <v>9</v>
      </c>
      <c r="F7" s="9">
        <f>+D7+E7</f>
        <v>16</v>
      </c>
    </row>
    <row r="8" spans="3:6" s="16" customFormat="1" x14ac:dyDescent="0.3">
      <c r="C8" s="1" t="s">
        <v>84</v>
      </c>
      <c r="D8" s="10"/>
      <c r="E8" s="10">
        <v>8</v>
      </c>
      <c r="F8" s="9">
        <f>+D8+E8</f>
        <v>8</v>
      </c>
    </row>
    <row r="9" spans="3:6" s="16" customFormat="1" x14ac:dyDescent="0.3">
      <c r="C9" s="1" t="s">
        <v>85</v>
      </c>
      <c r="D9" s="10">
        <f>+'ORD930'!D29</f>
        <v>63</v>
      </c>
      <c r="E9" s="10">
        <v>7</v>
      </c>
      <c r="F9" s="9">
        <f>+D9+E9</f>
        <v>70</v>
      </c>
    </row>
    <row r="10" spans="3:6" s="16" customFormat="1" x14ac:dyDescent="0.3">
      <c r="C10" s="1" t="s">
        <v>117</v>
      </c>
      <c r="D10" s="10"/>
      <c r="E10" s="10">
        <v>3</v>
      </c>
      <c r="F10" s="9">
        <f>+D10+E10</f>
        <v>3</v>
      </c>
    </row>
    <row r="11" spans="3:6" s="16" customFormat="1" x14ac:dyDescent="0.3">
      <c r="C11" s="64" t="s">
        <v>68</v>
      </c>
      <c r="D11" s="11">
        <f t="shared" ref="D11:F11" si="0">SUM(D5:D10)</f>
        <v>299</v>
      </c>
      <c r="E11" s="11">
        <f t="shared" si="0"/>
        <v>92</v>
      </c>
      <c r="F11" s="11">
        <f t="shared" si="0"/>
        <v>391</v>
      </c>
    </row>
    <row r="12" spans="3:6" s="16" customFormat="1" x14ac:dyDescent="0.3">
      <c r="C12" s="17"/>
      <c r="D12" s="18"/>
      <c r="E12" s="18"/>
      <c r="F12" s="18"/>
    </row>
    <row r="13" spans="3:6" s="16" customFormat="1" x14ac:dyDescent="0.3">
      <c r="C13" s="17"/>
      <c r="D13" s="18"/>
      <c r="E13" s="18"/>
      <c r="F13" s="18"/>
    </row>
    <row r="14" spans="3:6" ht="15.6" x14ac:dyDescent="0.3">
      <c r="C14" s="62" t="s">
        <v>249</v>
      </c>
      <c r="D14" s="62"/>
      <c r="E14" s="62"/>
      <c r="F14" s="62"/>
    </row>
    <row r="16" spans="3:6" x14ac:dyDescent="0.3">
      <c r="C16" s="59" t="s">
        <v>250</v>
      </c>
      <c r="D16" s="58" t="s">
        <v>251</v>
      </c>
      <c r="E16" s="58" t="s">
        <v>252</v>
      </c>
      <c r="F16" s="58" t="s">
        <v>94</v>
      </c>
    </row>
    <row r="17" spans="3:6" x14ac:dyDescent="0.3">
      <c r="C17" s="46" t="s">
        <v>81</v>
      </c>
      <c r="D17" s="47"/>
      <c r="E17" s="47"/>
      <c r="F17" s="47"/>
    </row>
    <row r="18" spans="3:6" x14ac:dyDescent="0.3">
      <c r="C18" s="2" t="s">
        <v>41</v>
      </c>
      <c r="D18" s="10">
        <v>1</v>
      </c>
      <c r="E18" s="10"/>
      <c r="F18" s="9">
        <v>1</v>
      </c>
    </row>
    <row r="19" spans="3:6" x14ac:dyDescent="0.3">
      <c r="C19" s="2" t="s">
        <v>66</v>
      </c>
      <c r="D19" s="10"/>
      <c r="E19" s="10">
        <v>2</v>
      </c>
      <c r="F19" s="9">
        <v>2</v>
      </c>
    </row>
    <row r="20" spans="3:6" x14ac:dyDescent="0.3">
      <c r="C20" s="2" t="s">
        <v>37</v>
      </c>
      <c r="D20" s="10">
        <v>1</v>
      </c>
      <c r="E20" s="10"/>
      <c r="F20" s="9">
        <v>1</v>
      </c>
    </row>
    <row r="21" spans="3:6" x14ac:dyDescent="0.3">
      <c r="C21" s="2" t="s">
        <v>42</v>
      </c>
      <c r="D21" s="10"/>
      <c r="E21" s="10">
        <v>1</v>
      </c>
      <c r="F21" s="9">
        <v>1</v>
      </c>
    </row>
    <row r="22" spans="3:6" x14ac:dyDescent="0.3">
      <c r="C22" s="2" t="s">
        <v>39</v>
      </c>
      <c r="D22" s="10"/>
      <c r="E22" s="10">
        <v>3</v>
      </c>
      <c r="F22" s="9">
        <v>3</v>
      </c>
    </row>
    <row r="23" spans="3:6" x14ac:dyDescent="0.3">
      <c r="C23" s="2" t="s">
        <v>40</v>
      </c>
      <c r="D23" s="10">
        <v>6</v>
      </c>
      <c r="E23" s="10"/>
      <c r="F23" s="9">
        <v>6</v>
      </c>
    </row>
    <row r="24" spans="3:6" x14ac:dyDescent="0.3">
      <c r="C24" s="2" t="s">
        <v>38</v>
      </c>
      <c r="D24" s="10"/>
      <c r="E24" s="10">
        <v>5</v>
      </c>
      <c r="F24" s="9">
        <v>5</v>
      </c>
    </row>
    <row r="25" spans="3:6" ht="28.8" x14ac:dyDescent="0.3">
      <c r="C25" s="48" t="s">
        <v>126</v>
      </c>
      <c r="D25" s="10">
        <v>6</v>
      </c>
      <c r="E25" s="10">
        <v>3</v>
      </c>
      <c r="F25" s="9">
        <v>9</v>
      </c>
    </row>
    <row r="26" spans="3:6" x14ac:dyDescent="0.3">
      <c r="C26" s="2" t="s">
        <v>128</v>
      </c>
      <c r="D26" s="10">
        <v>1</v>
      </c>
      <c r="E26" s="10"/>
      <c r="F26" s="9">
        <v>1</v>
      </c>
    </row>
    <row r="27" spans="3:6" x14ac:dyDescent="0.3">
      <c r="C27" s="2" t="s">
        <v>240</v>
      </c>
      <c r="D27" s="10">
        <v>2</v>
      </c>
      <c r="E27" s="10"/>
      <c r="F27" s="9">
        <v>2</v>
      </c>
    </row>
    <row r="28" spans="3:6" ht="28.8" x14ac:dyDescent="0.3">
      <c r="C28" s="48" t="s">
        <v>134</v>
      </c>
      <c r="E28" s="10">
        <v>4</v>
      </c>
      <c r="F28" s="9">
        <v>4</v>
      </c>
    </row>
    <row r="29" spans="3:6" x14ac:dyDescent="0.3">
      <c r="C29" s="2" t="s">
        <v>206</v>
      </c>
      <c r="D29" s="10"/>
      <c r="E29" s="10">
        <f>+'EXT926'!D49</f>
        <v>1</v>
      </c>
      <c r="F29" s="9">
        <f>+D29+E29</f>
        <v>1</v>
      </c>
    </row>
    <row r="30" spans="3:6" x14ac:dyDescent="0.3">
      <c r="C30" s="45" t="s">
        <v>245</v>
      </c>
      <c r="D30" s="43">
        <f t="shared" ref="D30:F30" si="1">SUM(D18:D29)</f>
        <v>17</v>
      </c>
      <c r="E30" s="43">
        <f t="shared" si="1"/>
        <v>19</v>
      </c>
      <c r="F30" s="43">
        <f t="shared" si="1"/>
        <v>36</v>
      </c>
    </row>
    <row r="31" spans="3:6" x14ac:dyDescent="0.3">
      <c r="C31" s="49"/>
      <c r="D31" s="50"/>
      <c r="E31" s="50"/>
      <c r="F31" s="50"/>
    </row>
    <row r="32" spans="3:6" x14ac:dyDescent="0.3">
      <c r="C32" s="46" t="s">
        <v>82</v>
      </c>
      <c r="D32" s="47"/>
      <c r="E32" s="47"/>
      <c r="F32" s="47"/>
    </row>
    <row r="33" spans="3:6" x14ac:dyDescent="0.3">
      <c r="C33" s="2" t="s">
        <v>241</v>
      </c>
      <c r="D33" s="10"/>
      <c r="E33" s="10">
        <v>1</v>
      </c>
      <c r="F33" s="9">
        <v>1</v>
      </c>
    </row>
    <row r="34" spans="3:6" x14ac:dyDescent="0.3">
      <c r="C34" s="2" t="s">
        <v>45</v>
      </c>
      <c r="D34" s="10"/>
      <c r="E34" s="10">
        <v>2</v>
      </c>
      <c r="F34" s="9">
        <v>2</v>
      </c>
    </row>
    <row r="35" spans="3:6" x14ac:dyDescent="0.3">
      <c r="C35" s="2" t="s">
        <v>44</v>
      </c>
      <c r="D35" s="10">
        <v>5</v>
      </c>
      <c r="E35" s="10"/>
      <c r="F35" s="9">
        <v>5</v>
      </c>
    </row>
    <row r="36" spans="3:6" x14ac:dyDescent="0.3">
      <c r="C36" s="2" t="s">
        <v>242</v>
      </c>
      <c r="D36" s="10"/>
      <c r="E36" s="10">
        <v>1</v>
      </c>
      <c r="F36" s="9">
        <v>1</v>
      </c>
    </row>
    <row r="37" spans="3:6" x14ac:dyDescent="0.3">
      <c r="C37" s="2" t="s">
        <v>39</v>
      </c>
      <c r="D37" s="10"/>
      <c r="E37" s="10">
        <v>4</v>
      </c>
      <c r="F37" s="9">
        <v>4</v>
      </c>
    </row>
    <row r="38" spans="3:6" x14ac:dyDescent="0.3">
      <c r="C38" s="2" t="s">
        <v>43</v>
      </c>
      <c r="D38" s="10"/>
      <c r="E38" s="10">
        <v>16</v>
      </c>
      <c r="F38" s="9">
        <v>16</v>
      </c>
    </row>
    <row r="39" spans="3:6" x14ac:dyDescent="0.3">
      <c r="C39" s="2" t="s">
        <v>121</v>
      </c>
      <c r="D39" s="10">
        <v>1</v>
      </c>
      <c r="E39" s="10"/>
      <c r="F39" s="9">
        <v>1</v>
      </c>
    </row>
    <row r="40" spans="3:6" x14ac:dyDescent="0.3">
      <c r="C40" s="2" t="s">
        <v>28</v>
      </c>
      <c r="D40" s="10">
        <v>1</v>
      </c>
      <c r="E40" s="10"/>
      <c r="F40" s="9">
        <v>1</v>
      </c>
    </row>
    <row r="41" spans="3:6" x14ac:dyDescent="0.3">
      <c r="C41" s="2" t="s">
        <v>243</v>
      </c>
      <c r="D41" s="10"/>
      <c r="E41" s="10">
        <v>3</v>
      </c>
      <c r="F41" s="9">
        <v>3</v>
      </c>
    </row>
    <row r="42" spans="3:6" x14ac:dyDescent="0.3">
      <c r="C42" s="2" t="s">
        <v>244</v>
      </c>
      <c r="D42" s="10"/>
      <c r="E42" s="10">
        <v>1</v>
      </c>
      <c r="F42" s="9">
        <v>1</v>
      </c>
    </row>
    <row r="43" spans="3:6" x14ac:dyDescent="0.3">
      <c r="C43" s="2" t="s">
        <v>206</v>
      </c>
      <c r="D43" s="53">
        <f>+'ORD927'!D29+'ORD927'!D36+'ORD927'!D42+'ORD927'!D113+'ORD927'!D160+'ORD927'!D213</f>
        <v>150</v>
      </c>
      <c r="E43" s="53">
        <f>+'EXT927'!D59+'EXT927'!D65+'EXT927'!D54</f>
        <v>9</v>
      </c>
      <c r="F43" s="9">
        <f>+D43+E43</f>
        <v>159</v>
      </c>
    </row>
    <row r="44" spans="3:6" x14ac:dyDescent="0.3">
      <c r="C44" s="2" t="s">
        <v>233</v>
      </c>
      <c r="D44" s="53">
        <f>+'ORD927'!D223+'ORD927'!D228</f>
        <v>55</v>
      </c>
      <c r="E44" s="53">
        <f>+'EXT927'!D75+'EXT927'!D81</f>
        <v>9</v>
      </c>
      <c r="F44" s="9">
        <f>+D44+E44</f>
        <v>64</v>
      </c>
    </row>
    <row r="45" spans="3:6" x14ac:dyDescent="0.3">
      <c r="C45" s="45" t="s">
        <v>245</v>
      </c>
      <c r="D45" s="51">
        <f t="shared" ref="D45:F45" si="2">SUM(D33:D44)</f>
        <v>212</v>
      </c>
      <c r="E45" s="51">
        <f t="shared" si="2"/>
        <v>46</v>
      </c>
      <c r="F45" s="51">
        <f t="shared" si="2"/>
        <v>258</v>
      </c>
    </row>
    <row r="46" spans="3:6" x14ac:dyDescent="0.3">
      <c r="C46" s="49"/>
      <c r="D46" s="52"/>
      <c r="E46" s="52"/>
      <c r="F46" s="52"/>
    </row>
    <row r="47" spans="3:6" x14ac:dyDescent="0.3">
      <c r="C47" s="46" t="s">
        <v>83</v>
      </c>
      <c r="D47" s="47"/>
      <c r="E47" s="47"/>
      <c r="F47" s="47"/>
    </row>
    <row r="48" spans="3:6" x14ac:dyDescent="0.3">
      <c r="C48" s="2" t="s">
        <v>49</v>
      </c>
      <c r="D48" s="10"/>
      <c r="E48" s="10">
        <v>7</v>
      </c>
      <c r="F48" s="9">
        <v>7</v>
      </c>
    </row>
    <row r="49" spans="3:6" x14ac:dyDescent="0.3">
      <c r="C49" s="2" t="s">
        <v>48</v>
      </c>
      <c r="D49" s="10">
        <v>3</v>
      </c>
      <c r="E49" s="10"/>
      <c r="F49" s="9">
        <v>3</v>
      </c>
    </row>
    <row r="50" spans="3:6" x14ac:dyDescent="0.3">
      <c r="C50" s="2" t="s">
        <v>46</v>
      </c>
      <c r="D50" s="10">
        <v>4</v>
      </c>
      <c r="E50" s="10"/>
      <c r="F50" s="9">
        <v>4</v>
      </c>
    </row>
    <row r="51" spans="3:6" x14ac:dyDescent="0.3">
      <c r="C51" s="2" t="s">
        <v>47</v>
      </c>
      <c r="D51" s="10"/>
      <c r="E51" s="10">
        <v>2</v>
      </c>
      <c r="F51" s="9">
        <v>2</v>
      </c>
    </row>
    <row r="52" spans="3:6" x14ac:dyDescent="0.3">
      <c r="C52" s="45" t="s">
        <v>245</v>
      </c>
      <c r="D52" s="51">
        <f t="shared" ref="D52:F52" si="3">SUM(D48:D51)</f>
        <v>7</v>
      </c>
      <c r="E52" s="51">
        <f t="shared" si="3"/>
        <v>9</v>
      </c>
      <c r="F52" s="51">
        <f t="shared" si="3"/>
        <v>16</v>
      </c>
    </row>
    <row r="53" spans="3:6" x14ac:dyDescent="0.3">
      <c r="C53" s="49"/>
      <c r="D53" s="52"/>
      <c r="E53" s="52"/>
      <c r="F53" s="52"/>
    </row>
    <row r="54" spans="3:6" x14ac:dyDescent="0.3">
      <c r="C54" s="46" t="s">
        <v>84</v>
      </c>
      <c r="D54" s="47"/>
      <c r="E54" s="47"/>
      <c r="F54" s="47"/>
    </row>
    <row r="55" spans="3:6" x14ac:dyDescent="0.3">
      <c r="C55" s="2" t="s">
        <v>45</v>
      </c>
      <c r="D55" s="10"/>
      <c r="E55" s="10">
        <v>3</v>
      </c>
      <c r="F55" s="9">
        <v>3</v>
      </c>
    </row>
    <row r="56" spans="3:6" x14ac:dyDescent="0.3">
      <c r="C56" s="2" t="s">
        <v>39</v>
      </c>
      <c r="D56" s="10"/>
      <c r="E56" s="10">
        <v>2</v>
      </c>
      <c r="F56" s="9">
        <v>2</v>
      </c>
    </row>
    <row r="57" spans="3:6" ht="28.8" x14ac:dyDescent="0.3">
      <c r="C57" s="48" t="s">
        <v>126</v>
      </c>
      <c r="D57" s="10"/>
      <c r="E57" s="10">
        <v>3</v>
      </c>
      <c r="F57" s="9">
        <v>3</v>
      </c>
    </row>
    <row r="58" spans="3:6" x14ac:dyDescent="0.3">
      <c r="C58" s="45" t="s">
        <v>245</v>
      </c>
      <c r="D58" s="51">
        <f t="shared" ref="D58:F58" si="4">SUM(D55:D57)</f>
        <v>0</v>
      </c>
      <c r="E58" s="51">
        <f t="shared" si="4"/>
        <v>8</v>
      </c>
      <c r="F58" s="51">
        <f t="shared" si="4"/>
        <v>8</v>
      </c>
    </row>
    <row r="59" spans="3:6" x14ac:dyDescent="0.3">
      <c r="C59" s="49"/>
      <c r="D59" s="52"/>
      <c r="E59" s="52"/>
      <c r="F59" s="52"/>
    </row>
    <row r="60" spans="3:6" x14ac:dyDescent="0.3">
      <c r="C60" s="46" t="s">
        <v>85</v>
      </c>
      <c r="D60" s="47"/>
      <c r="E60" s="47"/>
      <c r="F60" s="47"/>
    </row>
    <row r="61" spans="3:6" x14ac:dyDescent="0.3">
      <c r="C61" s="2" t="s">
        <v>45</v>
      </c>
      <c r="D61" s="10"/>
      <c r="E61" s="10">
        <v>1</v>
      </c>
      <c r="F61" s="9">
        <v>1</v>
      </c>
    </row>
    <row r="62" spans="3:6" x14ac:dyDescent="0.3">
      <c r="C62" s="2" t="s">
        <v>44</v>
      </c>
      <c r="D62" s="10">
        <v>3</v>
      </c>
      <c r="E62" s="10"/>
      <c r="F62" s="9">
        <v>3</v>
      </c>
    </row>
    <row r="63" spans="3:6" x14ac:dyDescent="0.3">
      <c r="C63" s="2" t="s">
        <v>39</v>
      </c>
      <c r="D63" s="10"/>
      <c r="E63" s="10">
        <v>3</v>
      </c>
      <c r="F63" s="9">
        <v>3</v>
      </c>
    </row>
    <row r="64" spans="3:6" ht="28.8" x14ac:dyDescent="0.3">
      <c r="C64" s="48" t="s">
        <v>126</v>
      </c>
      <c r="D64" s="10"/>
      <c r="E64" s="10">
        <v>3</v>
      </c>
      <c r="F64" s="9">
        <v>3</v>
      </c>
    </row>
    <row r="65" spans="3:6" x14ac:dyDescent="0.3">
      <c r="C65" s="2" t="s">
        <v>246</v>
      </c>
      <c r="D65" s="10">
        <v>7</v>
      </c>
      <c r="E65" s="10"/>
      <c r="F65" s="9">
        <v>7</v>
      </c>
    </row>
    <row r="66" spans="3:6" x14ac:dyDescent="0.3">
      <c r="C66" s="2" t="s">
        <v>233</v>
      </c>
      <c r="D66" s="10">
        <f>+'ORD930'!D24+'ORD930'!D25+'ORD930'!D26+'ORD930'!D27</f>
        <v>53</v>
      </c>
      <c r="E66" s="10"/>
      <c r="F66" s="9">
        <f>+D66+E66</f>
        <v>53</v>
      </c>
    </row>
    <row r="67" spans="3:6" x14ac:dyDescent="0.3">
      <c r="C67" s="45" t="s">
        <v>245</v>
      </c>
      <c r="D67" s="51">
        <f t="shared" ref="D67:F67" si="5">SUM(D61:D66)</f>
        <v>63</v>
      </c>
      <c r="E67" s="51">
        <f t="shared" si="5"/>
        <v>7</v>
      </c>
      <c r="F67" s="51">
        <f t="shared" si="5"/>
        <v>70</v>
      </c>
    </row>
    <row r="68" spans="3:6" x14ac:dyDescent="0.3">
      <c r="C68" s="49"/>
      <c r="D68" s="52"/>
      <c r="E68" s="52"/>
      <c r="F68" s="52"/>
    </row>
    <row r="69" spans="3:6" x14ac:dyDescent="0.3">
      <c r="C69" s="46" t="s">
        <v>117</v>
      </c>
      <c r="D69" s="47"/>
      <c r="E69" s="47"/>
      <c r="F69" s="47"/>
    </row>
    <row r="70" spans="3:6" x14ac:dyDescent="0.3">
      <c r="C70" s="2" t="s">
        <v>39</v>
      </c>
      <c r="D70" s="10"/>
      <c r="E70" s="10">
        <v>3</v>
      </c>
      <c r="F70" s="9">
        <v>3</v>
      </c>
    </row>
    <row r="71" spans="3:6" x14ac:dyDescent="0.3">
      <c r="C71" s="45" t="s">
        <v>245</v>
      </c>
      <c r="D71" s="51">
        <f t="shared" ref="D71:F71" si="6">SUM(D70)</f>
        <v>0</v>
      </c>
      <c r="E71" s="51">
        <f t="shared" si="6"/>
        <v>3</v>
      </c>
      <c r="F71" s="51">
        <f t="shared" si="6"/>
        <v>3</v>
      </c>
    </row>
    <row r="72" spans="3:6" x14ac:dyDescent="0.3">
      <c r="C72" s="5"/>
      <c r="D72" s="8"/>
      <c r="E72" s="8"/>
      <c r="F72" s="8"/>
    </row>
    <row r="73" spans="3:6" x14ac:dyDescent="0.3">
      <c r="C73" s="64" t="s">
        <v>68</v>
      </c>
      <c r="D73" s="11">
        <f t="shared" ref="D73:F73" si="7">+D30+D45+D52+D58+D67+D71</f>
        <v>299</v>
      </c>
      <c r="E73" s="11">
        <f t="shared" si="7"/>
        <v>92</v>
      </c>
      <c r="F73" s="11">
        <f t="shared" si="7"/>
        <v>391</v>
      </c>
    </row>
  </sheetData>
  <mergeCells count="2">
    <mergeCell ref="C2:F2"/>
    <mergeCell ref="C14:F14"/>
  </mergeCells>
  <printOptions horizontalCentered="1"/>
  <pageMargins left="0.39370078740157483" right="0.39370078740157483" top="0.74803149606299213" bottom="0.19685039370078741" header="0.31496062992125984" footer="0.31496062992125984"/>
  <pageSetup scale="75"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DED07-285A-444A-AFEE-40099A3D0F39}">
  <dimension ref="C2:D26"/>
  <sheetViews>
    <sheetView workbookViewId="0"/>
  </sheetViews>
  <sheetFormatPr baseColWidth="10" defaultRowHeight="14.4" x14ac:dyDescent="0.3"/>
  <cols>
    <col min="3" max="3" width="74.77734375" customWidth="1"/>
    <col min="4" max="4" width="8.5546875" style="12" bestFit="1" customWidth="1"/>
  </cols>
  <sheetData>
    <row r="2" spans="3:4" x14ac:dyDescent="0.3">
      <c r="C2" s="63" t="s">
        <v>90</v>
      </c>
      <c r="D2" s="63"/>
    </row>
    <row r="3" spans="3:4" x14ac:dyDescent="0.3">
      <c r="C3" s="63" t="s">
        <v>92</v>
      </c>
      <c r="D3" s="63"/>
    </row>
    <row r="4" spans="3:4" ht="15" thickBot="1" x14ac:dyDescent="0.35"/>
    <row r="5" spans="3:4" ht="15" thickBot="1" x14ac:dyDescent="0.35">
      <c r="C5" s="55" t="s">
        <v>80</v>
      </c>
      <c r="D5" s="55" t="s">
        <v>1</v>
      </c>
    </row>
    <row r="6" spans="3:4" x14ac:dyDescent="0.3">
      <c r="C6" s="5" t="s">
        <v>78</v>
      </c>
      <c r="D6" s="8"/>
    </row>
    <row r="7" spans="3:4" x14ac:dyDescent="0.3">
      <c r="C7" s="6" t="s">
        <v>71</v>
      </c>
      <c r="D7" s="9"/>
    </row>
    <row r="8" spans="3:4" x14ac:dyDescent="0.3">
      <c r="C8" s="3" t="s">
        <v>52</v>
      </c>
      <c r="D8" s="10"/>
    </row>
    <row r="9" spans="3:4" x14ac:dyDescent="0.3">
      <c r="C9" s="43" t="s">
        <v>39</v>
      </c>
      <c r="D9" s="9"/>
    </row>
    <row r="10" spans="3:4" x14ac:dyDescent="0.3">
      <c r="C10" s="44" t="s">
        <v>16</v>
      </c>
      <c r="D10" s="10"/>
    </row>
    <row r="11" spans="3:4" x14ac:dyDescent="0.3">
      <c r="C11" s="4" t="s">
        <v>100</v>
      </c>
      <c r="D11" s="10">
        <v>2</v>
      </c>
    </row>
    <row r="12" spans="3:4" x14ac:dyDescent="0.3">
      <c r="C12" s="4" t="s">
        <v>97</v>
      </c>
      <c r="D12" s="10">
        <v>1</v>
      </c>
    </row>
    <row r="13" spans="3:4" x14ac:dyDescent="0.3">
      <c r="C13" s="5" t="s">
        <v>79</v>
      </c>
      <c r="D13" s="8"/>
    </row>
    <row r="14" spans="3:4" x14ac:dyDescent="0.3">
      <c r="C14" s="6" t="s">
        <v>74</v>
      </c>
      <c r="D14" s="9"/>
    </row>
    <row r="15" spans="3:4" x14ac:dyDescent="0.3">
      <c r="C15" s="3" t="s">
        <v>62</v>
      </c>
      <c r="D15" s="10"/>
    </row>
    <row r="16" spans="3:4" x14ac:dyDescent="0.3">
      <c r="C16" s="43" t="s">
        <v>45</v>
      </c>
      <c r="D16" s="9"/>
    </row>
    <row r="17" spans="3:4" x14ac:dyDescent="0.3">
      <c r="C17" s="44" t="s">
        <v>18</v>
      </c>
      <c r="D17" s="10"/>
    </row>
    <row r="18" spans="3:4" x14ac:dyDescent="0.3">
      <c r="C18" s="4" t="s">
        <v>100</v>
      </c>
      <c r="D18" s="10">
        <v>1</v>
      </c>
    </row>
    <row r="19" spans="3:4" x14ac:dyDescent="0.3">
      <c r="C19" s="5" t="s">
        <v>119</v>
      </c>
      <c r="D19" s="8"/>
    </row>
    <row r="20" spans="3:4" x14ac:dyDescent="0.3">
      <c r="C20" s="6" t="s">
        <v>125</v>
      </c>
      <c r="D20" s="9"/>
    </row>
    <row r="21" spans="3:4" x14ac:dyDescent="0.3">
      <c r="C21" s="3" t="s">
        <v>247</v>
      </c>
      <c r="D21" s="10"/>
    </row>
    <row r="22" spans="3:4" ht="28.8" x14ac:dyDescent="0.3">
      <c r="C22" s="45" t="s">
        <v>126</v>
      </c>
      <c r="D22" s="9"/>
    </row>
    <row r="23" spans="3:4" x14ac:dyDescent="0.3">
      <c r="C23" s="44" t="s">
        <v>18</v>
      </c>
      <c r="D23" s="10"/>
    </row>
    <row r="24" spans="3:4" x14ac:dyDescent="0.3">
      <c r="C24" s="4" t="s">
        <v>34</v>
      </c>
      <c r="D24" s="10">
        <v>2</v>
      </c>
    </row>
    <row r="25" spans="3:4" ht="15" thickBot="1" x14ac:dyDescent="0.35">
      <c r="C25" s="4" t="s">
        <v>101</v>
      </c>
      <c r="D25" s="10">
        <v>1</v>
      </c>
    </row>
    <row r="26" spans="3:4" ht="15" thickBot="1" x14ac:dyDescent="0.35">
      <c r="C26" s="55" t="s">
        <v>68</v>
      </c>
      <c r="D26" s="54">
        <v>7</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AB1D-0666-42FB-9CB0-81F5727C6A45}">
  <dimension ref="C2:D13"/>
  <sheetViews>
    <sheetView workbookViewId="0"/>
  </sheetViews>
  <sheetFormatPr baseColWidth="10" defaultRowHeight="14.4" x14ac:dyDescent="0.3"/>
  <cols>
    <col min="3" max="3" width="62.6640625" bestFit="1" customWidth="1"/>
    <col min="4" max="4" width="8.5546875" style="12" bestFit="1" customWidth="1"/>
  </cols>
  <sheetData>
    <row r="2" spans="3:4" x14ac:dyDescent="0.3">
      <c r="C2" s="63" t="s">
        <v>90</v>
      </c>
      <c r="D2" s="63"/>
    </row>
    <row r="3" spans="3:4" x14ac:dyDescent="0.3">
      <c r="C3" s="63" t="s">
        <v>93</v>
      </c>
      <c r="D3" s="63"/>
    </row>
    <row r="4" spans="3:4" ht="15" thickBot="1" x14ac:dyDescent="0.35"/>
    <row r="5" spans="3:4" ht="15" thickBot="1" x14ac:dyDescent="0.35">
      <c r="C5" s="55" t="s">
        <v>80</v>
      </c>
      <c r="D5" s="55" t="s">
        <v>1</v>
      </c>
    </row>
    <row r="6" spans="3:4" x14ac:dyDescent="0.3">
      <c r="C6" s="5" t="s">
        <v>78</v>
      </c>
      <c r="D6" s="8"/>
    </row>
    <row r="7" spans="3:4" x14ac:dyDescent="0.3">
      <c r="C7" s="6" t="s">
        <v>71</v>
      </c>
      <c r="D7" s="9"/>
    </row>
    <row r="8" spans="3:4" x14ac:dyDescent="0.3">
      <c r="C8" s="3" t="s">
        <v>52</v>
      </c>
      <c r="D8" s="10"/>
    </row>
    <row r="9" spans="3:4" x14ac:dyDescent="0.3">
      <c r="C9" s="43" t="s">
        <v>39</v>
      </c>
      <c r="D9" s="9"/>
    </row>
    <row r="10" spans="3:4" x14ac:dyDescent="0.3">
      <c r="C10" s="44" t="s">
        <v>11</v>
      </c>
      <c r="D10" s="10"/>
    </row>
    <row r="11" spans="3:4" x14ac:dyDescent="0.3">
      <c r="C11" s="4" t="s">
        <v>34</v>
      </c>
      <c r="D11" s="10">
        <v>2</v>
      </c>
    </row>
    <row r="12" spans="3:4" ht="15" thickBot="1" x14ac:dyDescent="0.35">
      <c r="C12" s="4" t="s">
        <v>97</v>
      </c>
      <c r="D12" s="10">
        <v>1</v>
      </c>
    </row>
    <row r="13" spans="3:4" ht="15" thickBot="1" x14ac:dyDescent="0.35">
      <c r="C13" s="55" t="s">
        <v>68</v>
      </c>
      <c r="D13" s="54">
        <v>3</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9479-0D6C-4196-AD94-0D2031D1B4D0}">
  <dimension ref="C2:D40"/>
  <sheetViews>
    <sheetView workbookViewId="0"/>
  </sheetViews>
  <sheetFormatPr baseColWidth="10" defaultRowHeight="14.4" x14ac:dyDescent="0.3"/>
  <cols>
    <col min="3" max="3" width="85.5546875" customWidth="1"/>
    <col min="4" max="4" width="8.5546875" style="12" bestFit="1" customWidth="1"/>
  </cols>
  <sheetData>
    <row r="2" spans="3:4" x14ac:dyDescent="0.3">
      <c r="C2" s="63" t="s">
        <v>86</v>
      </c>
      <c r="D2" s="63"/>
    </row>
    <row r="3" spans="3:4" x14ac:dyDescent="0.3">
      <c r="C3" s="63" t="s">
        <v>87</v>
      </c>
      <c r="D3" s="63"/>
    </row>
    <row r="4" spans="3:4" ht="15" thickBot="1" x14ac:dyDescent="0.35"/>
    <row r="5" spans="3:4" ht="15" thickBot="1" x14ac:dyDescent="0.35">
      <c r="C5" s="55" t="s">
        <v>80</v>
      </c>
      <c r="D5" s="55" t="s">
        <v>1</v>
      </c>
    </row>
    <row r="6" spans="3:4" x14ac:dyDescent="0.3">
      <c r="C6" s="5" t="s">
        <v>78</v>
      </c>
      <c r="D6" s="8"/>
    </row>
    <row r="7" spans="3:4" x14ac:dyDescent="0.3">
      <c r="C7" s="6" t="s">
        <v>70</v>
      </c>
      <c r="D7" s="9"/>
    </row>
    <row r="8" spans="3:4" x14ac:dyDescent="0.3">
      <c r="C8" s="3" t="s">
        <v>51</v>
      </c>
      <c r="D8" s="10"/>
    </row>
    <row r="9" spans="3:4" x14ac:dyDescent="0.3">
      <c r="C9" s="43" t="s">
        <v>40</v>
      </c>
      <c r="D9" s="9"/>
    </row>
    <row r="10" spans="3:4" x14ac:dyDescent="0.3">
      <c r="C10" s="44" t="s">
        <v>3</v>
      </c>
      <c r="D10" s="10"/>
    </row>
    <row r="11" spans="3:4" x14ac:dyDescent="0.3">
      <c r="C11" s="4" t="s">
        <v>96</v>
      </c>
      <c r="D11" s="10">
        <v>6</v>
      </c>
    </row>
    <row r="12" spans="3:4" x14ac:dyDescent="0.3">
      <c r="C12" s="6" t="s">
        <v>72</v>
      </c>
      <c r="D12" s="9"/>
    </row>
    <row r="13" spans="3:4" x14ac:dyDescent="0.3">
      <c r="C13" s="3" t="s">
        <v>53</v>
      </c>
      <c r="D13" s="10"/>
    </row>
    <row r="14" spans="3:4" x14ac:dyDescent="0.3">
      <c r="C14" s="43" t="s">
        <v>37</v>
      </c>
      <c r="D14" s="9"/>
    </row>
    <row r="15" spans="3:4" x14ac:dyDescent="0.3">
      <c r="C15" s="44" t="s">
        <v>29</v>
      </c>
      <c r="D15" s="10"/>
    </row>
    <row r="16" spans="3:4" x14ac:dyDescent="0.3">
      <c r="C16" s="4" t="s">
        <v>109</v>
      </c>
      <c r="D16" s="10">
        <v>1</v>
      </c>
    </row>
    <row r="17" spans="3:4" x14ac:dyDescent="0.3">
      <c r="C17" s="5" t="s">
        <v>79</v>
      </c>
      <c r="D17" s="8"/>
    </row>
    <row r="18" spans="3:4" x14ac:dyDescent="0.3">
      <c r="C18" s="6" t="s">
        <v>75</v>
      </c>
      <c r="D18" s="9"/>
    </row>
    <row r="19" spans="3:4" x14ac:dyDescent="0.3">
      <c r="C19" s="3" t="s">
        <v>63</v>
      </c>
      <c r="D19" s="10"/>
    </row>
    <row r="20" spans="3:4" x14ac:dyDescent="0.3">
      <c r="C20" s="43" t="s">
        <v>41</v>
      </c>
      <c r="D20" s="9"/>
    </row>
    <row r="21" spans="3:4" x14ac:dyDescent="0.3">
      <c r="C21" s="44" t="s">
        <v>13</v>
      </c>
      <c r="D21" s="10"/>
    </row>
    <row r="22" spans="3:4" x14ac:dyDescent="0.3">
      <c r="C22" s="4" t="s">
        <v>34</v>
      </c>
      <c r="D22" s="10">
        <v>1</v>
      </c>
    </row>
    <row r="23" spans="3:4" x14ac:dyDescent="0.3">
      <c r="C23" s="5" t="s">
        <v>119</v>
      </c>
      <c r="D23" s="8"/>
    </row>
    <row r="24" spans="3:4" x14ac:dyDescent="0.3">
      <c r="C24" s="6" t="s">
        <v>125</v>
      </c>
      <c r="D24" s="9"/>
    </row>
    <row r="25" spans="3:4" x14ac:dyDescent="0.3">
      <c r="C25" s="3" t="s">
        <v>247</v>
      </c>
      <c r="D25" s="10"/>
    </row>
    <row r="26" spans="3:4" ht="28.8" x14ac:dyDescent="0.3">
      <c r="C26" s="45" t="s">
        <v>126</v>
      </c>
      <c r="D26" s="9"/>
    </row>
    <row r="27" spans="3:4" x14ac:dyDescent="0.3">
      <c r="C27" s="44" t="s">
        <v>6</v>
      </c>
      <c r="D27" s="10"/>
    </row>
    <row r="28" spans="3:4" x14ac:dyDescent="0.3">
      <c r="C28" s="4" t="s">
        <v>36</v>
      </c>
      <c r="D28" s="10">
        <v>6</v>
      </c>
    </row>
    <row r="29" spans="3:4" x14ac:dyDescent="0.3">
      <c r="C29" s="6" t="s">
        <v>125</v>
      </c>
      <c r="D29" s="9"/>
    </row>
    <row r="30" spans="3:4" x14ac:dyDescent="0.3">
      <c r="C30" s="3" t="s">
        <v>127</v>
      </c>
      <c r="D30" s="10"/>
    </row>
    <row r="31" spans="3:4" x14ac:dyDescent="0.3">
      <c r="C31" s="43" t="s">
        <v>128</v>
      </c>
      <c r="D31" s="9"/>
    </row>
    <row r="32" spans="3:4" x14ac:dyDescent="0.3">
      <c r="C32" s="44" t="s">
        <v>14</v>
      </c>
      <c r="D32" s="10"/>
    </row>
    <row r="33" spans="3:4" s="16" customFormat="1" x14ac:dyDescent="0.3">
      <c r="C33" s="19" t="s">
        <v>107</v>
      </c>
      <c r="D33" s="20">
        <v>1</v>
      </c>
    </row>
    <row r="34" spans="3:4" x14ac:dyDescent="0.3">
      <c r="C34" s="5" t="s">
        <v>132</v>
      </c>
      <c r="D34" s="8"/>
    </row>
    <row r="35" spans="3:4" x14ac:dyDescent="0.3">
      <c r="C35" s="6" t="s">
        <v>70</v>
      </c>
      <c r="D35" s="9"/>
    </row>
    <row r="36" spans="3:4" x14ac:dyDescent="0.3">
      <c r="C36" s="3" t="s">
        <v>133</v>
      </c>
      <c r="D36" s="10"/>
    </row>
    <row r="37" spans="3:4" x14ac:dyDescent="0.3">
      <c r="C37" s="45" t="s">
        <v>240</v>
      </c>
      <c r="D37" s="9"/>
    </row>
    <row r="38" spans="3:4" x14ac:dyDescent="0.3">
      <c r="C38" s="44" t="s">
        <v>7</v>
      </c>
      <c r="D38" s="10"/>
    </row>
    <row r="39" spans="3:4" ht="15" thickBot="1" x14ac:dyDescent="0.35">
      <c r="C39" s="4" t="s">
        <v>34</v>
      </c>
      <c r="D39" s="10">
        <v>2</v>
      </c>
    </row>
    <row r="40" spans="3:4" ht="15" thickBot="1" x14ac:dyDescent="0.35">
      <c r="C40" s="55" t="s">
        <v>68</v>
      </c>
      <c r="D40" s="54">
        <v>17</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scale="90"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084BC-5EFC-4A9F-A44E-478002BF4213}">
  <dimension ref="C2:D54"/>
  <sheetViews>
    <sheetView workbookViewId="0"/>
  </sheetViews>
  <sheetFormatPr baseColWidth="10" defaultRowHeight="14.4" x14ac:dyDescent="0.3"/>
  <cols>
    <col min="3" max="3" width="82.33203125" customWidth="1"/>
    <col min="4" max="4" width="8.5546875" style="12" bestFit="1" customWidth="1"/>
  </cols>
  <sheetData>
    <row r="2" spans="3:4" x14ac:dyDescent="0.3">
      <c r="C2" s="63" t="s">
        <v>90</v>
      </c>
      <c r="D2" s="63"/>
    </row>
    <row r="3" spans="3:4" x14ac:dyDescent="0.3">
      <c r="C3" s="63" t="s">
        <v>87</v>
      </c>
      <c r="D3" s="63"/>
    </row>
    <row r="4" spans="3:4" ht="15" thickBot="1" x14ac:dyDescent="0.35">
      <c r="C4" s="13"/>
      <c r="D4" s="14"/>
    </row>
    <row r="5" spans="3:4" ht="15" thickBot="1" x14ac:dyDescent="0.35">
      <c r="C5" s="55" t="s">
        <v>80</v>
      </c>
      <c r="D5" s="55" t="s">
        <v>1</v>
      </c>
    </row>
    <row r="6" spans="3:4" x14ac:dyDescent="0.3">
      <c r="C6" s="5" t="s">
        <v>78</v>
      </c>
      <c r="D6" s="8"/>
    </row>
    <row r="7" spans="3:4" x14ac:dyDescent="0.3">
      <c r="C7" s="6" t="s">
        <v>71</v>
      </c>
      <c r="D7" s="9"/>
    </row>
    <row r="8" spans="3:4" x14ac:dyDescent="0.3">
      <c r="C8" s="3" t="s">
        <v>52</v>
      </c>
      <c r="D8" s="10"/>
    </row>
    <row r="9" spans="3:4" x14ac:dyDescent="0.3">
      <c r="C9" s="43" t="s">
        <v>39</v>
      </c>
      <c r="D9" s="9"/>
    </row>
    <row r="10" spans="3:4" x14ac:dyDescent="0.3">
      <c r="C10" s="44" t="s">
        <v>9</v>
      </c>
      <c r="D10" s="10"/>
    </row>
    <row r="11" spans="3:4" x14ac:dyDescent="0.3">
      <c r="C11" s="4" t="s">
        <v>97</v>
      </c>
      <c r="D11" s="10">
        <v>1</v>
      </c>
    </row>
    <row r="12" spans="3:4" x14ac:dyDescent="0.3">
      <c r="C12" s="4" t="s">
        <v>106</v>
      </c>
      <c r="D12" s="10">
        <v>2</v>
      </c>
    </row>
    <row r="13" spans="3:4" x14ac:dyDescent="0.3">
      <c r="C13" s="5" t="s">
        <v>79</v>
      </c>
      <c r="D13" s="8"/>
    </row>
    <row r="14" spans="3:4" x14ac:dyDescent="0.3">
      <c r="C14" s="6" t="s">
        <v>71</v>
      </c>
      <c r="D14" s="9"/>
    </row>
    <row r="15" spans="3:4" x14ac:dyDescent="0.3">
      <c r="C15" s="3" t="s">
        <v>59</v>
      </c>
      <c r="D15" s="10"/>
    </row>
    <row r="16" spans="3:4" x14ac:dyDescent="0.3">
      <c r="C16" s="43" t="s">
        <v>66</v>
      </c>
      <c r="D16" s="9"/>
    </row>
    <row r="17" spans="3:4" x14ac:dyDescent="0.3">
      <c r="C17" s="44" t="s">
        <v>10</v>
      </c>
      <c r="D17" s="10"/>
    </row>
    <row r="18" spans="3:4" x14ac:dyDescent="0.3">
      <c r="C18" s="4" t="s">
        <v>106</v>
      </c>
      <c r="D18" s="10">
        <v>2</v>
      </c>
    </row>
    <row r="19" spans="3:4" x14ac:dyDescent="0.3">
      <c r="C19" s="6" t="s">
        <v>72</v>
      </c>
      <c r="D19" s="9"/>
    </row>
    <row r="20" spans="3:4" x14ac:dyDescent="0.3">
      <c r="C20" s="3" t="s">
        <v>60</v>
      </c>
      <c r="D20" s="10"/>
    </row>
    <row r="21" spans="3:4" x14ac:dyDescent="0.3">
      <c r="C21" s="43" t="s">
        <v>42</v>
      </c>
      <c r="D21" s="9"/>
    </row>
    <row r="22" spans="3:4" x14ac:dyDescent="0.3">
      <c r="C22" s="44" t="s">
        <v>6</v>
      </c>
      <c r="D22" s="10"/>
    </row>
    <row r="23" spans="3:4" x14ac:dyDescent="0.3">
      <c r="C23" s="4" t="s">
        <v>35</v>
      </c>
      <c r="D23" s="10">
        <v>1</v>
      </c>
    </row>
    <row r="24" spans="3:4" x14ac:dyDescent="0.3">
      <c r="C24" s="6" t="s">
        <v>76</v>
      </c>
      <c r="D24" s="9"/>
    </row>
    <row r="25" spans="3:4" x14ac:dyDescent="0.3">
      <c r="C25" s="3" t="s">
        <v>64</v>
      </c>
      <c r="D25" s="10"/>
    </row>
    <row r="26" spans="3:4" x14ac:dyDescent="0.3">
      <c r="C26" s="43" t="s">
        <v>38</v>
      </c>
      <c r="D26" s="9"/>
    </row>
    <row r="27" spans="3:4" x14ac:dyDescent="0.3">
      <c r="C27" s="44" t="s">
        <v>2</v>
      </c>
      <c r="D27" s="10"/>
    </row>
    <row r="28" spans="3:4" x14ac:dyDescent="0.3">
      <c r="C28" s="4" t="s">
        <v>34</v>
      </c>
      <c r="D28" s="10">
        <v>3</v>
      </c>
    </row>
    <row r="29" spans="3:4" x14ac:dyDescent="0.3">
      <c r="C29" s="4" t="s">
        <v>99</v>
      </c>
      <c r="D29" s="10">
        <v>1</v>
      </c>
    </row>
    <row r="30" spans="3:4" x14ac:dyDescent="0.3">
      <c r="C30" s="44" t="s">
        <v>6</v>
      </c>
      <c r="D30" s="10"/>
    </row>
    <row r="31" spans="3:4" x14ac:dyDescent="0.3">
      <c r="C31" s="4" t="s">
        <v>36</v>
      </c>
      <c r="D31" s="10">
        <v>1</v>
      </c>
    </row>
    <row r="32" spans="3:4" x14ac:dyDescent="0.3">
      <c r="C32" s="5" t="s">
        <v>119</v>
      </c>
      <c r="D32" s="8"/>
    </row>
    <row r="33" spans="3:4" x14ac:dyDescent="0.3">
      <c r="C33" s="6" t="s">
        <v>125</v>
      </c>
      <c r="D33" s="9"/>
    </row>
    <row r="34" spans="3:4" x14ac:dyDescent="0.3">
      <c r="C34" s="3" t="s">
        <v>247</v>
      </c>
      <c r="D34" s="10"/>
    </row>
    <row r="35" spans="3:4" ht="28.8" x14ac:dyDescent="0.3">
      <c r="C35" s="45" t="s">
        <v>126</v>
      </c>
      <c r="D35" s="9"/>
    </row>
    <row r="36" spans="3:4" x14ac:dyDescent="0.3">
      <c r="C36" s="44" t="s">
        <v>7</v>
      </c>
      <c r="D36" s="10"/>
    </row>
    <row r="37" spans="3:4" x14ac:dyDescent="0.3">
      <c r="C37" s="4" t="s">
        <v>34</v>
      </c>
      <c r="D37" s="10">
        <v>3</v>
      </c>
    </row>
    <row r="38" spans="3:4" x14ac:dyDescent="0.3">
      <c r="C38" s="5" t="s">
        <v>132</v>
      </c>
      <c r="D38" s="8"/>
    </row>
    <row r="39" spans="3:4" x14ac:dyDescent="0.3">
      <c r="C39" s="6" t="s">
        <v>70</v>
      </c>
      <c r="D39" s="9"/>
    </row>
    <row r="40" spans="3:4" x14ac:dyDescent="0.3">
      <c r="C40" s="3" t="s">
        <v>133</v>
      </c>
      <c r="D40" s="10"/>
    </row>
    <row r="41" spans="3:4" ht="28.8" x14ac:dyDescent="0.3">
      <c r="C41" s="45" t="s">
        <v>134</v>
      </c>
      <c r="D41" s="9"/>
    </row>
    <row r="42" spans="3:4" x14ac:dyDescent="0.3">
      <c r="C42" s="44" t="s">
        <v>7</v>
      </c>
      <c r="D42" s="10"/>
    </row>
    <row r="43" spans="3:4" x14ac:dyDescent="0.3">
      <c r="C43" s="4" t="s">
        <v>34</v>
      </c>
      <c r="D43" s="10">
        <v>4</v>
      </c>
    </row>
    <row r="44" spans="3:4" s="16" customFormat="1" x14ac:dyDescent="0.3">
      <c r="C44" s="5" t="s">
        <v>207</v>
      </c>
      <c r="D44" s="21"/>
    </row>
    <row r="45" spans="3:4" s="16" customFormat="1" x14ac:dyDescent="0.3">
      <c r="C45" s="6" t="s">
        <v>69</v>
      </c>
      <c r="D45" s="21"/>
    </row>
    <row r="46" spans="3:4" s="16" customFormat="1" x14ac:dyDescent="0.3">
      <c r="C46" s="3" t="s">
        <v>208</v>
      </c>
      <c r="D46" s="21"/>
    </row>
    <row r="47" spans="3:4" x14ac:dyDescent="0.3">
      <c r="C47" s="43" t="s">
        <v>206</v>
      </c>
      <c r="D47" s="7"/>
    </row>
    <row r="49" spans="3:4" x14ac:dyDescent="0.3">
      <c r="C49" s="22" t="s">
        <v>135</v>
      </c>
      <c r="D49" s="22">
        <f>SUM(D51:D52)</f>
        <v>1</v>
      </c>
    </row>
    <row r="50" spans="3:4" x14ac:dyDescent="0.3">
      <c r="C50" s="23"/>
      <c r="D50" s="23"/>
    </row>
    <row r="51" spans="3:4" x14ac:dyDescent="0.3">
      <c r="C51" s="44" t="s">
        <v>136</v>
      </c>
      <c r="D51" s="25"/>
    </row>
    <row r="52" spans="3:4" x14ac:dyDescent="0.3">
      <c r="C52" s="26" t="s">
        <v>137</v>
      </c>
      <c r="D52" s="27">
        <v>1</v>
      </c>
    </row>
    <row r="53" spans="3:4" ht="15" thickBot="1" x14ac:dyDescent="0.35"/>
    <row r="54" spans="3:4" ht="15" thickBot="1" x14ac:dyDescent="0.35">
      <c r="C54" s="55" t="s">
        <v>68</v>
      </c>
      <c r="D54" s="54">
        <f>18+D49</f>
        <v>19</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scale="90" orientation="landscape" horizontalDpi="4294967294" verticalDpi="4294967294"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7E446-1675-457E-BF97-748D61ACC145}">
  <dimension ref="C2:D309"/>
  <sheetViews>
    <sheetView workbookViewId="0"/>
  </sheetViews>
  <sheetFormatPr baseColWidth="10" defaultRowHeight="14.4" x14ac:dyDescent="0.3"/>
  <cols>
    <col min="3" max="3" width="79.6640625" customWidth="1"/>
    <col min="4" max="4" width="8.5546875" style="15" bestFit="1" customWidth="1"/>
  </cols>
  <sheetData>
    <row r="2" spans="3:4" x14ac:dyDescent="0.3">
      <c r="C2" s="63" t="s">
        <v>86</v>
      </c>
      <c r="D2" s="63"/>
    </row>
    <row r="3" spans="3:4" x14ac:dyDescent="0.3">
      <c r="C3" s="63" t="s">
        <v>88</v>
      </c>
      <c r="D3" s="63"/>
    </row>
    <row r="4" spans="3:4" ht="15" thickBot="1" x14ac:dyDescent="0.35"/>
    <row r="5" spans="3:4" ht="15" thickBot="1" x14ac:dyDescent="0.35">
      <c r="C5" s="55" t="s">
        <v>80</v>
      </c>
      <c r="D5" s="57" t="s">
        <v>1</v>
      </c>
    </row>
    <row r="6" spans="3:4" x14ac:dyDescent="0.3">
      <c r="C6" s="5" t="s">
        <v>78</v>
      </c>
      <c r="D6" s="8"/>
    </row>
    <row r="7" spans="3:4" x14ac:dyDescent="0.3">
      <c r="C7" s="6" t="s">
        <v>74</v>
      </c>
      <c r="D7" s="9"/>
    </row>
    <row r="8" spans="3:4" x14ac:dyDescent="0.3">
      <c r="C8" s="3" t="s">
        <v>55</v>
      </c>
      <c r="D8" s="10"/>
    </row>
    <row r="9" spans="3:4" x14ac:dyDescent="0.3">
      <c r="C9" s="43" t="s">
        <v>44</v>
      </c>
      <c r="D9" s="9"/>
    </row>
    <row r="10" spans="3:4" x14ac:dyDescent="0.3">
      <c r="C10" s="44" t="s">
        <v>30</v>
      </c>
      <c r="D10" s="10"/>
    </row>
    <row r="11" spans="3:4" x14ac:dyDescent="0.3">
      <c r="C11" s="4" t="s">
        <v>103</v>
      </c>
      <c r="D11" s="10">
        <v>1</v>
      </c>
    </row>
    <row r="12" spans="3:4" x14ac:dyDescent="0.3">
      <c r="C12" s="4" t="s">
        <v>113</v>
      </c>
      <c r="D12" s="10">
        <v>4</v>
      </c>
    </row>
    <row r="13" spans="3:4" x14ac:dyDescent="0.3">
      <c r="C13" s="5" t="s">
        <v>119</v>
      </c>
      <c r="D13" s="8"/>
    </row>
    <row r="14" spans="3:4" x14ac:dyDescent="0.3">
      <c r="C14" s="6" t="s">
        <v>74</v>
      </c>
      <c r="D14" s="9"/>
    </row>
    <row r="15" spans="3:4" x14ac:dyDescent="0.3">
      <c r="C15" s="3" t="s">
        <v>120</v>
      </c>
      <c r="D15" s="10"/>
    </row>
    <row r="16" spans="3:4" x14ac:dyDescent="0.3">
      <c r="C16" s="43" t="s">
        <v>121</v>
      </c>
      <c r="D16" s="9"/>
    </row>
    <row r="17" spans="3:4" x14ac:dyDescent="0.3">
      <c r="C17" s="44" t="s">
        <v>27</v>
      </c>
      <c r="D17" s="10"/>
    </row>
    <row r="18" spans="3:4" s="16" customFormat="1" x14ac:dyDescent="0.3">
      <c r="C18" s="19" t="s">
        <v>113</v>
      </c>
      <c r="D18" s="20">
        <v>1</v>
      </c>
    </row>
    <row r="19" spans="3:4" x14ac:dyDescent="0.3">
      <c r="C19" s="6" t="s">
        <v>77</v>
      </c>
      <c r="D19" s="9"/>
    </row>
    <row r="20" spans="3:4" x14ac:dyDescent="0.3">
      <c r="C20" s="3" t="s">
        <v>122</v>
      </c>
      <c r="D20" s="10"/>
    </row>
    <row r="21" spans="3:4" x14ac:dyDescent="0.3">
      <c r="C21" s="43" t="s">
        <v>28</v>
      </c>
      <c r="D21" s="9"/>
    </row>
    <row r="22" spans="3:4" x14ac:dyDescent="0.3">
      <c r="C22" s="44" t="s">
        <v>28</v>
      </c>
      <c r="D22" s="10"/>
    </row>
    <row r="23" spans="3:4" s="16" customFormat="1" x14ac:dyDescent="0.3">
      <c r="C23" s="19" t="s">
        <v>115</v>
      </c>
      <c r="D23" s="20">
        <v>1</v>
      </c>
    </row>
    <row r="24" spans="3:4" s="16" customFormat="1" x14ac:dyDescent="0.3">
      <c r="C24" s="5" t="s">
        <v>207</v>
      </c>
      <c r="D24" s="21"/>
    </row>
    <row r="25" spans="3:4" s="16" customFormat="1" x14ac:dyDescent="0.3">
      <c r="C25" s="6" t="s">
        <v>69</v>
      </c>
      <c r="D25" s="21"/>
    </row>
    <row r="26" spans="3:4" s="16" customFormat="1" x14ac:dyDescent="0.3">
      <c r="C26" s="3" t="s">
        <v>208</v>
      </c>
      <c r="D26" s="21"/>
    </row>
    <row r="27" spans="3:4" x14ac:dyDescent="0.3">
      <c r="C27" s="43" t="s">
        <v>206</v>
      </c>
      <c r="D27" s="7"/>
    </row>
    <row r="28" spans="3:4" x14ac:dyDescent="0.3">
      <c r="C28" s="7"/>
      <c r="D28" s="7"/>
    </row>
    <row r="29" spans="3:4" x14ac:dyDescent="0.3">
      <c r="C29" s="28" t="s">
        <v>138</v>
      </c>
      <c r="D29" s="28">
        <f>SUM(D32:D34)</f>
        <v>4</v>
      </c>
    </row>
    <row r="30" spans="3:4" x14ac:dyDescent="0.3">
      <c r="C30" s="29"/>
      <c r="D30" s="30"/>
    </row>
    <row r="31" spans="3:4" ht="28.8" x14ac:dyDescent="0.3">
      <c r="C31" s="56" t="s">
        <v>139</v>
      </c>
      <c r="D31" s="31"/>
    </row>
    <row r="32" spans="3:4" x14ac:dyDescent="0.3">
      <c r="C32" s="26" t="s">
        <v>140</v>
      </c>
      <c r="D32" s="31">
        <v>1</v>
      </c>
    </row>
    <row r="33" spans="3:4" x14ac:dyDescent="0.3">
      <c r="C33" s="26" t="s">
        <v>141</v>
      </c>
      <c r="D33" s="31">
        <v>2</v>
      </c>
    </row>
    <row r="34" spans="3:4" x14ac:dyDescent="0.3">
      <c r="C34" s="26" t="s">
        <v>142</v>
      </c>
      <c r="D34" s="31">
        <v>1</v>
      </c>
    </row>
    <row r="35" spans="3:4" x14ac:dyDescent="0.3">
      <c r="C35" s="26"/>
      <c r="D35" s="31"/>
    </row>
    <row r="36" spans="3:4" x14ac:dyDescent="0.3">
      <c r="C36" s="28" t="s">
        <v>143</v>
      </c>
      <c r="D36" s="28">
        <f>SUM(D39:D40)</f>
        <v>5</v>
      </c>
    </row>
    <row r="37" spans="3:4" x14ac:dyDescent="0.3">
      <c r="C37" s="29"/>
      <c r="D37" s="30"/>
    </row>
    <row r="38" spans="3:4" ht="28.8" x14ac:dyDescent="0.3">
      <c r="C38" s="56" t="s">
        <v>139</v>
      </c>
      <c r="D38" s="31"/>
    </row>
    <row r="39" spans="3:4" x14ac:dyDescent="0.3">
      <c r="C39" s="26" t="s">
        <v>140</v>
      </c>
      <c r="D39" s="31">
        <v>3</v>
      </c>
    </row>
    <row r="40" spans="3:4" x14ac:dyDescent="0.3">
      <c r="C40" s="26" t="s">
        <v>144</v>
      </c>
      <c r="D40" s="31">
        <v>2</v>
      </c>
    </row>
    <row r="41" spans="3:4" x14ac:dyDescent="0.3">
      <c r="C41" s="26"/>
      <c r="D41" s="31"/>
    </row>
    <row r="42" spans="3:4" x14ac:dyDescent="0.3">
      <c r="C42" s="32" t="s">
        <v>145</v>
      </c>
      <c r="D42" s="33">
        <f>SUM(D45:D111)</f>
        <v>61</v>
      </c>
    </row>
    <row r="43" spans="3:4" x14ac:dyDescent="0.3">
      <c r="C43" s="26"/>
      <c r="D43" s="31"/>
    </row>
    <row r="44" spans="3:4" x14ac:dyDescent="0.3">
      <c r="C44" s="44" t="s">
        <v>146</v>
      </c>
      <c r="D44" s="31"/>
    </row>
    <row r="45" spans="3:4" x14ac:dyDescent="0.3">
      <c r="C45" s="26" t="s">
        <v>147</v>
      </c>
      <c r="D45" s="31">
        <v>1</v>
      </c>
    </row>
    <row r="46" spans="3:4" x14ac:dyDescent="0.3">
      <c r="C46" s="26"/>
      <c r="D46" s="31"/>
    </row>
    <row r="47" spans="3:4" x14ac:dyDescent="0.3">
      <c r="C47" s="44" t="s">
        <v>148</v>
      </c>
      <c r="D47" s="31"/>
    </row>
    <row r="48" spans="3:4" x14ac:dyDescent="0.3">
      <c r="C48" s="26" t="s">
        <v>149</v>
      </c>
      <c r="D48" s="31">
        <v>1</v>
      </c>
    </row>
    <row r="49" spans="3:4" x14ac:dyDescent="0.3">
      <c r="C49" s="26"/>
      <c r="D49" s="31"/>
    </row>
    <row r="50" spans="3:4" x14ac:dyDescent="0.3">
      <c r="C50" s="44" t="s">
        <v>150</v>
      </c>
      <c r="D50" s="31"/>
    </row>
    <row r="51" spans="3:4" x14ac:dyDescent="0.3">
      <c r="C51" s="26" t="s">
        <v>149</v>
      </c>
      <c r="D51" s="31">
        <v>1</v>
      </c>
    </row>
    <row r="52" spans="3:4" x14ac:dyDescent="0.3">
      <c r="C52" s="26"/>
      <c r="D52" s="31"/>
    </row>
    <row r="53" spans="3:4" x14ac:dyDescent="0.3">
      <c r="C53" s="44" t="s">
        <v>151</v>
      </c>
      <c r="D53" s="31"/>
    </row>
    <row r="54" spans="3:4" x14ac:dyDescent="0.3">
      <c r="C54" s="26" t="s">
        <v>149</v>
      </c>
      <c r="D54" s="31">
        <v>1</v>
      </c>
    </row>
    <row r="55" spans="3:4" x14ac:dyDescent="0.3">
      <c r="C55" s="26"/>
      <c r="D55" s="31"/>
    </row>
    <row r="56" spans="3:4" x14ac:dyDescent="0.3">
      <c r="C56" s="44" t="s">
        <v>152</v>
      </c>
      <c r="D56" s="31"/>
    </row>
    <row r="57" spans="3:4" x14ac:dyDescent="0.3">
      <c r="C57" s="26" t="s">
        <v>149</v>
      </c>
      <c r="D57" s="31">
        <v>1</v>
      </c>
    </row>
    <row r="58" spans="3:4" x14ac:dyDescent="0.3">
      <c r="C58" s="26"/>
      <c r="D58" s="31"/>
    </row>
    <row r="59" spans="3:4" x14ac:dyDescent="0.3">
      <c r="C59" s="44" t="s">
        <v>153</v>
      </c>
      <c r="D59" s="31"/>
    </row>
    <row r="60" spans="3:4" x14ac:dyDescent="0.3">
      <c r="C60" s="26" t="s">
        <v>149</v>
      </c>
      <c r="D60" s="31">
        <v>1</v>
      </c>
    </row>
    <row r="61" spans="3:4" x14ac:dyDescent="0.3">
      <c r="C61" s="26"/>
      <c r="D61" s="31"/>
    </row>
    <row r="62" spans="3:4" x14ac:dyDescent="0.3">
      <c r="C62" s="44" t="s">
        <v>154</v>
      </c>
      <c r="D62" s="31"/>
    </row>
    <row r="63" spans="3:4" x14ac:dyDescent="0.3">
      <c r="C63" s="26" t="s">
        <v>147</v>
      </c>
      <c r="D63" s="31">
        <v>2</v>
      </c>
    </row>
    <row r="64" spans="3:4" x14ac:dyDescent="0.3">
      <c r="C64" s="26"/>
      <c r="D64" s="31"/>
    </row>
    <row r="65" spans="3:4" x14ac:dyDescent="0.3">
      <c r="C65" s="44" t="s">
        <v>155</v>
      </c>
      <c r="D65" s="31"/>
    </row>
    <row r="66" spans="3:4" x14ac:dyDescent="0.3">
      <c r="C66" s="26" t="s">
        <v>147</v>
      </c>
      <c r="D66" s="31">
        <v>2</v>
      </c>
    </row>
    <row r="67" spans="3:4" x14ac:dyDescent="0.3">
      <c r="C67" s="26"/>
      <c r="D67" s="31"/>
    </row>
    <row r="68" spans="3:4" x14ac:dyDescent="0.3">
      <c r="C68" s="44" t="s">
        <v>156</v>
      </c>
      <c r="D68" s="31"/>
    </row>
    <row r="69" spans="3:4" x14ac:dyDescent="0.3">
      <c r="C69" s="26" t="s">
        <v>147</v>
      </c>
      <c r="D69" s="31">
        <v>1</v>
      </c>
    </row>
    <row r="70" spans="3:4" x14ac:dyDescent="0.3">
      <c r="C70" s="26"/>
      <c r="D70" s="31"/>
    </row>
    <row r="71" spans="3:4" x14ac:dyDescent="0.3">
      <c r="C71" s="44" t="s">
        <v>157</v>
      </c>
      <c r="D71" s="31"/>
    </row>
    <row r="72" spans="3:4" x14ac:dyDescent="0.3">
      <c r="C72" s="26" t="s">
        <v>147</v>
      </c>
      <c r="D72" s="31">
        <v>3</v>
      </c>
    </row>
    <row r="73" spans="3:4" x14ac:dyDescent="0.3">
      <c r="C73" s="26" t="s">
        <v>158</v>
      </c>
      <c r="D73" s="31">
        <v>1</v>
      </c>
    </row>
    <row r="74" spans="3:4" x14ac:dyDescent="0.3">
      <c r="C74" s="26" t="s">
        <v>159</v>
      </c>
      <c r="D74" s="31">
        <v>9</v>
      </c>
    </row>
    <row r="75" spans="3:4" x14ac:dyDescent="0.3">
      <c r="C75" s="26"/>
      <c r="D75" s="31"/>
    </row>
    <row r="76" spans="3:4" x14ac:dyDescent="0.3">
      <c r="C76" s="44" t="s">
        <v>160</v>
      </c>
      <c r="D76" s="31"/>
    </row>
    <row r="77" spans="3:4" x14ac:dyDescent="0.3">
      <c r="C77" s="26" t="s">
        <v>147</v>
      </c>
      <c r="D77" s="31">
        <v>1</v>
      </c>
    </row>
    <row r="78" spans="3:4" x14ac:dyDescent="0.3">
      <c r="C78" s="26"/>
      <c r="D78" s="31"/>
    </row>
    <row r="79" spans="3:4" x14ac:dyDescent="0.3">
      <c r="C79" s="44" t="s">
        <v>161</v>
      </c>
      <c r="D79" s="31"/>
    </row>
    <row r="80" spans="3:4" x14ac:dyDescent="0.3">
      <c r="C80" s="26" t="s">
        <v>147</v>
      </c>
      <c r="D80" s="31">
        <v>1</v>
      </c>
    </row>
    <row r="81" spans="3:4" x14ac:dyDescent="0.3">
      <c r="C81" s="26" t="s">
        <v>159</v>
      </c>
      <c r="D81" s="31">
        <v>6</v>
      </c>
    </row>
    <row r="82" spans="3:4" x14ac:dyDescent="0.3">
      <c r="C82" s="26"/>
      <c r="D82" s="31"/>
    </row>
    <row r="83" spans="3:4" x14ac:dyDescent="0.3">
      <c r="C83" s="44" t="s">
        <v>162</v>
      </c>
      <c r="D83" s="31"/>
    </row>
    <row r="84" spans="3:4" x14ac:dyDescent="0.3">
      <c r="C84" s="26" t="s">
        <v>147</v>
      </c>
      <c r="D84" s="31">
        <v>3</v>
      </c>
    </row>
    <row r="85" spans="3:4" x14ac:dyDescent="0.3">
      <c r="C85" s="26" t="s">
        <v>159</v>
      </c>
      <c r="D85" s="31">
        <v>7</v>
      </c>
    </row>
    <row r="86" spans="3:4" x14ac:dyDescent="0.3">
      <c r="C86" s="34"/>
      <c r="D86" s="34"/>
    </row>
    <row r="87" spans="3:4" x14ac:dyDescent="0.3">
      <c r="C87" s="44" t="s">
        <v>163</v>
      </c>
      <c r="D87" s="23"/>
    </row>
    <row r="88" spans="3:4" x14ac:dyDescent="0.3">
      <c r="C88" s="23" t="s">
        <v>147</v>
      </c>
      <c r="D88" s="31">
        <v>1</v>
      </c>
    </row>
    <row r="89" spans="3:4" x14ac:dyDescent="0.3">
      <c r="C89" s="34"/>
      <c r="D89" s="34"/>
    </row>
    <row r="90" spans="3:4" x14ac:dyDescent="0.3">
      <c r="C90" s="44" t="s">
        <v>164</v>
      </c>
      <c r="D90" s="34"/>
    </row>
    <row r="91" spans="3:4" x14ac:dyDescent="0.3">
      <c r="C91" s="23" t="s">
        <v>147</v>
      </c>
      <c r="D91" s="31">
        <v>1</v>
      </c>
    </row>
    <row r="92" spans="3:4" x14ac:dyDescent="0.3">
      <c r="C92" s="26" t="s">
        <v>158</v>
      </c>
      <c r="D92" s="31">
        <v>1</v>
      </c>
    </row>
    <row r="93" spans="3:4" x14ac:dyDescent="0.3">
      <c r="C93" s="26" t="s">
        <v>159</v>
      </c>
      <c r="D93" s="31">
        <v>4</v>
      </c>
    </row>
    <row r="94" spans="3:4" x14ac:dyDescent="0.3">
      <c r="C94" s="26"/>
      <c r="D94" s="31"/>
    </row>
    <row r="95" spans="3:4" x14ac:dyDescent="0.3">
      <c r="C95" s="44" t="s">
        <v>165</v>
      </c>
      <c r="D95" s="31"/>
    </row>
    <row r="96" spans="3:4" x14ac:dyDescent="0.3">
      <c r="C96" s="26" t="s">
        <v>147</v>
      </c>
      <c r="D96" s="31">
        <v>1</v>
      </c>
    </row>
    <row r="97" spans="3:4" x14ac:dyDescent="0.3">
      <c r="C97" s="26" t="s">
        <v>158</v>
      </c>
      <c r="D97" s="31">
        <v>1</v>
      </c>
    </row>
    <row r="98" spans="3:4" x14ac:dyDescent="0.3">
      <c r="C98" s="26" t="s">
        <v>159</v>
      </c>
      <c r="D98" s="31">
        <v>3</v>
      </c>
    </row>
    <row r="99" spans="3:4" x14ac:dyDescent="0.3">
      <c r="C99" s="26"/>
      <c r="D99" s="31"/>
    </row>
    <row r="100" spans="3:4" x14ac:dyDescent="0.3">
      <c r="C100" s="44" t="s">
        <v>166</v>
      </c>
      <c r="D100" s="31"/>
    </row>
    <row r="101" spans="3:4" x14ac:dyDescent="0.3">
      <c r="C101" s="26" t="s">
        <v>159</v>
      </c>
      <c r="D101" s="31">
        <v>3</v>
      </c>
    </row>
    <row r="102" spans="3:4" x14ac:dyDescent="0.3">
      <c r="C102" s="26"/>
      <c r="D102" s="31"/>
    </row>
    <row r="103" spans="3:4" x14ac:dyDescent="0.3">
      <c r="C103" s="44" t="s">
        <v>167</v>
      </c>
      <c r="D103" s="31"/>
    </row>
    <row r="104" spans="3:4" x14ac:dyDescent="0.3">
      <c r="C104" s="26" t="s">
        <v>147</v>
      </c>
      <c r="D104" s="31">
        <v>1</v>
      </c>
    </row>
    <row r="105" spans="3:4" x14ac:dyDescent="0.3">
      <c r="C105" s="26" t="s">
        <v>159</v>
      </c>
      <c r="D105" s="31">
        <v>1</v>
      </c>
    </row>
    <row r="106" spans="3:4" x14ac:dyDescent="0.3">
      <c r="C106" s="26"/>
      <c r="D106" s="31"/>
    </row>
    <row r="107" spans="3:4" x14ac:dyDescent="0.3">
      <c r="C107" s="44" t="s">
        <v>168</v>
      </c>
      <c r="D107" s="31"/>
    </row>
    <row r="108" spans="3:4" x14ac:dyDescent="0.3">
      <c r="C108" s="26" t="s">
        <v>147</v>
      </c>
      <c r="D108" s="31">
        <v>1</v>
      </c>
    </row>
    <row r="109" spans="3:4" x14ac:dyDescent="0.3">
      <c r="C109" s="26"/>
      <c r="D109" s="31"/>
    </row>
    <row r="110" spans="3:4" x14ac:dyDescent="0.3">
      <c r="C110" s="44" t="s">
        <v>169</v>
      </c>
      <c r="D110" s="31"/>
    </row>
    <row r="111" spans="3:4" x14ac:dyDescent="0.3">
      <c r="C111" s="26" t="s">
        <v>147</v>
      </c>
      <c r="D111" s="31">
        <v>1</v>
      </c>
    </row>
    <row r="112" spans="3:4" x14ac:dyDescent="0.3">
      <c r="C112" s="26"/>
      <c r="D112" s="31"/>
    </row>
    <row r="113" spans="3:4" x14ac:dyDescent="0.3">
      <c r="C113" s="32" t="s">
        <v>170</v>
      </c>
      <c r="D113" s="33">
        <f>SUM(D116:D158)</f>
        <v>52</v>
      </c>
    </row>
    <row r="114" spans="3:4" x14ac:dyDescent="0.3">
      <c r="C114" s="26"/>
      <c r="D114" s="31"/>
    </row>
    <row r="115" spans="3:4" ht="28.8" x14ac:dyDescent="0.3">
      <c r="C115" s="56" t="s">
        <v>171</v>
      </c>
      <c r="D115" s="31"/>
    </row>
    <row r="116" spans="3:4" x14ac:dyDescent="0.3">
      <c r="C116" s="26" t="s">
        <v>144</v>
      </c>
      <c r="D116" s="31">
        <v>5</v>
      </c>
    </row>
    <row r="117" spans="3:4" x14ac:dyDescent="0.3">
      <c r="C117" s="26"/>
      <c r="D117" s="31"/>
    </row>
    <row r="118" spans="3:4" ht="28.8" x14ac:dyDescent="0.3">
      <c r="C118" s="56" t="s">
        <v>172</v>
      </c>
      <c r="D118" s="31"/>
    </row>
    <row r="119" spans="3:4" x14ac:dyDescent="0.3">
      <c r="C119" s="26" t="s">
        <v>144</v>
      </c>
      <c r="D119" s="31">
        <v>2</v>
      </c>
    </row>
    <row r="120" spans="3:4" x14ac:dyDescent="0.3">
      <c r="C120" s="26"/>
      <c r="D120" s="31"/>
    </row>
    <row r="121" spans="3:4" ht="28.8" x14ac:dyDescent="0.3">
      <c r="C121" s="56" t="s">
        <v>173</v>
      </c>
      <c r="D121" s="31"/>
    </row>
    <row r="122" spans="3:4" x14ac:dyDescent="0.3">
      <c r="C122" s="26" t="s">
        <v>144</v>
      </c>
      <c r="D122" s="31">
        <v>3</v>
      </c>
    </row>
    <row r="123" spans="3:4" x14ac:dyDescent="0.3">
      <c r="C123" s="26"/>
      <c r="D123" s="31"/>
    </row>
    <row r="124" spans="3:4" ht="28.8" x14ac:dyDescent="0.3">
      <c r="C124" s="56" t="s">
        <v>174</v>
      </c>
      <c r="D124" s="31"/>
    </row>
    <row r="125" spans="3:4" x14ac:dyDescent="0.3">
      <c r="C125" s="26" t="s">
        <v>144</v>
      </c>
      <c r="D125" s="31">
        <v>3</v>
      </c>
    </row>
    <row r="126" spans="3:4" x14ac:dyDescent="0.3">
      <c r="C126" s="26"/>
      <c r="D126" s="31"/>
    </row>
    <row r="127" spans="3:4" ht="28.8" x14ac:dyDescent="0.3">
      <c r="C127" s="56" t="s">
        <v>175</v>
      </c>
      <c r="D127" s="31"/>
    </row>
    <row r="128" spans="3:4" x14ac:dyDescent="0.3">
      <c r="C128" s="26" t="s">
        <v>144</v>
      </c>
      <c r="D128" s="31">
        <v>4</v>
      </c>
    </row>
    <row r="129" spans="3:4" x14ac:dyDescent="0.3">
      <c r="C129" s="26" t="s">
        <v>176</v>
      </c>
      <c r="D129" s="31">
        <v>1</v>
      </c>
    </row>
    <row r="130" spans="3:4" x14ac:dyDescent="0.3">
      <c r="C130" s="26" t="s">
        <v>177</v>
      </c>
      <c r="D130" s="31">
        <v>4</v>
      </c>
    </row>
    <row r="131" spans="3:4" x14ac:dyDescent="0.3">
      <c r="C131" s="26"/>
      <c r="D131" s="31"/>
    </row>
    <row r="132" spans="3:4" x14ac:dyDescent="0.3">
      <c r="C132" s="44" t="s">
        <v>178</v>
      </c>
      <c r="D132" s="31"/>
    </row>
    <row r="133" spans="3:4" x14ac:dyDescent="0.3">
      <c r="C133" s="26" t="s">
        <v>144</v>
      </c>
      <c r="D133" s="31">
        <v>3</v>
      </c>
    </row>
    <row r="134" spans="3:4" x14ac:dyDescent="0.3">
      <c r="C134" s="26"/>
      <c r="D134" s="31"/>
    </row>
    <row r="135" spans="3:4" x14ac:dyDescent="0.3">
      <c r="C135" s="44" t="s">
        <v>179</v>
      </c>
      <c r="D135" s="31"/>
    </row>
    <row r="136" spans="3:4" x14ac:dyDescent="0.3">
      <c r="C136" s="26" t="s">
        <v>144</v>
      </c>
      <c r="D136" s="31">
        <v>2</v>
      </c>
    </row>
    <row r="137" spans="3:4" x14ac:dyDescent="0.3">
      <c r="C137" s="26"/>
      <c r="D137" s="31"/>
    </row>
    <row r="138" spans="3:4" ht="28.8" x14ac:dyDescent="0.3">
      <c r="C138" s="56" t="s">
        <v>180</v>
      </c>
      <c r="D138" s="31"/>
    </row>
    <row r="139" spans="3:4" x14ac:dyDescent="0.3">
      <c r="C139" s="26" t="s">
        <v>144</v>
      </c>
      <c r="D139" s="31">
        <v>3</v>
      </c>
    </row>
    <row r="140" spans="3:4" x14ac:dyDescent="0.3">
      <c r="C140" s="26" t="s">
        <v>176</v>
      </c>
      <c r="D140" s="31">
        <v>1</v>
      </c>
    </row>
    <row r="141" spans="3:4" x14ac:dyDescent="0.3">
      <c r="C141" s="26" t="s">
        <v>177</v>
      </c>
      <c r="D141" s="31">
        <v>3</v>
      </c>
    </row>
    <row r="142" spans="3:4" x14ac:dyDescent="0.3">
      <c r="C142" s="26"/>
      <c r="D142" s="31"/>
    </row>
    <row r="143" spans="3:4" ht="28.8" x14ac:dyDescent="0.3">
      <c r="C143" s="56" t="s">
        <v>181</v>
      </c>
      <c r="D143" s="31"/>
    </row>
    <row r="144" spans="3:4" x14ac:dyDescent="0.3">
      <c r="C144" s="26" t="s">
        <v>144</v>
      </c>
      <c r="D144" s="31">
        <v>3</v>
      </c>
    </row>
    <row r="145" spans="3:4" x14ac:dyDescent="0.3">
      <c r="C145" s="26" t="s">
        <v>176</v>
      </c>
      <c r="D145" s="31">
        <v>1</v>
      </c>
    </row>
    <row r="146" spans="3:4" x14ac:dyDescent="0.3">
      <c r="C146" s="26" t="s">
        <v>177</v>
      </c>
      <c r="D146" s="31">
        <v>3</v>
      </c>
    </row>
    <row r="147" spans="3:4" x14ac:dyDescent="0.3">
      <c r="C147" s="26"/>
      <c r="D147" s="31"/>
    </row>
    <row r="148" spans="3:4" x14ac:dyDescent="0.3">
      <c r="C148" s="44" t="s">
        <v>182</v>
      </c>
      <c r="D148" s="31"/>
    </row>
    <row r="149" spans="3:4" x14ac:dyDescent="0.3">
      <c r="C149" s="26" t="s">
        <v>144</v>
      </c>
      <c r="D149" s="31">
        <v>1</v>
      </c>
    </row>
    <row r="150" spans="3:4" x14ac:dyDescent="0.3">
      <c r="C150" s="26" t="s">
        <v>176</v>
      </c>
      <c r="D150" s="31">
        <v>1</v>
      </c>
    </row>
    <row r="151" spans="3:4" x14ac:dyDescent="0.3">
      <c r="C151" s="26"/>
      <c r="D151" s="31"/>
    </row>
    <row r="152" spans="3:4" ht="28.8" x14ac:dyDescent="0.3">
      <c r="C152" s="56" t="s">
        <v>183</v>
      </c>
      <c r="D152" s="31"/>
    </row>
    <row r="153" spans="3:4" x14ac:dyDescent="0.3">
      <c r="C153" s="26" t="s">
        <v>144</v>
      </c>
      <c r="D153" s="31">
        <v>3</v>
      </c>
    </row>
    <row r="154" spans="3:4" x14ac:dyDescent="0.3">
      <c r="C154" s="26" t="s">
        <v>176</v>
      </c>
      <c r="D154" s="31">
        <v>1</v>
      </c>
    </row>
    <row r="155" spans="3:4" x14ac:dyDescent="0.3">
      <c r="C155" s="26" t="s">
        <v>177</v>
      </c>
      <c r="D155" s="31">
        <v>3</v>
      </c>
    </row>
    <row r="156" spans="3:4" x14ac:dyDescent="0.3">
      <c r="C156" s="26"/>
      <c r="D156" s="31"/>
    </row>
    <row r="157" spans="3:4" ht="28.8" x14ac:dyDescent="0.3">
      <c r="C157" s="56" t="s">
        <v>184</v>
      </c>
      <c r="D157" s="31"/>
    </row>
    <row r="158" spans="3:4" x14ac:dyDescent="0.3">
      <c r="C158" s="26" t="s">
        <v>144</v>
      </c>
      <c r="D158" s="31">
        <v>2</v>
      </c>
    </row>
    <row r="159" spans="3:4" x14ac:dyDescent="0.3">
      <c r="C159" s="26"/>
      <c r="D159" s="31"/>
    </row>
    <row r="160" spans="3:4" x14ac:dyDescent="0.3">
      <c r="C160" s="32" t="s">
        <v>185</v>
      </c>
      <c r="D160" s="33">
        <f>SUM(D163:D211)</f>
        <v>23</v>
      </c>
    </row>
    <row r="161" spans="3:4" x14ac:dyDescent="0.3">
      <c r="C161" s="26"/>
      <c r="D161" s="31"/>
    </row>
    <row r="162" spans="3:4" ht="28.8" x14ac:dyDescent="0.3">
      <c r="C162" s="56" t="s">
        <v>186</v>
      </c>
      <c r="D162" s="31"/>
    </row>
    <row r="163" spans="3:4" x14ac:dyDescent="0.3">
      <c r="C163" s="26" t="s">
        <v>149</v>
      </c>
      <c r="D163" s="31">
        <v>1</v>
      </c>
    </row>
    <row r="164" spans="3:4" x14ac:dyDescent="0.3">
      <c r="C164" s="26"/>
      <c r="D164" s="31"/>
    </row>
    <row r="165" spans="3:4" ht="28.8" x14ac:dyDescent="0.3">
      <c r="C165" s="56" t="s">
        <v>187</v>
      </c>
      <c r="D165" s="31"/>
    </row>
    <row r="166" spans="3:4" x14ac:dyDescent="0.3">
      <c r="C166" s="26" t="s">
        <v>149</v>
      </c>
      <c r="D166" s="31">
        <v>1</v>
      </c>
    </row>
    <row r="167" spans="3:4" x14ac:dyDescent="0.3">
      <c r="C167" s="26"/>
      <c r="D167" s="31"/>
    </row>
    <row r="168" spans="3:4" ht="28.8" x14ac:dyDescent="0.3">
      <c r="C168" s="56" t="s">
        <v>188</v>
      </c>
      <c r="D168" s="31"/>
    </row>
    <row r="169" spans="3:4" x14ac:dyDescent="0.3">
      <c r="C169" s="26" t="s">
        <v>149</v>
      </c>
      <c r="D169" s="31">
        <v>1</v>
      </c>
    </row>
    <row r="170" spans="3:4" x14ac:dyDescent="0.3">
      <c r="C170" s="26"/>
      <c r="D170" s="31"/>
    </row>
    <row r="171" spans="3:4" x14ac:dyDescent="0.3">
      <c r="C171" s="44" t="s">
        <v>189</v>
      </c>
      <c r="D171" s="31"/>
    </row>
    <row r="172" spans="3:4" x14ac:dyDescent="0.3">
      <c r="C172" s="26" t="s">
        <v>149</v>
      </c>
      <c r="D172" s="31">
        <v>2</v>
      </c>
    </row>
    <row r="173" spans="3:4" x14ac:dyDescent="0.3">
      <c r="C173" s="26"/>
      <c r="D173" s="31"/>
    </row>
    <row r="174" spans="3:4" x14ac:dyDescent="0.3">
      <c r="C174" s="44" t="s">
        <v>190</v>
      </c>
      <c r="D174" s="31"/>
    </row>
    <row r="175" spans="3:4" x14ac:dyDescent="0.3">
      <c r="C175" s="26" t="s">
        <v>191</v>
      </c>
      <c r="D175" s="31">
        <v>1</v>
      </c>
    </row>
    <row r="176" spans="3:4" x14ac:dyDescent="0.3">
      <c r="C176" s="26" t="s">
        <v>149</v>
      </c>
      <c r="D176" s="31">
        <v>1</v>
      </c>
    </row>
    <row r="177" spans="3:4" x14ac:dyDescent="0.3">
      <c r="C177" s="26"/>
      <c r="D177" s="31"/>
    </row>
    <row r="178" spans="3:4" x14ac:dyDescent="0.3">
      <c r="C178" s="44" t="s">
        <v>192</v>
      </c>
      <c r="D178" s="36"/>
    </row>
    <row r="179" spans="3:4" x14ac:dyDescent="0.3">
      <c r="C179" s="26" t="s">
        <v>149</v>
      </c>
      <c r="D179" s="31">
        <v>1</v>
      </c>
    </row>
    <row r="180" spans="3:4" x14ac:dyDescent="0.3">
      <c r="C180" s="26"/>
      <c r="D180" s="31"/>
    </row>
    <row r="181" spans="3:4" x14ac:dyDescent="0.3">
      <c r="C181" s="44" t="s">
        <v>193</v>
      </c>
      <c r="D181" s="31"/>
    </row>
    <row r="182" spans="3:4" x14ac:dyDescent="0.3">
      <c r="C182" s="26" t="s">
        <v>149</v>
      </c>
      <c r="D182" s="31">
        <v>1</v>
      </c>
    </row>
    <row r="183" spans="3:4" x14ac:dyDescent="0.3">
      <c r="C183" s="26"/>
      <c r="D183" s="31"/>
    </row>
    <row r="184" spans="3:4" x14ac:dyDescent="0.3">
      <c r="C184" s="44" t="s">
        <v>194</v>
      </c>
      <c r="D184" s="31"/>
    </row>
    <row r="185" spans="3:4" x14ac:dyDescent="0.3">
      <c r="C185" s="26" t="s">
        <v>149</v>
      </c>
      <c r="D185" s="31">
        <v>2</v>
      </c>
    </row>
    <row r="186" spans="3:4" x14ac:dyDescent="0.3">
      <c r="C186" s="26"/>
      <c r="D186" s="31"/>
    </row>
    <row r="187" spans="3:4" x14ac:dyDescent="0.3">
      <c r="C187" s="44" t="s">
        <v>195</v>
      </c>
      <c r="D187" s="31"/>
    </row>
    <row r="188" spans="3:4" x14ac:dyDescent="0.3">
      <c r="C188" s="26" t="s">
        <v>191</v>
      </c>
      <c r="D188" s="31">
        <v>1</v>
      </c>
    </row>
    <row r="189" spans="3:4" x14ac:dyDescent="0.3">
      <c r="C189" s="26" t="s">
        <v>149</v>
      </c>
      <c r="D189" s="31">
        <v>2</v>
      </c>
    </row>
    <row r="190" spans="3:4" x14ac:dyDescent="0.3">
      <c r="C190" s="26"/>
      <c r="D190" s="31"/>
    </row>
    <row r="191" spans="3:4" x14ac:dyDescent="0.3">
      <c r="C191" s="44" t="s">
        <v>196</v>
      </c>
      <c r="D191" s="31"/>
    </row>
    <row r="192" spans="3:4" x14ac:dyDescent="0.3">
      <c r="C192" s="26" t="s">
        <v>149</v>
      </c>
      <c r="D192" s="31">
        <v>1</v>
      </c>
    </row>
    <row r="193" spans="3:4" x14ac:dyDescent="0.3">
      <c r="C193" s="26"/>
      <c r="D193" s="31"/>
    </row>
    <row r="194" spans="3:4" x14ac:dyDescent="0.3">
      <c r="C194" s="44" t="s">
        <v>197</v>
      </c>
      <c r="D194" s="31"/>
    </row>
    <row r="195" spans="3:4" x14ac:dyDescent="0.3">
      <c r="C195" s="26" t="s">
        <v>149</v>
      </c>
      <c r="D195" s="31">
        <v>1</v>
      </c>
    </row>
    <row r="196" spans="3:4" x14ac:dyDescent="0.3">
      <c r="C196" s="26"/>
      <c r="D196" s="31"/>
    </row>
    <row r="197" spans="3:4" x14ac:dyDescent="0.3">
      <c r="C197" s="44" t="s">
        <v>198</v>
      </c>
      <c r="D197" s="31"/>
    </row>
    <row r="198" spans="3:4" x14ac:dyDescent="0.3">
      <c r="C198" s="26" t="s">
        <v>149</v>
      </c>
      <c r="D198" s="31">
        <v>1</v>
      </c>
    </row>
    <row r="199" spans="3:4" x14ac:dyDescent="0.3">
      <c r="C199" s="26"/>
      <c r="D199" s="31"/>
    </row>
    <row r="200" spans="3:4" x14ac:dyDescent="0.3">
      <c r="C200" s="44" t="s">
        <v>199</v>
      </c>
      <c r="D200" s="31"/>
    </row>
    <row r="201" spans="3:4" x14ac:dyDescent="0.3">
      <c r="C201" s="26" t="s">
        <v>149</v>
      </c>
      <c r="D201" s="31">
        <v>2</v>
      </c>
    </row>
    <row r="202" spans="3:4" x14ac:dyDescent="0.3">
      <c r="C202" s="26"/>
      <c r="D202" s="31"/>
    </row>
    <row r="203" spans="3:4" x14ac:dyDescent="0.3">
      <c r="C203" s="44" t="s">
        <v>200</v>
      </c>
      <c r="D203" s="31"/>
    </row>
    <row r="204" spans="3:4" x14ac:dyDescent="0.3">
      <c r="C204" s="26" t="s">
        <v>191</v>
      </c>
      <c r="D204" s="31">
        <v>1</v>
      </c>
    </row>
    <row r="205" spans="3:4" x14ac:dyDescent="0.3">
      <c r="C205" s="26" t="s">
        <v>149</v>
      </c>
      <c r="D205" s="31">
        <v>1</v>
      </c>
    </row>
    <row r="206" spans="3:4" x14ac:dyDescent="0.3">
      <c r="C206" s="26"/>
      <c r="D206" s="31"/>
    </row>
    <row r="207" spans="3:4" x14ac:dyDescent="0.3">
      <c r="C207" s="44" t="s">
        <v>201</v>
      </c>
      <c r="D207" s="31"/>
    </row>
    <row r="208" spans="3:4" x14ac:dyDescent="0.3">
      <c r="C208" s="26" t="s">
        <v>149</v>
      </c>
      <c r="D208" s="31">
        <v>1</v>
      </c>
    </row>
    <row r="209" spans="3:4" x14ac:dyDescent="0.3">
      <c r="C209" s="26"/>
      <c r="D209" s="31"/>
    </row>
    <row r="210" spans="3:4" x14ac:dyDescent="0.3">
      <c r="C210" s="44" t="s">
        <v>202</v>
      </c>
      <c r="D210" s="31"/>
    </row>
    <row r="211" spans="3:4" x14ac:dyDescent="0.3">
      <c r="C211" s="26" t="s">
        <v>149</v>
      </c>
      <c r="D211" s="31">
        <v>1</v>
      </c>
    </row>
    <row r="212" spans="3:4" x14ac:dyDescent="0.3">
      <c r="C212" s="26"/>
      <c r="D212" s="31"/>
    </row>
    <row r="213" spans="3:4" x14ac:dyDescent="0.3">
      <c r="C213" s="33" t="s">
        <v>203</v>
      </c>
      <c r="D213" s="33">
        <f>+D216</f>
        <v>5</v>
      </c>
    </row>
    <row r="214" spans="3:4" x14ac:dyDescent="0.3">
      <c r="C214" s="37"/>
      <c r="D214" s="38"/>
    </row>
    <row r="215" spans="3:4" x14ac:dyDescent="0.3">
      <c r="C215" s="44" t="s">
        <v>203</v>
      </c>
      <c r="D215" s="31"/>
    </row>
    <row r="216" spans="3:4" x14ac:dyDescent="0.3">
      <c r="C216" s="26" t="s">
        <v>204</v>
      </c>
      <c r="D216" s="31">
        <v>5</v>
      </c>
    </row>
    <row r="217" spans="3:4" x14ac:dyDescent="0.3">
      <c r="C217" s="40"/>
      <c r="D217" s="41"/>
    </row>
    <row r="218" spans="3:4" x14ac:dyDescent="0.3">
      <c r="C218" s="5" t="s">
        <v>207</v>
      </c>
      <c r="D218" s="42"/>
    </row>
    <row r="219" spans="3:4" x14ac:dyDescent="0.3">
      <c r="C219" s="6" t="s">
        <v>70</v>
      </c>
    </row>
    <row r="220" spans="3:4" x14ac:dyDescent="0.3">
      <c r="C220" s="3" t="s">
        <v>209</v>
      </c>
    </row>
    <row r="221" spans="3:4" x14ac:dyDescent="0.3">
      <c r="C221" s="43" t="s">
        <v>233</v>
      </c>
    </row>
    <row r="223" spans="3:4" x14ac:dyDescent="0.3">
      <c r="C223" s="28" t="s">
        <v>210</v>
      </c>
      <c r="D223" s="28">
        <f>SUM(D226:D226)</f>
        <v>2</v>
      </c>
    </row>
    <row r="224" spans="3:4" x14ac:dyDescent="0.3">
      <c r="C224" s="29"/>
      <c r="D224" s="30"/>
    </row>
    <row r="225" spans="3:4" ht="28.8" x14ac:dyDescent="0.3">
      <c r="C225" s="56" t="s">
        <v>139</v>
      </c>
      <c r="D225" s="31"/>
    </row>
    <row r="226" spans="3:4" x14ac:dyDescent="0.3">
      <c r="C226" s="26" t="s">
        <v>140</v>
      </c>
      <c r="D226" s="31">
        <v>2</v>
      </c>
    </row>
    <row r="227" spans="3:4" x14ac:dyDescent="0.3">
      <c r="C227" s="26"/>
      <c r="D227" s="31"/>
    </row>
    <row r="228" spans="3:4" x14ac:dyDescent="0.3">
      <c r="C228" s="32" t="s">
        <v>211</v>
      </c>
      <c r="D228" s="33">
        <f>SUM(D231:D307)</f>
        <v>53</v>
      </c>
    </row>
    <row r="229" spans="3:4" x14ac:dyDescent="0.3">
      <c r="C229" s="26"/>
      <c r="D229" s="31"/>
    </row>
    <row r="230" spans="3:4" x14ac:dyDescent="0.3">
      <c r="C230" s="44" t="s">
        <v>212</v>
      </c>
      <c r="D230" s="31"/>
    </row>
    <row r="231" spans="3:4" x14ac:dyDescent="0.3">
      <c r="C231" s="26" t="s">
        <v>213</v>
      </c>
      <c r="D231" s="31">
        <v>5</v>
      </c>
    </row>
    <row r="232" spans="3:4" x14ac:dyDescent="0.3">
      <c r="C232" s="26" t="s">
        <v>177</v>
      </c>
      <c r="D232" s="31">
        <v>1</v>
      </c>
    </row>
    <row r="233" spans="3:4" x14ac:dyDescent="0.3">
      <c r="C233" s="26" t="s">
        <v>214</v>
      </c>
      <c r="D233" s="31">
        <v>1</v>
      </c>
    </row>
    <row r="234" spans="3:4" x14ac:dyDescent="0.3">
      <c r="C234" s="26"/>
      <c r="D234" s="31"/>
    </row>
    <row r="235" spans="3:4" x14ac:dyDescent="0.3">
      <c r="C235" s="44" t="s">
        <v>215</v>
      </c>
      <c r="D235" s="31"/>
    </row>
    <row r="236" spans="3:4" x14ac:dyDescent="0.3">
      <c r="C236" s="26" t="s">
        <v>159</v>
      </c>
      <c r="D236" s="31">
        <v>2</v>
      </c>
    </row>
    <row r="237" spans="3:4" x14ac:dyDescent="0.3">
      <c r="C237" s="26"/>
      <c r="D237" s="31"/>
    </row>
    <row r="238" spans="3:4" x14ac:dyDescent="0.3">
      <c r="C238" s="44" t="s">
        <v>216</v>
      </c>
      <c r="D238" s="31"/>
    </row>
    <row r="239" spans="3:4" x14ac:dyDescent="0.3">
      <c r="C239" s="26" t="s">
        <v>147</v>
      </c>
      <c r="D239" s="31">
        <v>1</v>
      </c>
    </row>
    <row r="240" spans="3:4" x14ac:dyDescent="0.3">
      <c r="C240" s="26" t="s">
        <v>159</v>
      </c>
      <c r="D240" s="31">
        <v>2</v>
      </c>
    </row>
    <row r="241" spans="3:4" x14ac:dyDescent="0.3">
      <c r="C241" s="26"/>
      <c r="D241" s="31"/>
    </row>
    <row r="242" spans="3:4" x14ac:dyDescent="0.3">
      <c r="C242" s="44" t="s">
        <v>217</v>
      </c>
      <c r="D242" s="31"/>
    </row>
    <row r="243" spans="3:4" x14ac:dyDescent="0.3">
      <c r="C243" s="26" t="s">
        <v>147</v>
      </c>
      <c r="D243" s="31">
        <v>1</v>
      </c>
    </row>
    <row r="244" spans="3:4" x14ac:dyDescent="0.3">
      <c r="C244" s="26" t="s">
        <v>147</v>
      </c>
      <c r="D244" s="31">
        <v>1</v>
      </c>
    </row>
    <row r="245" spans="3:4" x14ac:dyDescent="0.3">
      <c r="C245" s="26" t="s">
        <v>147</v>
      </c>
      <c r="D245" s="31">
        <v>1</v>
      </c>
    </row>
    <row r="246" spans="3:4" x14ac:dyDescent="0.3">
      <c r="C246" s="26" t="s">
        <v>159</v>
      </c>
      <c r="D246" s="31">
        <v>2</v>
      </c>
    </row>
    <row r="247" spans="3:4" x14ac:dyDescent="0.3">
      <c r="C247" s="26"/>
      <c r="D247" s="31"/>
    </row>
    <row r="248" spans="3:4" x14ac:dyDescent="0.3">
      <c r="C248" s="44" t="s">
        <v>168</v>
      </c>
      <c r="D248" s="31"/>
    </row>
    <row r="249" spans="3:4" x14ac:dyDescent="0.3">
      <c r="C249" s="26" t="s">
        <v>159</v>
      </c>
      <c r="D249" s="31">
        <v>1</v>
      </c>
    </row>
    <row r="250" spans="3:4" x14ac:dyDescent="0.3">
      <c r="C250" s="26"/>
      <c r="D250" s="31"/>
    </row>
    <row r="251" spans="3:4" x14ac:dyDescent="0.3">
      <c r="C251" s="44" t="s">
        <v>218</v>
      </c>
      <c r="D251" s="31"/>
    </row>
    <row r="252" spans="3:4" x14ac:dyDescent="0.3">
      <c r="C252" s="26" t="s">
        <v>147</v>
      </c>
      <c r="D252" s="31">
        <v>1</v>
      </c>
    </row>
    <row r="253" spans="3:4" x14ac:dyDescent="0.3">
      <c r="C253" s="26"/>
      <c r="D253" s="31"/>
    </row>
    <row r="254" spans="3:4" x14ac:dyDescent="0.3">
      <c r="C254" s="44" t="s">
        <v>219</v>
      </c>
      <c r="D254" s="31"/>
    </row>
    <row r="255" spans="3:4" x14ac:dyDescent="0.3">
      <c r="C255" s="26" t="s">
        <v>147</v>
      </c>
      <c r="D255" s="31">
        <v>1</v>
      </c>
    </row>
    <row r="256" spans="3:4" x14ac:dyDescent="0.3">
      <c r="C256" s="26"/>
      <c r="D256" s="31"/>
    </row>
    <row r="257" spans="3:4" x14ac:dyDescent="0.3">
      <c r="C257" s="44" t="s">
        <v>220</v>
      </c>
      <c r="D257" s="31"/>
    </row>
    <row r="258" spans="3:4" x14ac:dyDescent="0.3">
      <c r="C258" s="26" t="s">
        <v>159</v>
      </c>
      <c r="D258" s="31">
        <v>1</v>
      </c>
    </row>
    <row r="259" spans="3:4" x14ac:dyDescent="0.3">
      <c r="C259" s="26"/>
      <c r="D259" s="31"/>
    </row>
    <row r="260" spans="3:4" x14ac:dyDescent="0.3">
      <c r="C260" s="44" t="s">
        <v>221</v>
      </c>
      <c r="D260" s="31"/>
    </row>
    <row r="261" spans="3:4" x14ac:dyDescent="0.3">
      <c r="C261" s="26" t="s">
        <v>147</v>
      </c>
      <c r="D261" s="31">
        <v>1</v>
      </c>
    </row>
    <row r="262" spans="3:4" x14ac:dyDescent="0.3">
      <c r="C262" s="26" t="s">
        <v>159</v>
      </c>
      <c r="D262" s="31">
        <v>3</v>
      </c>
    </row>
    <row r="263" spans="3:4" x14ac:dyDescent="0.3">
      <c r="C263" s="26"/>
      <c r="D263" s="31"/>
    </row>
    <row r="264" spans="3:4" x14ac:dyDescent="0.3">
      <c r="C264" s="44" t="s">
        <v>222</v>
      </c>
      <c r="D264" s="31"/>
    </row>
    <row r="265" spans="3:4" x14ac:dyDescent="0.3">
      <c r="C265" s="26" t="s">
        <v>159</v>
      </c>
      <c r="D265" s="31">
        <v>1</v>
      </c>
    </row>
    <row r="266" spans="3:4" x14ac:dyDescent="0.3">
      <c r="C266" s="26"/>
      <c r="D266" s="31"/>
    </row>
    <row r="267" spans="3:4" x14ac:dyDescent="0.3">
      <c r="C267" s="44" t="s">
        <v>166</v>
      </c>
      <c r="D267" s="31"/>
    </row>
    <row r="268" spans="3:4" x14ac:dyDescent="0.3">
      <c r="C268" s="26" t="s">
        <v>159</v>
      </c>
      <c r="D268" s="31">
        <v>1</v>
      </c>
    </row>
    <row r="269" spans="3:4" x14ac:dyDescent="0.3">
      <c r="C269" s="26"/>
      <c r="D269" s="31"/>
    </row>
    <row r="270" spans="3:4" x14ac:dyDescent="0.3">
      <c r="C270" s="44" t="s">
        <v>223</v>
      </c>
      <c r="D270" s="31"/>
    </row>
    <row r="271" spans="3:4" x14ac:dyDescent="0.3">
      <c r="C271" s="26" t="s">
        <v>147</v>
      </c>
      <c r="D271" s="31">
        <v>2</v>
      </c>
    </row>
    <row r="272" spans="3:4" x14ac:dyDescent="0.3">
      <c r="C272" s="26" t="s">
        <v>159</v>
      </c>
      <c r="D272" s="31">
        <v>3</v>
      </c>
    </row>
    <row r="273" spans="3:4" x14ac:dyDescent="0.3">
      <c r="C273" s="26"/>
      <c r="D273" s="31"/>
    </row>
    <row r="274" spans="3:4" x14ac:dyDescent="0.3">
      <c r="C274" s="44" t="s">
        <v>224</v>
      </c>
      <c r="D274" s="31"/>
    </row>
    <row r="275" spans="3:4" x14ac:dyDescent="0.3">
      <c r="C275" s="26" t="s">
        <v>147</v>
      </c>
      <c r="D275" s="31">
        <v>1</v>
      </c>
    </row>
    <row r="276" spans="3:4" x14ac:dyDescent="0.3">
      <c r="C276" s="26" t="s">
        <v>159</v>
      </c>
      <c r="D276" s="31">
        <v>2</v>
      </c>
    </row>
    <row r="277" spans="3:4" x14ac:dyDescent="0.3">
      <c r="C277" s="24"/>
      <c r="D277" s="31"/>
    </row>
    <row r="278" spans="3:4" x14ac:dyDescent="0.3">
      <c r="C278" s="44" t="s">
        <v>225</v>
      </c>
      <c r="D278" s="31"/>
    </row>
    <row r="279" spans="3:4" x14ac:dyDescent="0.3">
      <c r="C279" s="26" t="s">
        <v>159</v>
      </c>
      <c r="D279" s="31">
        <v>1</v>
      </c>
    </row>
    <row r="280" spans="3:4" x14ac:dyDescent="0.3">
      <c r="C280" s="24"/>
      <c r="D280" s="31"/>
    </row>
    <row r="281" spans="3:4" x14ac:dyDescent="0.3">
      <c r="C281" s="44" t="s">
        <v>226</v>
      </c>
      <c r="D281" s="31"/>
    </row>
    <row r="282" spans="3:4" x14ac:dyDescent="0.3">
      <c r="C282" s="26" t="s">
        <v>147</v>
      </c>
      <c r="D282" s="31">
        <v>2</v>
      </c>
    </row>
    <row r="283" spans="3:4" x14ac:dyDescent="0.3">
      <c r="C283" s="26" t="s">
        <v>159</v>
      </c>
      <c r="D283" s="31">
        <v>2</v>
      </c>
    </row>
    <row r="284" spans="3:4" x14ac:dyDescent="0.3">
      <c r="C284" s="26"/>
      <c r="D284" s="31"/>
    </row>
    <row r="285" spans="3:4" x14ac:dyDescent="0.3">
      <c r="C285" s="44" t="s">
        <v>227</v>
      </c>
      <c r="D285" s="31"/>
    </row>
    <row r="286" spans="3:4" x14ac:dyDescent="0.3">
      <c r="C286" s="26" t="s">
        <v>159</v>
      </c>
      <c r="D286" s="31">
        <v>1</v>
      </c>
    </row>
    <row r="287" spans="3:4" x14ac:dyDescent="0.3">
      <c r="C287" s="26"/>
      <c r="D287" s="31"/>
    </row>
    <row r="288" spans="3:4" x14ac:dyDescent="0.3">
      <c r="C288" s="44" t="s">
        <v>228</v>
      </c>
      <c r="D288" s="31"/>
    </row>
    <row r="289" spans="3:4" x14ac:dyDescent="0.3">
      <c r="C289" s="26" t="s">
        <v>147</v>
      </c>
      <c r="D289" s="31">
        <v>1</v>
      </c>
    </row>
    <row r="290" spans="3:4" x14ac:dyDescent="0.3">
      <c r="C290" s="26" t="s">
        <v>159</v>
      </c>
      <c r="D290" s="31">
        <v>1</v>
      </c>
    </row>
    <row r="291" spans="3:4" x14ac:dyDescent="0.3">
      <c r="C291" s="24"/>
      <c r="D291" s="31"/>
    </row>
    <row r="292" spans="3:4" x14ac:dyDescent="0.3">
      <c r="C292" s="44" t="s">
        <v>229</v>
      </c>
      <c r="D292" s="31"/>
    </row>
    <row r="293" spans="3:4" x14ac:dyDescent="0.3">
      <c r="C293" s="26" t="s">
        <v>159</v>
      </c>
      <c r="D293" s="31">
        <v>1</v>
      </c>
    </row>
    <row r="294" spans="3:4" x14ac:dyDescent="0.3">
      <c r="C294" s="24"/>
      <c r="D294" s="31"/>
    </row>
    <row r="295" spans="3:4" x14ac:dyDescent="0.3">
      <c r="C295" s="44" t="s">
        <v>230</v>
      </c>
      <c r="D295" s="31"/>
    </row>
    <row r="296" spans="3:4" x14ac:dyDescent="0.3">
      <c r="C296" s="26" t="s">
        <v>147</v>
      </c>
      <c r="D296" s="31">
        <v>2</v>
      </c>
    </row>
    <row r="297" spans="3:4" x14ac:dyDescent="0.3">
      <c r="C297" s="26" t="s">
        <v>159</v>
      </c>
      <c r="D297" s="31">
        <v>3</v>
      </c>
    </row>
    <row r="298" spans="3:4" x14ac:dyDescent="0.3">
      <c r="C298" s="26"/>
      <c r="D298" s="31"/>
    </row>
    <row r="299" spans="3:4" x14ac:dyDescent="0.3">
      <c r="C299" s="44" t="s">
        <v>231</v>
      </c>
      <c r="D299" s="31"/>
    </row>
    <row r="300" spans="3:4" x14ac:dyDescent="0.3">
      <c r="C300" s="26" t="s">
        <v>147</v>
      </c>
      <c r="D300" s="31">
        <v>1</v>
      </c>
    </row>
    <row r="301" spans="3:4" x14ac:dyDescent="0.3">
      <c r="C301" s="26" t="s">
        <v>159</v>
      </c>
      <c r="D301" s="31">
        <v>1</v>
      </c>
    </row>
    <row r="302" spans="3:4" x14ac:dyDescent="0.3">
      <c r="C302" s="26"/>
      <c r="D302" s="31"/>
    </row>
    <row r="303" spans="3:4" x14ac:dyDescent="0.3">
      <c r="C303" s="44" t="s">
        <v>232</v>
      </c>
      <c r="D303" s="31"/>
    </row>
    <row r="304" spans="3:4" x14ac:dyDescent="0.3">
      <c r="C304" s="26" t="s">
        <v>159</v>
      </c>
      <c r="D304" s="31">
        <v>1</v>
      </c>
    </row>
    <row r="305" spans="3:4" x14ac:dyDescent="0.3">
      <c r="C305" s="26"/>
      <c r="D305" s="31"/>
    </row>
    <row r="306" spans="3:4" x14ac:dyDescent="0.3">
      <c r="C306" s="44" t="s">
        <v>169</v>
      </c>
      <c r="D306" s="31"/>
    </row>
    <row r="307" spans="3:4" x14ac:dyDescent="0.3">
      <c r="C307" s="26" t="s">
        <v>159</v>
      </c>
      <c r="D307" s="31">
        <v>1</v>
      </c>
    </row>
    <row r="308" spans="3:4" ht="15" thickBot="1" x14ac:dyDescent="0.35"/>
    <row r="309" spans="3:4" ht="15" thickBot="1" x14ac:dyDescent="0.35">
      <c r="C309" s="55" t="s">
        <v>68</v>
      </c>
      <c r="D309" s="54">
        <f>7+D29+D36+D42+D113+D160+D213+D223+D228</f>
        <v>212</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orientation="landscape" horizontalDpi="4294967294" verticalDpi="4294967294"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9099-85E3-4C8F-9B12-51E4465218EA}">
  <dimension ref="C2:D89"/>
  <sheetViews>
    <sheetView workbookViewId="0"/>
  </sheetViews>
  <sheetFormatPr baseColWidth="10" defaultRowHeight="14.4" x14ac:dyDescent="0.3"/>
  <cols>
    <col min="3" max="3" width="83.21875" customWidth="1"/>
    <col min="4" max="4" width="8.5546875" style="12" bestFit="1" customWidth="1"/>
  </cols>
  <sheetData>
    <row r="2" spans="3:4" x14ac:dyDescent="0.3">
      <c r="C2" s="63" t="s">
        <v>90</v>
      </c>
      <c r="D2" s="63"/>
    </row>
    <row r="3" spans="3:4" x14ac:dyDescent="0.3">
      <c r="C3" s="63" t="s">
        <v>88</v>
      </c>
      <c r="D3" s="63"/>
    </row>
    <row r="4" spans="3:4" ht="15" thickBot="1" x14ac:dyDescent="0.35"/>
    <row r="5" spans="3:4" ht="15" thickBot="1" x14ac:dyDescent="0.35">
      <c r="C5" s="55" t="s">
        <v>80</v>
      </c>
      <c r="D5" s="55" t="s">
        <v>1</v>
      </c>
    </row>
    <row r="6" spans="3:4" x14ac:dyDescent="0.3">
      <c r="C6" s="5" t="s">
        <v>78</v>
      </c>
      <c r="D6" s="8"/>
    </row>
    <row r="7" spans="3:4" x14ac:dyDescent="0.3">
      <c r="C7" s="6" t="s">
        <v>71</v>
      </c>
      <c r="D7" s="9"/>
    </row>
    <row r="8" spans="3:4" x14ac:dyDescent="0.3">
      <c r="C8" s="3" t="s">
        <v>52</v>
      </c>
      <c r="D8" s="10"/>
    </row>
    <row r="9" spans="3:4" x14ac:dyDescent="0.3">
      <c r="C9" s="43" t="s">
        <v>39</v>
      </c>
      <c r="D9" s="9"/>
    </row>
    <row r="10" spans="3:4" x14ac:dyDescent="0.3">
      <c r="C10" s="44" t="s">
        <v>25</v>
      </c>
      <c r="D10" s="10"/>
    </row>
    <row r="11" spans="3:4" x14ac:dyDescent="0.3">
      <c r="C11" s="4" t="s">
        <v>103</v>
      </c>
      <c r="D11" s="10">
        <v>1</v>
      </c>
    </row>
    <row r="12" spans="3:4" x14ac:dyDescent="0.3">
      <c r="C12" s="4" t="s">
        <v>113</v>
      </c>
      <c r="D12" s="10">
        <v>2</v>
      </c>
    </row>
    <row r="13" spans="3:4" x14ac:dyDescent="0.3">
      <c r="C13" s="4" t="s">
        <v>110</v>
      </c>
      <c r="D13" s="10">
        <v>1</v>
      </c>
    </row>
    <row r="14" spans="3:4" x14ac:dyDescent="0.3">
      <c r="C14" s="6" t="s">
        <v>76</v>
      </c>
      <c r="D14" s="9"/>
    </row>
    <row r="15" spans="3:4" x14ac:dyDescent="0.3">
      <c r="C15" s="3" t="s">
        <v>57</v>
      </c>
      <c r="D15" s="10"/>
    </row>
    <row r="16" spans="3:4" x14ac:dyDescent="0.3">
      <c r="C16" s="43" t="s">
        <v>43</v>
      </c>
      <c r="D16" s="9"/>
    </row>
    <row r="17" spans="3:4" x14ac:dyDescent="0.3">
      <c r="C17" s="44" t="s">
        <v>12</v>
      </c>
      <c r="D17" s="10"/>
    </row>
    <row r="18" spans="3:4" x14ac:dyDescent="0.3">
      <c r="C18" s="4" t="s">
        <v>67</v>
      </c>
      <c r="D18" s="10">
        <v>16</v>
      </c>
    </row>
    <row r="19" spans="3:4" x14ac:dyDescent="0.3">
      <c r="C19" s="5" t="s">
        <v>79</v>
      </c>
      <c r="D19" s="8"/>
    </row>
    <row r="20" spans="3:4" x14ac:dyDescent="0.3">
      <c r="C20" s="6" t="s">
        <v>70</v>
      </c>
      <c r="D20" s="9"/>
    </row>
    <row r="21" spans="3:4" x14ac:dyDescent="0.3">
      <c r="C21" s="3" t="s">
        <v>58</v>
      </c>
      <c r="D21" s="10"/>
    </row>
    <row r="22" spans="3:4" x14ac:dyDescent="0.3">
      <c r="C22" s="43" t="s">
        <v>241</v>
      </c>
      <c r="D22" s="9"/>
    </row>
    <row r="23" spans="3:4" x14ac:dyDescent="0.3">
      <c r="C23" s="44" t="s">
        <v>33</v>
      </c>
      <c r="D23" s="10"/>
    </row>
    <row r="24" spans="3:4" x14ac:dyDescent="0.3">
      <c r="C24" s="4" t="s">
        <v>103</v>
      </c>
      <c r="D24" s="10">
        <v>1</v>
      </c>
    </row>
    <row r="25" spans="3:4" x14ac:dyDescent="0.3">
      <c r="C25" s="6" t="s">
        <v>74</v>
      </c>
      <c r="D25" s="9"/>
    </row>
    <row r="26" spans="3:4" x14ac:dyDescent="0.3">
      <c r="C26" s="3" t="s">
        <v>62</v>
      </c>
      <c r="D26" s="10"/>
    </row>
    <row r="27" spans="3:4" x14ac:dyDescent="0.3">
      <c r="C27" s="43" t="s">
        <v>45</v>
      </c>
      <c r="D27" s="9"/>
    </row>
    <row r="28" spans="3:4" x14ac:dyDescent="0.3">
      <c r="C28" s="44" t="s">
        <v>8</v>
      </c>
      <c r="D28" s="10"/>
    </row>
    <row r="29" spans="3:4" x14ac:dyDescent="0.3">
      <c r="C29" s="4" t="s">
        <v>105</v>
      </c>
      <c r="D29" s="10">
        <v>2</v>
      </c>
    </row>
    <row r="30" spans="3:4" x14ac:dyDescent="0.3">
      <c r="C30" s="6" t="s">
        <v>77</v>
      </c>
      <c r="D30" s="9"/>
    </row>
    <row r="31" spans="3:4" x14ac:dyDescent="0.3">
      <c r="C31" s="3" t="s">
        <v>65</v>
      </c>
      <c r="D31" s="10"/>
    </row>
    <row r="32" spans="3:4" ht="28.8" x14ac:dyDescent="0.3">
      <c r="C32" s="45" t="s">
        <v>242</v>
      </c>
      <c r="D32" s="9"/>
    </row>
    <row r="33" spans="3:4" x14ac:dyDescent="0.3">
      <c r="C33" s="44" t="s">
        <v>26</v>
      </c>
      <c r="D33" s="10"/>
    </row>
    <row r="34" spans="3:4" x14ac:dyDescent="0.3">
      <c r="C34" s="4" t="s">
        <v>114</v>
      </c>
      <c r="D34" s="10">
        <v>1</v>
      </c>
    </row>
    <row r="35" spans="3:4" x14ac:dyDescent="0.3">
      <c r="C35" s="5" t="s">
        <v>119</v>
      </c>
      <c r="D35" s="8"/>
    </row>
    <row r="36" spans="3:4" x14ac:dyDescent="0.3">
      <c r="C36" s="6" t="s">
        <v>123</v>
      </c>
      <c r="D36" s="9"/>
    </row>
    <row r="37" spans="3:4" x14ac:dyDescent="0.3">
      <c r="C37" s="3" t="s">
        <v>124</v>
      </c>
      <c r="D37" s="10"/>
    </row>
    <row r="38" spans="3:4" x14ac:dyDescent="0.3">
      <c r="C38" s="45" t="s">
        <v>243</v>
      </c>
      <c r="D38" s="9"/>
    </row>
    <row r="39" spans="3:4" x14ac:dyDescent="0.3">
      <c r="C39" s="44" t="s">
        <v>8</v>
      </c>
      <c r="D39" s="10"/>
    </row>
    <row r="40" spans="3:4" s="16" customFormat="1" x14ac:dyDescent="0.3">
      <c r="C40" s="19" t="s">
        <v>104</v>
      </c>
      <c r="D40" s="20">
        <v>1</v>
      </c>
    </row>
    <row r="41" spans="3:4" s="16" customFormat="1" x14ac:dyDescent="0.3">
      <c r="C41" s="44" t="s">
        <v>32</v>
      </c>
      <c r="D41" s="20"/>
    </row>
    <row r="42" spans="3:4" s="16" customFormat="1" x14ac:dyDescent="0.3">
      <c r="C42" s="19" t="s">
        <v>104</v>
      </c>
      <c r="D42" s="20">
        <v>2</v>
      </c>
    </row>
    <row r="43" spans="3:4" x14ac:dyDescent="0.3">
      <c r="C43" s="5" t="s">
        <v>118</v>
      </c>
      <c r="D43" s="8"/>
    </row>
    <row r="44" spans="3:4" x14ac:dyDescent="0.3">
      <c r="C44" s="6" t="s">
        <v>72</v>
      </c>
      <c r="D44" s="9"/>
    </row>
    <row r="45" spans="3:4" x14ac:dyDescent="0.3">
      <c r="C45" s="3" t="s">
        <v>131</v>
      </c>
      <c r="D45" s="10"/>
    </row>
    <row r="46" spans="3:4" x14ac:dyDescent="0.3">
      <c r="C46" s="43" t="s">
        <v>244</v>
      </c>
      <c r="D46" s="9"/>
    </row>
    <row r="47" spans="3:4" x14ac:dyDescent="0.3">
      <c r="C47" s="44" t="s">
        <v>31</v>
      </c>
      <c r="D47" s="10"/>
    </row>
    <row r="48" spans="3:4" x14ac:dyDescent="0.3">
      <c r="C48" s="4" t="s">
        <v>114</v>
      </c>
      <c r="D48" s="10">
        <v>1</v>
      </c>
    </row>
    <row r="49" spans="3:4" s="16" customFormat="1" x14ac:dyDescent="0.3">
      <c r="C49" s="5" t="s">
        <v>207</v>
      </c>
      <c r="D49" s="21"/>
    </row>
    <row r="50" spans="3:4" s="16" customFormat="1" x14ac:dyDescent="0.3">
      <c r="C50" s="6" t="s">
        <v>69</v>
      </c>
      <c r="D50" s="21"/>
    </row>
    <row r="51" spans="3:4" s="16" customFormat="1" x14ac:dyDescent="0.3">
      <c r="C51" s="3" t="s">
        <v>208</v>
      </c>
      <c r="D51" s="21"/>
    </row>
    <row r="52" spans="3:4" x14ac:dyDescent="0.3">
      <c r="C52" s="43" t="s">
        <v>206</v>
      </c>
      <c r="D52" s="7"/>
    </row>
    <row r="53" spans="3:4" x14ac:dyDescent="0.3">
      <c r="C53" s="7"/>
      <c r="D53" s="7"/>
    </row>
    <row r="54" spans="3:4" x14ac:dyDescent="0.3">
      <c r="C54" s="28" t="s">
        <v>138</v>
      </c>
      <c r="D54" s="28">
        <f>+D57</f>
        <v>1</v>
      </c>
    </row>
    <row r="55" spans="3:4" x14ac:dyDescent="0.3">
      <c r="C55" s="29"/>
      <c r="D55" s="30"/>
    </row>
    <row r="56" spans="3:4" x14ac:dyDescent="0.3">
      <c r="C56" s="44" t="s">
        <v>139</v>
      </c>
      <c r="D56" s="31"/>
    </row>
    <row r="57" spans="3:4" x14ac:dyDescent="0.3">
      <c r="C57" s="26" t="s">
        <v>140</v>
      </c>
      <c r="D57" s="31">
        <v>1</v>
      </c>
    </row>
    <row r="58" spans="3:4" x14ac:dyDescent="0.3">
      <c r="C58" s="7"/>
      <c r="D58" s="7"/>
    </row>
    <row r="59" spans="3:4" x14ac:dyDescent="0.3">
      <c r="C59" s="28" t="s">
        <v>143</v>
      </c>
      <c r="D59" s="28">
        <f>SUM(D62:D63)</f>
        <v>6</v>
      </c>
    </row>
    <row r="60" spans="3:4" x14ac:dyDescent="0.3">
      <c r="C60" s="29"/>
      <c r="D60" s="30"/>
    </row>
    <row r="61" spans="3:4" x14ac:dyDescent="0.3">
      <c r="C61" s="44" t="s">
        <v>139</v>
      </c>
      <c r="D61" s="31"/>
    </row>
    <row r="62" spans="3:4" x14ac:dyDescent="0.3">
      <c r="C62" s="26" t="s">
        <v>205</v>
      </c>
      <c r="D62" s="31">
        <v>2</v>
      </c>
    </row>
    <row r="63" spans="3:4" x14ac:dyDescent="0.3">
      <c r="C63" s="26" t="s">
        <v>149</v>
      </c>
      <c r="D63" s="31">
        <v>4</v>
      </c>
    </row>
    <row r="64" spans="3:4" x14ac:dyDescent="0.3">
      <c r="C64" s="26"/>
      <c r="D64" s="31"/>
    </row>
    <row r="65" spans="3:4" x14ac:dyDescent="0.3">
      <c r="C65" s="33" t="s">
        <v>203</v>
      </c>
      <c r="D65" s="33">
        <f>+D68</f>
        <v>2</v>
      </c>
    </row>
    <row r="66" spans="3:4" x14ac:dyDescent="0.3">
      <c r="C66" s="35"/>
      <c r="D66" s="39"/>
    </row>
    <row r="67" spans="3:4" x14ac:dyDescent="0.3">
      <c r="C67" s="44" t="s">
        <v>203</v>
      </c>
      <c r="D67" s="31"/>
    </row>
    <row r="68" spans="3:4" x14ac:dyDescent="0.3">
      <c r="C68" s="26" t="s">
        <v>204</v>
      </c>
      <c r="D68" s="31">
        <v>2</v>
      </c>
    </row>
    <row r="70" spans="3:4" x14ac:dyDescent="0.3">
      <c r="C70" s="5" t="s">
        <v>207</v>
      </c>
    </row>
    <row r="71" spans="3:4" x14ac:dyDescent="0.3">
      <c r="C71" s="6" t="s">
        <v>70</v>
      </c>
    </row>
    <row r="72" spans="3:4" x14ac:dyDescent="0.3">
      <c r="C72" s="3" t="s">
        <v>209</v>
      </c>
    </row>
    <row r="73" spans="3:4" x14ac:dyDescent="0.3">
      <c r="C73" s="43" t="s">
        <v>233</v>
      </c>
    </row>
    <row r="75" spans="3:4" x14ac:dyDescent="0.3">
      <c r="C75" s="28" t="s">
        <v>210</v>
      </c>
      <c r="D75" s="28">
        <f>SUM(D78:D79)</f>
        <v>7</v>
      </c>
    </row>
    <row r="76" spans="3:4" x14ac:dyDescent="0.3">
      <c r="C76" s="29"/>
      <c r="D76" s="30"/>
    </row>
    <row r="77" spans="3:4" x14ac:dyDescent="0.3">
      <c r="C77" s="44" t="s">
        <v>139</v>
      </c>
      <c r="D77" s="31"/>
    </row>
    <row r="78" spans="3:4" x14ac:dyDescent="0.3">
      <c r="C78" s="26" t="s">
        <v>147</v>
      </c>
      <c r="D78" s="31">
        <v>6</v>
      </c>
    </row>
    <row r="79" spans="3:4" x14ac:dyDescent="0.3">
      <c r="C79" s="26" t="s">
        <v>159</v>
      </c>
      <c r="D79" s="31">
        <v>1</v>
      </c>
    </row>
    <row r="80" spans="3:4" x14ac:dyDescent="0.3">
      <c r="C80" s="26"/>
      <c r="D80" s="31"/>
    </row>
    <row r="81" spans="3:4" x14ac:dyDescent="0.3">
      <c r="C81" s="32" t="s">
        <v>211</v>
      </c>
      <c r="D81" s="33">
        <f>SUM(D84:D87)</f>
        <v>2</v>
      </c>
    </row>
    <row r="82" spans="3:4" x14ac:dyDescent="0.3">
      <c r="C82" s="25"/>
      <c r="D82" s="36"/>
    </row>
    <row r="83" spans="3:4" x14ac:dyDescent="0.3">
      <c r="C83" s="44" t="s">
        <v>212</v>
      </c>
      <c r="D83" s="36"/>
    </row>
    <row r="84" spans="3:4" x14ac:dyDescent="0.3">
      <c r="C84" s="26" t="s">
        <v>204</v>
      </c>
      <c r="D84" s="31">
        <v>1</v>
      </c>
    </row>
    <row r="85" spans="3:4" x14ac:dyDescent="0.3">
      <c r="C85" s="25"/>
      <c r="D85" s="36"/>
    </row>
    <row r="86" spans="3:4" x14ac:dyDescent="0.3">
      <c r="C86" s="44" t="s">
        <v>234</v>
      </c>
      <c r="D86" s="36"/>
    </row>
    <row r="87" spans="3:4" x14ac:dyDescent="0.3">
      <c r="C87" s="26" t="s">
        <v>147</v>
      </c>
      <c r="D87" s="31">
        <v>1</v>
      </c>
    </row>
    <row r="88" spans="3:4" ht="15" thickBot="1" x14ac:dyDescent="0.35"/>
    <row r="89" spans="3:4" ht="15" thickBot="1" x14ac:dyDescent="0.35">
      <c r="C89" s="55" t="s">
        <v>68</v>
      </c>
      <c r="D89" s="54">
        <f>28+D59+D65+D75+D81+D54</f>
        <v>46</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orientation="landscape" horizontalDpi="4294967294" verticalDpi="4294967294"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DDC1F-2615-4836-88AA-6A158CBD109A}">
  <dimension ref="C2:D19"/>
  <sheetViews>
    <sheetView workbookViewId="0"/>
  </sheetViews>
  <sheetFormatPr baseColWidth="10" defaultRowHeight="14.4" x14ac:dyDescent="0.3"/>
  <cols>
    <col min="3" max="3" width="73.21875" customWidth="1"/>
    <col min="4" max="4" width="8.5546875" style="12" bestFit="1" customWidth="1"/>
  </cols>
  <sheetData>
    <row r="2" spans="3:4" x14ac:dyDescent="0.3">
      <c r="C2" s="63" t="s">
        <v>86</v>
      </c>
      <c r="D2" s="63"/>
    </row>
    <row r="3" spans="3:4" x14ac:dyDescent="0.3">
      <c r="C3" s="63" t="s">
        <v>89</v>
      </c>
      <c r="D3" s="63"/>
    </row>
    <row r="4" spans="3:4" ht="15" thickBot="1" x14ac:dyDescent="0.35"/>
    <row r="5" spans="3:4" ht="15" thickBot="1" x14ac:dyDescent="0.35">
      <c r="C5" s="55" t="s">
        <v>80</v>
      </c>
      <c r="D5" s="55" t="s">
        <v>1</v>
      </c>
    </row>
    <row r="6" spans="3:4" x14ac:dyDescent="0.3">
      <c r="C6" s="5" t="s">
        <v>78</v>
      </c>
      <c r="D6" s="8"/>
    </row>
    <row r="7" spans="3:4" x14ac:dyDescent="0.3">
      <c r="C7" s="6" t="s">
        <v>69</v>
      </c>
      <c r="D7" s="9"/>
    </row>
    <row r="8" spans="3:4" x14ac:dyDescent="0.3">
      <c r="C8" s="3" t="s">
        <v>50</v>
      </c>
      <c r="D8" s="10"/>
    </row>
    <row r="9" spans="3:4" ht="28.8" x14ac:dyDescent="0.3">
      <c r="C9" s="45" t="s">
        <v>48</v>
      </c>
      <c r="D9" s="9"/>
    </row>
    <row r="10" spans="3:4" x14ac:dyDescent="0.3">
      <c r="C10" s="44" t="s">
        <v>5</v>
      </c>
      <c r="D10" s="10"/>
    </row>
    <row r="11" spans="3:4" x14ac:dyDescent="0.3">
      <c r="C11" s="4" t="s">
        <v>95</v>
      </c>
      <c r="D11" s="10">
        <v>1</v>
      </c>
    </row>
    <row r="12" spans="3:4" x14ac:dyDescent="0.3">
      <c r="C12" s="44" t="s">
        <v>4</v>
      </c>
      <c r="D12" s="10"/>
    </row>
    <row r="13" spans="3:4" x14ac:dyDescent="0.3">
      <c r="C13" s="4" t="s">
        <v>108</v>
      </c>
      <c r="D13" s="10">
        <v>2</v>
      </c>
    </row>
    <row r="14" spans="3:4" x14ac:dyDescent="0.3">
      <c r="C14" s="6" t="s">
        <v>75</v>
      </c>
      <c r="D14" s="9"/>
    </row>
    <row r="15" spans="3:4" x14ac:dyDescent="0.3">
      <c r="C15" s="3" t="s">
        <v>56</v>
      </c>
      <c r="D15" s="10"/>
    </row>
    <row r="16" spans="3:4" x14ac:dyDescent="0.3">
      <c r="C16" s="43" t="s">
        <v>46</v>
      </c>
      <c r="D16" s="9"/>
    </row>
    <row r="17" spans="3:4" x14ac:dyDescent="0.3">
      <c r="C17" s="44" t="s">
        <v>21</v>
      </c>
      <c r="D17" s="10"/>
    </row>
    <row r="18" spans="3:4" ht="15" thickBot="1" x14ac:dyDescent="0.35">
      <c r="C18" s="4" t="s">
        <v>111</v>
      </c>
      <c r="D18" s="10">
        <v>4</v>
      </c>
    </row>
    <row r="19" spans="3:4" ht="15" thickBot="1" x14ac:dyDescent="0.35">
      <c r="C19" s="55" t="s">
        <v>68</v>
      </c>
      <c r="D19" s="54">
        <v>7</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scale="90" orientation="landscape"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09FC2-9B46-42C2-9144-B065401D56F2}">
  <dimension ref="C2:D20"/>
  <sheetViews>
    <sheetView workbookViewId="0"/>
  </sheetViews>
  <sheetFormatPr baseColWidth="10" defaultRowHeight="14.4" x14ac:dyDescent="0.3"/>
  <cols>
    <col min="3" max="3" width="73.109375" customWidth="1"/>
    <col min="4" max="4" width="8.5546875" style="12" bestFit="1" customWidth="1"/>
  </cols>
  <sheetData>
    <row r="2" spans="3:4" x14ac:dyDescent="0.3">
      <c r="C2" s="63" t="s">
        <v>90</v>
      </c>
      <c r="D2" s="63"/>
    </row>
    <row r="3" spans="3:4" x14ac:dyDescent="0.3">
      <c r="C3" s="63" t="s">
        <v>89</v>
      </c>
      <c r="D3" s="63"/>
    </row>
    <row r="4" spans="3:4" ht="15" thickBot="1" x14ac:dyDescent="0.35"/>
    <row r="5" spans="3:4" ht="15" thickBot="1" x14ac:dyDescent="0.35">
      <c r="C5" s="55" t="s">
        <v>80</v>
      </c>
      <c r="D5" s="55" t="s">
        <v>1</v>
      </c>
    </row>
    <row r="6" spans="3:4" x14ac:dyDescent="0.3">
      <c r="C6" s="5" t="s">
        <v>78</v>
      </c>
      <c r="D6" s="8"/>
    </row>
    <row r="7" spans="3:4" x14ac:dyDescent="0.3">
      <c r="C7" s="6" t="s">
        <v>73</v>
      </c>
      <c r="D7" s="9"/>
    </row>
    <row r="8" spans="3:4" x14ac:dyDescent="0.3">
      <c r="C8" s="3" t="s">
        <v>54</v>
      </c>
      <c r="D8" s="10"/>
    </row>
    <row r="9" spans="3:4" ht="28.8" x14ac:dyDescent="0.3">
      <c r="C9" s="45" t="s">
        <v>47</v>
      </c>
      <c r="D9" s="9"/>
    </row>
    <row r="10" spans="3:4" x14ac:dyDescent="0.3">
      <c r="C10" s="44" t="s">
        <v>23</v>
      </c>
      <c r="D10" s="10"/>
    </row>
    <row r="11" spans="3:4" x14ac:dyDescent="0.3">
      <c r="C11" s="4" t="s">
        <v>97</v>
      </c>
      <c r="D11" s="10">
        <v>1</v>
      </c>
    </row>
    <row r="12" spans="3:4" x14ac:dyDescent="0.3">
      <c r="C12" s="44" t="s">
        <v>22</v>
      </c>
      <c r="D12" s="10"/>
    </row>
    <row r="13" spans="3:4" x14ac:dyDescent="0.3">
      <c r="C13" s="4" t="s">
        <v>97</v>
      </c>
      <c r="D13" s="10">
        <v>1</v>
      </c>
    </row>
    <row r="14" spans="3:4" x14ac:dyDescent="0.3">
      <c r="C14" s="5" t="s">
        <v>79</v>
      </c>
      <c r="D14" s="8"/>
    </row>
    <row r="15" spans="3:4" x14ac:dyDescent="0.3">
      <c r="C15" s="6" t="s">
        <v>73</v>
      </c>
      <c r="D15" s="9"/>
    </row>
    <row r="16" spans="3:4" x14ac:dyDescent="0.3">
      <c r="C16" s="3" t="s">
        <v>61</v>
      </c>
      <c r="D16" s="10"/>
    </row>
    <row r="17" spans="3:4" x14ac:dyDescent="0.3">
      <c r="C17" s="43" t="s">
        <v>49</v>
      </c>
      <c r="D17" s="9"/>
    </row>
    <row r="18" spans="3:4" x14ac:dyDescent="0.3">
      <c r="C18" s="44" t="s">
        <v>24</v>
      </c>
      <c r="D18" s="10"/>
    </row>
    <row r="19" spans="3:4" ht="15" thickBot="1" x14ac:dyDescent="0.35">
      <c r="C19" s="4" t="s">
        <v>98</v>
      </c>
      <c r="D19" s="10">
        <v>7</v>
      </c>
    </row>
    <row r="20" spans="3:4" ht="15" thickBot="1" x14ac:dyDescent="0.35">
      <c r="C20" s="55" t="s">
        <v>68</v>
      </c>
      <c r="D20" s="54">
        <v>9</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orientation="landscape"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1B58-654E-400F-AED4-0460CB655982}">
  <dimension ref="C2:D27"/>
  <sheetViews>
    <sheetView workbookViewId="0"/>
  </sheetViews>
  <sheetFormatPr baseColWidth="10" defaultRowHeight="14.4" x14ac:dyDescent="0.3"/>
  <cols>
    <col min="3" max="3" width="72.77734375" customWidth="1"/>
    <col min="4" max="4" width="8.5546875" style="12" bestFit="1" customWidth="1"/>
  </cols>
  <sheetData>
    <row r="2" spans="3:4" x14ac:dyDescent="0.3">
      <c r="C2" s="63" t="s">
        <v>90</v>
      </c>
      <c r="D2" s="63"/>
    </row>
    <row r="3" spans="3:4" x14ac:dyDescent="0.3">
      <c r="C3" s="63" t="s">
        <v>91</v>
      </c>
      <c r="D3" s="63"/>
    </row>
    <row r="4" spans="3:4" ht="15" thickBot="1" x14ac:dyDescent="0.35"/>
    <row r="5" spans="3:4" ht="15" thickBot="1" x14ac:dyDescent="0.35">
      <c r="C5" s="55" t="s">
        <v>80</v>
      </c>
      <c r="D5" s="55" t="s">
        <v>1</v>
      </c>
    </row>
    <row r="6" spans="3:4" x14ac:dyDescent="0.3">
      <c r="C6" s="5" t="s">
        <v>78</v>
      </c>
      <c r="D6" s="8"/>
    </row>
    <row r="7" spans="3:4" x14ac:dyDescent="0.3">
      <c r="C7" s="6" t="s">
        <v>71</v>
      </c>
      <c r="D7" s="9"/>
    </row>
    <row r="8" spans="3:4" x14ac:dyDescent="0.3">
      <c r="C8" s="3" t="s">
        <v>52</v>
      </c>
      <c r="D8" s="10"/>
    </row>
    <row r="9" spans="3:4" x14ac:dyDescent="0.3">
      <c r="C9" s="43" t="s">
        <v>39</v>
      </c>
      <c r="D9" s="9"/>
    </row>
    <row r="10" spans="3:4" x14ac:dyDescent="0.3">
      <c r="C10" s="44" t="s">
        <v>19</v>
      </c>
      <c r="D10" s="10"/>
    </row>
    <row r="11" spans="3:4" x14ac:dyDescent="0.3">
      <c r="C11" s="4" t="s">
        <v>116</v>
      </c>
      <c r="D11" s="10">
        <v>1</v>
      </c>
    </row>
    <row r="12" spans="3:4" x14ac:dyDescent="0.3">
      <c r="C12" s="4" t="s">
        <v>114</v>
      </c>
      <c r="D12" s="10">
        <v>1</v>
      </c>
    </row>
    <row r="13" spans="3:4" x14ac:dyDescent="0.3">
      <c r="C13" s="5" t="s">
        <v>79</v>
      </c>
      <c r="D13" s="8"/>
    </row>
    <row r="14" spans="3:4" x14ac:dyDescent="0.3">
      <c r="C14" s="6" t="s">
        <v>74</v>
      </c>
      <c r="D14" s="9"/>
    </row>
    <row r="15" spans="3:4" x14ac:dyDescent="0.3">
      <c r="C15" s="3" t="s">
        <v>62</v>
      </c>
      <c r="D15" s="10"/>
    </row>
    <row r="16" spans="3:4" x14ac:dyDescent="0.3">
      <c r="C16" s="43" t="s">
        <v>45</v>
      </c>
      <c r="D16" s="9"/>
    </row>
    <row r="17" spans="3:4" x14ac:dyDescent="0.3">
      <c r="C17" s="44" t="s">
        <v>20</v>
      </c>
      <c r="D17" s="10"/>
    </row>
    <row r="18" spans="3:4" x14ac:dyDescent="0.3">
      <c r="C18" s="4" t="s">
        <v>116</v>
      </c>
      <c r="D18" s="10">
        <v>1</v>
      </c>
    </row>
    <row r="19" spans="3:4" x14ac:dyDescent="0.3">
      <c r="C19" s="4" t="s">
        <v>114</v>
      </c>
      <c r="D19" s="10">
        <v>2</v>
      </c>
    </row>
    <row r="20" spans="3:4" x14ac:dyDescent="0.3">
      <c r="C20" s="5" t="s">
        <v>119</v>
      </c>
      <c r="D20" s="8"/>
    </row>
    <row r="21" spans="3:4" x14ac:dyDescent="0.3">
      <c r="C21" s="6" t="s">
        <v>125</v>
      </c>
      <c r="D21" s="9"/>
    </row>
    <row r="22" spans="3:4" x14ac:dyDescent="0.3">
      <c r="C22" s="3" t="s">
        <v>247</v>
      </c>
      <c r="D22" s="10"/>
    </row>
    <row r="23" spans="3:4" ht="28.8" x14ac:dyDescent="0.3">
      <c r="C23" s="45" t="s">
        <v>126</v>
      </c>
      <c r="D23" s="9"/>
    </row>
    <row r="24" spans="3:4" x14ac:dyDescent="0.3">
      <c r="C24" s="44" t="s">
        <v>20</v>
      </c>
      <c r="D24" s="10"/>
    </row>
    <row r="25" spans="3:4" x14ac:dyDescent="0.3">
      <c r="C25" s="4" t="s">
        <v>34</v>
      </c>
      <c r="D25" s="10">
        <v>2</v>
      </c>
    </row>
    <row r="26" spans="3:4" ht="15" thickBot="1" x14ac:dyDescent="0.35">
      <c r="C26" s="4" t="s">
        <v>102</v>
      </c>
      <c r="D26" s="10">
        <v>1</v>
      </c>
    </row>
    <row r="27" spans="3:4" ht="15" thickBot="1" x14ac:dyDescent="0.35">
      <c r="C27" s="55" t="s">
        <v>68</v>
      </c>
      <c r="D27" s="54">
        <v>8</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506E5-EA7D-4081-9A90-74CC7423C1A8}">
  <dimension ref="C2:D29"/>
  <sheetViews>
    <sheetView workbookViewId="0"/>
  </sheetViews>
  <sheetFormatPr baseColWidth="10" defaultRowHeight="14.4" x14ac:dyDescent="0.3"/>
  <cols>
    <col min="3" max="3" width="74.44140625" customWidth="1"/>
    <col min="4" max="4" width="9.109375" style="12" bestFit="1" customWidth="1"/>
  </cols>
  <sheetData>
    <row r="2" spans="3:4" x14ac:dyDescent="0.3">
      <c r="C2" s="63" t="s">
        <v>86</v>
      </c>
      <c r="D2" s="63"/>
    </row>
    <row r="3" spans="3:4" x14ac:dyDescent="0.3">
      <c r="C3" s="63" t="s">
        <v>92</v>
      </c>
      <c r="D3" s="63"/>
    </row>
    <row r="4" spans="3:4" ht="15" thickBot="1" x14ac:dyDescent="0.35"/>
    <row r="5" spans="3:4" ht="15" thickBot="1" x14ac:dyDescent="0.35">
      <c r="C5" s="55" t="s">
        <v>80</v>
      </c>
      <c r="D5" s="55" t="s">
        <v>1</v>
      </c>
    </row>
    <row r="6" spans="3:4" x14ac:dyDescent="0.3">
      <c r="C6" s="5" t="s">
        <v>78</v>
      </c>
      <c r="D6" s="8"/>
    </row>
    <row r="7" spans="3:4" x14ac:dyDescent="0.3">
      <c r="C7" s="6" t="s">
        <v>74</v>
      </c>
      <c r="D7" s="9"/>
    </row>
    <row r="8" spans="3:4" x14ac:dyDescent="0.3">
      <c r="C8" s="3" t="s">
        <v>55</v>
      </c>
      <c r="D8" s="10"/>
    </row>
    <row r="9" spans="3:4" x14ac:dyDescent="0.3">
      <c r="C9" s="43" t="s">
        <v>44</v>
      </c>
      <c r="D9" s="9"/>
    </row>
    <row r="10" spans="3:4" x14ac:dyDescent="0.3">
      <c r="C10" s="44" t="s">
        <v>17</v>
      </c>
      <c r="D10" s="10"/>
    </row>
    <row r="11" spans="3:4" x14ac:dyDescent="0.3">
      <c r="C11" s="4" t="s">
        <v>100</v>
      </c>
      <c r="D11" s="10">
        <v>2</v>
      </c>
    </row>
    <row r="12" spans="3:4" x14ac:dyDescent="0.3">
      <c r="C12" s="4" t="s">
        <v>112</v>
      </c>
      <c r="D12" s="10">
        <v>1</v>
      </c>
    </row>
    <row r="13" spans="3:4" x14ac:dyDescent="0.3">
      <c r="C13" s="5" t="s">
        <v>118</v>
      </c>
      <c r="D13" s="8"/>
    </row>
    <row r="14" spans="3:4" x14ac:dyDescent="0.3">
      <c r="C14" s="6" t="s">
        <v>70</v>
      </c>
      <c r="D14" s="9"/>
    </row>
    <row r="15" spans="3:4" x14ac:dyDescent="0.3">
      <c r="C15" s="3" t="s">
        <v>129</v>
      </c>
      <c r="D15" s="10"/>
    </row>
    <row r="16" spans="3:4" x14ac:dyDescent="0.3">
      <c r="C16" s="43" t="s">
        <v>130</v>
      </c>
      <c r="D16" s="9"/>
    </row>
    <row r="17" spans="3:4" x14ac:dyDescent="0.3">
      <c r="C17" s="44" t="s">
        <v>15</v>
      </c>
      <c r="D17" s="10"/>
    </row>
    <row r="18" spans="3:4" x14ac:dyDescent="0.3">
      <c r="C18" s="4" t="s">
        <v>100</v>
      </c>
      <c r="D18" s="10">
        <v>7</v>
      </c>
    </row>
    <row r="19" spans="3:4" x14ac:dyDescent="0.3">
      <c r="C19" s="5" t="s">
        <v>207</v>
      </c>
    </row>
    <row r="20" spans="3:4" x14ac:dyDescent="0.3">
      <c r="C20" s="6" t="s">
        <v>70</v>
      </c>
    </row>
    <row r="21" spans="3:4" x14ac:dyDescent="0.3">
      <c r="C21" s="3" t="s">
        <v>209</v>
      </c>
    </row>
    <row r="22" spans="3:4" x14ac:dyDescent="0.3">
      <c r="C22" s="43" t="s">
        <v>233</v>
      </c>
    </row>
    <row r="23" spans="3:4" x14ac:dyDescent="0.3">
      <c r="C23" s="44" t="s">
        <v>235</v>
      </c>
      <c r="D23" s="31"/>
    </row>
    <row r="24" spans="3:4" x14ac:dyDescent="0.3">
      <c r="C24" s="26" t="s">
        <v>236</v>
      </c>
      <c r="D24" s="31">
        <v>1</v>
      </c>
    </row>
    <row r="25" spans="3:4" x14ac:dyDescent="0.3">
      <c r="C25" s="26" t="s">
        <v>237</v>
      </c>
      <c r="D25" s="31">
        <v>36</v>
      </c>
    </row>
    <row r="26" spans="3:4" x14ac:dyDescent="0.3">
      <c r="C26" s="26" t="s">
        <v>238</v>
      </c>
      <c r="D26" s="31">
        <v>9</v>
      </c>
    </row>
    <row r="27" spans="3:4" x14ac:dyDescent="0.3">
      <c r="C27" s="26" t="s">
        <v>239</v>
      </c>
      <c r="D27" s="31">
        <v>7</v>
      </c>
    </row>
    <row r="28" spans="3:4" ht="15" thickBot="1" x14ac:dyDescent="0.35"/>
    <row r="29" spans="3:4" ht="15" thickBot="1" x14ac:dyDescent="0.35">
      <c r="C29" s="55" t="s">
        <v>68</v>
      </c>
      <c r="D29" s="54">
        <f>10+D24+D25+D26+D27</f>
        <v>63</v>
      </c>
    </row>
  </sheetData>
  <mergeCells count="2">
    <mergeCell ref="C2:D2"/>
    <mergeCell ref="C3:D3"/>
  </mergeCells>
  <printOptions horizontalCentered="1"/>
  <pageMargins left="0.39370078740157483" right="0.39370078740157483" top="0.74803149606299213" bottom="0.39370078740157483" header="0.31496062992125984" footer="0.31496062992125984"/>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13</vt:i4>
      </vt:variant>
    </vt:vector>
  </HeadingPairs>
  <TitlesOfParts>
    <vt:vector size="24" baseType="lpstr">
      <vt:lpstr>RESUMEN</vt:lpstr>
      <vt:lpstr>ORD926</vt:lpstr>
      <vt:lpstr>EXT926</vt:lpstr>
      <vt:lpstr>ORD927</vt:lpstr>
      <vt:lpstr>EXT927</vt:lpstr>
      <vt:lpstr>ORD928</vt:lpstr>
      <vt:lpstr>EXT928</vt:lpstr>
      <vt:lpstr>EXT929</vt:lpstr>
      <vt:lpstr>ORD930</vt:lpstr>
      <vt:lpstr>EXT930</vt:lpstr>
      <vt:lpstr>EXT950</vt:lpstr>
      <vt:lpstr>'EXT926'!Área_de_impresión</vt:lpstr>
      <vt:lpstr>'EXT927'!Área_de_impresión</vt:lpstr>
      <vt:lpstr>'EXT928'!Área_de_impresión</vt:lpstr>
      <vt:lpstr>'EXT929'!Área_de_impresión</vt:lpstr>
      <vt:lpstr>'EXT930'!Área_de_impresión</vt:lpstr>
      <vt:lpstr>'EXT950'!Área_de_impresión</vt:lpstr>
      <vt:lpstr>'ORD926'!Área_de_impresión</vt:lpstr>
      <vt:lpstr>'ORD927'!Área_de_impresión</vt:lpstr>
      <vt:lpstr>'ORD928'!Área_de_impresión</vt:lpstr>
      <vt:lpstr>'ORD930'!Área_de_impresión</vt:lpstr>
      <vt:lpstr>RESUMEN!Área_de_impresión</vt:lpstr>
      <vt:lpstr>'EXT927'!Títulos_a_imprimir</vt:lpstr>
      <vt:lpstr>'ORD927'!Títulos_a_imprimir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ahernandezgu</dc:creator>
  <cp:lastModifiedBy>pmena</cp:lastModifiedBy>
  <cp:lastPrinted>2019-10-02T21:20:47Z</cp:lastPrinted>
  <dcterms:created xsi:type="dcterms:W3CDTF">2018-12-18T20:46:18Z</dcterms:created>
  <dcterms:modified xsi:type="dcterms:W3CDTF">2019-11-26T17:02:05Z</dcterms:modified>
</cp:coreProperties>
</file>