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Paulo\2019\Presupuesto 2020\Asamblea Legislativa\Publicación Presupuesto 2020 Aprobado\"/>
    </mc:Choice>
  </mc:AlternateContent>
  <xr:revisionPtr revIDLastSave="0" documentId="13_ncr:1_{1A719D11-4D8C-445D-A68E-06C84E8987AC}" xr6:coauthVersionLast="41" xr6:coauthVersionMax="45" xr10:uidLastSave="{00000000-0000-0000-0000-000000000000}"/>
  <bookViews>
    <workbookView xWindow="-108" yWindow="-108" windowWidth="23256" windowHeight="12600" activeTab="1" xr2:uid="{00000000-000D-0000-FFFF-FFFF00000000}"/>
  </bookViews>
  <sheets>
    <sheet name="RESUMEN" sheetId="21" r:id="rId1"/>
    <sheet name="DETALLE" sheetId="1" r:id="rId2"/>
    <sheet name="Detalle del gasto" sheetId="18" state="hidden" r:id="rId3"/>
    <sheet name="Análisis" sheetId="11" state="hidden" r:id="rId4"/>
  </sheets>
  <definedNames>
    <definedName name="_xlnm._FilterDatabase" localSheetId="3" hidden="1">Análisis!$A$4:$L$4</definedName>
    <definedName name="_xlnm._FilterDatabase" localSheetId="1" hidden="1">DETALLE!$E$2:$U$88</definedName>
    <definedName name="Excel_BuiltIn__FilterDatabase">#REF!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2">#REF!</definedName>
    <definedName name="Excel_BuiltIn_Print_Area_2_1">#REF!</definedName>
    <definedName name="Excel_BuiltIn_Print_Area_2_1_1">#REF!</definedName>
    <definedName name="Excel_BuiltIn_Print_Area_4">#REF!</definedName>
    <definedName name="Excel_BuiltIn_Print_Area_4_1">#REF!</definedName>
    <definedName name="Excel_BuiltIn_Print_Area_5">#REF!</definedName>
    <definedName name="Excel_BuiltIn_Print_Area_6">#REF!</definedName>
    <definedName name="Excel_BuiltIn_Print_Titles_1_1">#REF!</definedName>
    <definedName name="Excel_BuiltIn_Print_Titles_2">#REF!</definedName>
    <definedName name="Excel_BuiltIn_Print_Titles_3">#REF!</definedName>
    <definedName name="fdfdf">#REF!</definedName>
    <definedName name="hio">#REF!</definedName>
    <definedName name="i">#REF!</definedName>
    <definedName name="jiooo">#REF!</definedName>
    <definedName name="Kkkkk">#REF!</definedName>
    <definedName name="Pilar">#REF!</definedName>
    <definedName name="_xlnm.Print_Titles" localSheetId="2">'Detalle del gasto'!$1:$14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8" i="21" l="1"/>
  <c r="F30" i="21"/>
  <c r="F13" i="21" l="1"/>
  <c r="F22" i="21" l="1"/>
  <c r="O90" i="1" l="1"/>
  <c r="F21" i="21" l="1"/>
  <c r="F10" i="21"/>
  <c r="J14" i="21"/>
  <c r="F31" i="21"/>
  <c r="H26" i="21"/>
  <c r="F25" i="21"/>
  <c r="E25" i="21"/>
  <c r="H24" i="21"/>
  <c r="H23" i="21"/>
  <c r="K22" i="21"/>
  <c r="H22" i="21"/>
  <c r="G22" i="21"/>
  <c r="E21" i="21"/>
  <c r="H20" i="21"/>
  <c r="H19" i="21"/>
  <c r="G19" i="21"/>
  <c r="F18" i="21"/>
  <c r="E18" i="21"/>
  <c r="H14" i="21"/>
  <c r="G14" i="21"/>
  <c r="E13" i="21"/>
  <c r="E8" i="21" s="1"/>
  <c r="H11" i="21"/>
  <c r="E10" i="21"/>
  <c r="F16" i="21" l="1"/>
  <c r="H18" i="21"/>
  <c r="F8" i="21"/>
  <c r="F6" i="21" s="1"/>
  <c r="H10" i="21"/>
  <c r="G18" i="21"/>
  <c r="H21" i="21"/>
  <c r="H25" i="21"/>
  <c r="E16" i="21"/>
  <c r="E6" i="21" s="1"/>
  <c r="G21" i="21"/>
  <c r="H13" i="21"/>
  <c r="G13" i="21"/>
  <c r="H16" i="21" l="1"/>
  <c r="G16" i="21"/>
  <c r="H6" i="21"/>
  <c r="G8" i="21"/>
  <c r="H8" i="21"/>
  <c r="J6" i="21" l="1"/>
  <c r="G6" i="21"/>
  <c r="E124" i="11"/>
  <c r="D124" i="11"/>
  <c r="C124"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E67" i="11"/>
  <c r="E66" i="11"/>
  <c r="E65" i="11"/>
  <c r="D32" i="11"/>
  <c r="C32" i="11"/>
  <c r="E31" i="11"/>
  <c r="E30" i="11"/>
  <c r="E29" i="11"/>
  <c r="E28" i="11"/>
  <c r="E27" i="11"/>
  <c r="E26" i="11"/>
  <c r="E25" i="11"/>
  <c r="E24" i="11"/>
  <c r="E23" i="11"/>
  <c r="E22" i="11"/>
  <c r="E21" i="11"/>
  <c r="E20" i="11"/>
  <c r="E19" i="11"/>
  <c r="E9" i="11"/>
  <c r="E8" i="11"/>
  <c r="E7" i="11"/>
  <c r="E6" i="11"/>
  <c r="E5" i="11"/>
  <c r="L87" i="1"/>
  <c r="I87" i="1"/>
  <c r="L86" i="1"/>
  <c r="I86" i="1"/>
  <c r="L85" i="1"/>
  <c r="I85" i="1"/>
  <c r="L81" i="1"/>
  <c r="I81" i="1"/>
  <c r="L80" i="1"/>
  <c r="I80" i="1"/>
  <c r="L79" i="1"/>
  <c r="I79" i="1"/>
  <c r="L78" i="1"/>
  <c r="I78" i="1"/>
  <c r="L77" i="1"/>
  <c r="I77" i="1"/>
  <c r="L74" i="1"/>
  <c r="I74" i="1"/>
  <c r="L73" i="1"/>
  <c r="I73" i="1"/>
  <c r="L72" i="1"/>
  <c r="I72" i="1"/>
  <c r="L71" i="1"/>
  <c r="I71" i="1"/>
  <c r="L70" i="1"/>
  <c r="I70" i="1"/>
  <c r="L67" i="1"/>
  <c r="I67" i="1"/>
  <c r="L66" i="1"/>
  <c r="I66" i="1"/>
  <c r="L65" i="1"/>
  <c r="I65" i="1"/>
  <c r="L64" i="1"/>
  <c r="I64" i="1"/>
  <c r="L63" i="1"/>
  <c r="I63" i="1"/>
  <c r="L62" i="1"/>
  <c r="I62" i="1"/>
  <c r="L61" i="1"/>
  <c r="I61" i="1"/>
  <c r="L60" i="1"/>
  <c r="I60" i="1"/>
  <c r="L59" i="1"/>
  <c r="I59" i="1"/>
  <c r="L58" i="1"/>
  <c r="I58" i="1"/>
  <c r="L57" i="1"/>
  <c r="I57" i="1"/>
  <c r="L56" i="1"/>
  <c r="I56" i="1"/>
  <c r="L55" i="1"/>
  <c r="I55" i="1"/>
  <c r="L54" i="1"/>
  <c r="I54" i="1"/>
  <c r="L53" i="1"/>
  <c r="I53" i="1"/>
  <c r="L52" i="1"/>
  <c r="I52" i="1"/>
  <c r="L51" i="1"/>
  <c r="I51" i="1"/>
  <c r="L48" i="1"/>
  <c r="I48" i="1"/>
  <c r="L46" i="1"/>
  <c r="I46" i="1"/>
  <c r="L45" i="1"/>
  <c r="I45" i="1"/>
  <c r="I44" i="1"/>
  <c r="L43" i="1"/>
  <c r="I43" i="1"/>
  <c r="L42" i="1"/>
  <c r="I42" i="1"/>
  <c r="L41" i="1"/>
  <c r="I41" i="1"/>
  <c r="L40" i="1"/>
  <c r="I40" i="1"/>
  <c r="L39" i="1"/>
  <c r="I39" i="1"/>
  <c r="L38" i="1"/>
  <c r="I38" i="1"/>
  <c r="L37" i="1"/>
  <c r="I37" i="1"/>
  <c r="L36" i="1"/>
  <c r="I36" i="1"/>
  <c r="L35" i="1"/>
  <c r="I35" i="1"/>
  <c r="L34" i="1"/>
  <c r="I34" i="1"/>
  <c r="L33" i="1"/>
  <c r="I33" i="1"/>
  <c r="L32" i="1"/>
  <c r="I32" i="1"/>
  <c r="L31" i="1"/>
  <c r="I31" i="1"/>
  <c r="L30" i="1"/>
  <c r="I30" i="1"/>
  <c r="L29" i="1"/>
  <c r="I29" i="1"/>
  <c r="L28" i="1"/>
  <c r="I28" i="1"/>
  <c r="L27" i="1"/>
  <c r="I27" i="1"/>
  <c r="L26" i="1"/>
  <c r="I26" i="1"/>
  <c r="L25" i="1"/>
  <c r="I25" i="1"/>
  <c r="L24" i="1"/>
  <c r="I24" i="1"/>
  <c r="L23" i="1"/>
  <c r="I23" i="1"/>
  <c r="L22" i="1"/>
  <c r="I22" i="1"/>
  <c r="L21" i="1"/>
  <c r="I21" i="1"/>
  <c r="L19" i="1"/>
  <c r="I19" i="1"/>
  <c r="L18" i="1"/>
  <c r="I18" i="1"/>
  <c r="L16" i="1"/>
  <c r="I16" i="1"/>
  <c r="L15" i="1"/>
  <c r="I15" i="1"/>
  <c r="L14" i="1"/>
  <c r="I14" i="1"/>
  <c r="L13" i="1"/>
  <c r="I13" i="1"/>
  <c r="L12" i="1"/>
  <c r="I12" i="1"/>
  <c r="L11" i="1"/>
  <c r="I11" i="1"/>
  <c r="L10" i="1"/>
  <c r="I10" i="1"/>
  <c r="L9" i="1"/>
  <c r="I9" i="1"/>
  <c r="L7" i="1"/>
  <c r="I7" i="1"/>
  <c r="L6" i="1"/>
  <c r="I6" i="1"/>
  <c r="L5" i="1"/>
  <c r="I5" i="1"/>
  <c r="L4" i="1"/>
  <c r="L3" i="1"/>
  <c r="I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cecilia murillo berrocal</author>
  </authors>
  <commentList>
    <comment ref="L84" authorId="0" shapeId="0" xr:uid="{6C2EABA7-3B5B-4ADC-89C1-869DB9578695}">
      <text>
        <r>
          <rPr>
            <b/>
            <sz val="9"/>
            <color indexed="81"/>
            <rFont val="Tahoma"/>
            <family val="2"/>
          </rPr>
          <t>SEGÚN SESIÓN 47-2019 , ARTÍCULO xvi DEL CS</t>
        </r>
      </text>
    </comment>
    <comment ref="L88" authorId="0" shapeId="0" xr:uid="{7489F22D-A0F2-43A2-BEBC-37E854B5DE55}">
      <text>
        <r>
          <rPr>
            <b/>
            <sz val="14"/>
            <color indexed="81"/>
            <rFont val="Tahoma"/>
            <family val="2"/>
          </rPr>
          <t>Estos recursos se tomaron de la subpartida 50201 Edificios con el consentimiento de la DE . ACS  SESIÓN 47-2019, ARTÍCULO XVI</t>
        </r>
      </text>
    </comment>
    <comment ref="O90" authorId="0" shapeId="0" xr:uid="{78B8D45A-BE1B-4D54-9E6A-AE5C236F5054}">
      <text>
        <r>
          <rPr>
            <b/>
            <sz val="9"/>
            <color indexed="81"/>
            <rFont val="Tahoma"/>
            <family val="2"/>
          </rPr>
          <t>Contiene el traslado solicitado por Hacienda en Octubre 2019. Correo 29-10-2019.</t>
        </r>
      </text>
    </comment>
  </commentList>
</comments>
</file>

<file path=xl/sharedStrings.xml><?xml version="1.0" encoding="utf-8"?>
<sst xmlns="http://schemas.openxmlformats.org/spreadsheetml/2006/main" count="1378" uniqueCount="344">
  <si>
    <t>REMODELACION</t>
  </si>
  <si>
    <t>SALA TERCERA</t>
  </si>
  <si>
    <t>Salas</t>
  </si>
  <si>
    <t>Mantenimiento de edificios y locales</t>
  </si>
  <si>
    <t xml:space="preserve">FILTRACION DE SONIDO POR MEDIO DE LAS PAREDES DE LA SALA DE VOTACION DE LA SALA TERCERA.  Dar prioridad por falta de confianza de los señores magistrados y señoras magistradas a la hora de sesionar las votaciones de expedientes. </t>
  </si>
  <si>
    <t>A (Tipo 1)</t>
  </si>
  <si>
    <t>ENVIADO APROBACION DIRECCION</t>
  </si>
  <si>
    <t>Servicio Jurisdiccional</t>
  </si>
  <si>
    <t>Dirección Ejecutiva</t>
  </si>
  <si>
    <t>Gran impacto</t>
  </si>
  <si>
    <t>Organismo de Investigación Judicial</t>
  </si>
  <si>
    <t>Edificios</t>
  </si>
  <si>
    <t>Ley 7600</t>
  </si>
  <si>
    <t>ADICIONES Y MEJORAS A EDIFICIOS</t>
  </si>
  <si>
    <t>B (Tipo 2 y 3)</t>
  </si>
  <si>
    <t>VIAS DE COMUNICACION TERRESTRE</t>
  </si>
  <si>
    <t>Vías de comunicación terrestre</t>
  </si>
  <si>
    <t>MANTENIMIENTO DE EDIFICIOS Y LOCALES</t>
  </si>
  <si>
    <t>C (Tipo 4 y 5)</t>
  </si>
  <si>
    <t>DEPARTAMENTO DE SEGURIDAD</t>
  </si>
  <si>
    <t>Dirección, Administración y Otros Órganos de Apoyo</t>
  </si>
  <si>
    <t>EDIFICIOS</t>
  </si>
  <si>
    <t>DEPARTAMENTO DE SERVICIOS GENERALES</t>
  </si>
  <si>
    <t>Cambio de zaran por parasoles Anexo B. Se requiere colocar una cortina adecuada para evitar el ingreso excesivo de luz natural y calor a la zona del Juzgado Notarial del cuarto piso del Anexo B. El cerramiento existente, si bien ha sido efectivo, esteticamente no es el más indicado, por lo que se recomienda colocar un sistema de parasol metálico en la zona.</t>
  </si>
  <si>
    <t>Cambio o reparación de valvulas de agua potable en el edificio OIJEn el edificio del OIJ se han presentado una serie de fallas en las válvulas de agua potable, las cuales están mal ubicadas y no cierran correctamente, no fallan, por lo que es necesario cambiar gran parte de las mismas, se propone sacar un contrato por el cambio de al menos 50 válvulas y de hacer falta, se cambiarán las restantes en el 2021.</t>
  </si>
  <si>
    <t>Cambio de baterias UPS, edificio de la Corte, Se acabó la vida útil de las baterías existentes, se requiere un cambio.</t>
  </si>
  <si>
    <t>cambio de aire acondicionado de la UPS del edificio de tribunales.</t>
  </si>
  <si>
    <t>Mejoras en sistema de bombeo Tribunales . Se requiere colocar un sistema de bypass, cambiar la tubería de PVC que esta en el piso por una metálica, cambiar las válvulas principales del edificio, colocar un sistema de monitero, etc.</t>
  </si>
  <si>
    <t>Cambio de la cortina arrollable del sotano Anexo B. La cortina ha presentado una serie de fallas y requiere el cambio por una cortina eléctrica.</t>
  </si>
  <si>
    <t>Cambio de ventanales en el edificio OIJ. Se ha presentado una serie de filtraciones, daños en el aluminio, caida de celosias, daños en el polarizado, y se esta presentado ingreso de aire por los espacios entre el aluminio y el concreto.</t>
  </si>
  <si>
    <t>Cambio de verjas y ventanas al Edificio Corte Suprema de Justicia.  Con el desarrollo del  proyecto se va ha mejorar la vida útil del edificio, en contribución con el mejoramiento estructural y electromecánico que se esta ejecutando en esta fecha, además se mejorará le ventilación cruzada del edificio, la  iluminación  natural y se disminuirá la incidencia de infiltraciones en época lluviosa. Se mejorará el aspecto arquitectónico en relación a su entorno y se disminuirá el riego de los desprendimientos de vidrios y verjas actuales debido a su condición de deterioro y caducidad de su vida útil.  La estimación del presupuesto tiene un porcentaje de 6 por el crecimiento a futuro .</t>
  </si>
  <si>
    <t>Proyecto Continuado EJECUCIÓN EN CONSTRUCCIÓN DE TRES ETAPAS (Etapas 1B, 2 y 3) PARA EL PROYECTO DE CARGAS TERMOHIGRONOMÉTICAS PARA EL EDIFICIO DE LOS TRIBUNALES DE JUSTICIA DE ALAJUELA.  Para el 2019 se ejecutará la etapa 1 A.</t>
  </si>
  <si>
    <t>AIRE ACONDICIONADO</t>
  </si>
  <si>
    <t>Equipo y mobiliario de oficina</t>
  </si>
  <si>
    <t>PINTURA DE EDIFICIOS Y LOCALES</t>
  </si>
  <si>
    <t>OFICINA DE ADMINISTRACION II CIR. JUD. SAN JOSE</t>
  </si>
  <si>
    <t>Segundo Circuito Judicial San José</t>
  </si>
  <si>
    <t>MUEBLE TIPO MOSTRADOR</t>
  </si>
  <si>
    <t>JUZGADO PENAL JUVENIL DE SAN JOSE</t>
  </si>
  <si>
    <t>Primer Circuito Judicial San José</t>
  </si>
  <si>
    <t>SE REQUIERE AJUSTAR EL MOSTRADOR EXISTENTE  EN EL JUZGADO PENAL JUVENIL A UNO QUE CUMPLA CON LO DISPUESTO EN LA LEY 7600 CON LA FINALIDAD DE QUE LA INSTITUCIÓN LOGRE OFRECER A LA POBLACIÓN USUARIA UN SERVICIO PÚBLICO DE CALIDAD Y CON MAYOR ACCESO A LA JUSTICIA.</t>
  </si>
  <si>
    <t>JUZGADO CONTRAVENCIONAL DE SANTA ANA</t>
  </si>
  <si>
    <t>SE REQUIERE AJUSTAR EL MOSTRADOR EXISTENTE  A UNO QUE CUMPLA CON LO DISPUESTO EN LA LEY 7600 CON LA FINALIDAD DE QUE LA INSTITUCIÓN LOGRE OFRECER A LA POBLACIÓN USUARIA UN SERVICIO PÚBLICO DE CALIDAD Y CON MAYOR ACCESO A LA JUSTICIA.</t>
  </si>
  <si>
    <t>ADMINISTRACION REGIONAL I CIRCUITO JUDICIAL ZONA SUR</t>
  </si>
  <si>
    <t>Primer Circuito Judicial Zona Sur</t>
  </si>
  <si>
    <t>construcción de bodega y taller  para trabajos de mantenimiento  al Obrero Especializado de los Tribunales de Justicia de Pérez Zeledón .Con este proyecto se requiere dotar de un lugar adecuado para que el Obrero Especializado efectué labores propias del cargo, las cuales por la naturaleza de sus funciones requiere utilizar algún tipo de diluyente como thinner o aguarrás. Según recomendación del Informe de Bomberos de Costa Rica de fecha 05/11/12.</t>
  </si>
  <si>
    <t>Construir pasarela en la cubierta de techo de los Tribunales de Justicia de Pérez Zeledón. Se requiere construir una pasarela en la cubierta de techos del Edificio de los Tribunales de Justicia de Pérez Zeledón, ya que es vital ubicar los aires acondicionados en la misma, lo que evitará que se deteriore el zinc así como la creación de goteras, por cuanto las personas que requieran dar mantenimiento a los mismos no caminarían sobre este.</t>
  </si>
  <si>
    <t>Reconstruir la loza del parqueo interno de los Tribunales de Justicia de Pérez Zeledón. Con este proyecto se pretende reconstruir el parqueo interno de los Tribunales de Justicia de Pérez Zeledón, ya que por su uso y exposición diaria de los vehículos institucionales ha agotado su vida útil.</t>
  </si>
  <si>
    <t>ACONDICIONAMIENTO ELECTRICO</t>
  </si>
  <si>
    <t>I Etapa Salida de emergencia debido a que de las dos existentes una no cumple con las condiciones adecuadas para una eventual evacuación, como lo indica el  Informe Auditoría de Seguridad Humana y con el fin de dar cumplimiento con los requerimientos de bomberos.</t>
  </si>
  <si>
    <t xml:space="preserve">dotar al edificio de los Tribunales de Justicia de Pérez Zeledón de un aire acondicionado centralizado lo que permitirá un mejor aprovechamiento de los recursos institucionales en cuanto a la adquisición y mantenimiento de este equipo.  Actualmente en el edificio existen aproximadamente 70 unidades y según proyecciones realizadas en los próximos años se duplicaría esa cantidad. </t>
  </si>
  <si>
    <t>ADMINISTRACION REGIONAL I CIRCUITO JUDICIAL ALAJUELA</t>
  </si>
  <si>
    <t>Primer Circuito Judicial Alajuela</t>
  </si>
  <si>
    <t>Para PINTAR LOS INTERIONES DEL EDIFICIO DE LOS TRIBUNALES DE JUSTICIA DE ALAJUELA, TODA VEZ QUE LA PINTURA SE ENCUENTRA BASTANTE DETERIORADA.</t>
  </si>
  <si>
    <t>ADMINISTRACION REGIONAL CARTAGO</t>
  </si>
  <si>
    <t>Circuito Judicial Cartago</t>
  </si>
  <si>
    <t>ADMINISTRACION REGIONAL HEREDIA</t>
  </si>
  <si>
    <t>Circuito Judicial Heredia</t>
  </si>
  <si>
    <t>IMPERMEABILIZACION DE TECHO</t>
  </si>
  <si>
    <t>IMPERMEABILIZACION DE TANQUE SUBTERRANEO DE AGUA POTABLE</t>
  </si>
  <si>
    <t>MUEBLES MODULARES</t>
  </si>
  <si>
    <t>JUZGADO CONTRAVENCIONAL DE LA CRUZ</t>
  </si>
  <si>
    <t>Primer Circuito Judicial Guanacaste</t>
  </si>
  <si>
    <t xml:space="preserve">Resolver  en  forma integral  el  problema de  atención al  público  y hacinamiento del personal   y acondicionar  área especifica  para atención de  VD.     </t>
  </si>
  <si>
    <t xml:space="preserve">la pintura externa y interna del edificio se ha visto afectada por el deterioro y remodelación del edificio. </t>
  </si>
  <si>
    <t>ADMINISTRACION REGIONAL I CIRCUITO JUDICIAL GUANACASTE</t>
  </si>
  <si>
    <t>OTRAS CONSTRUCCIONES, ADICIONES Y MEJORAS</t>
  </si>
  <si>
    <t>Otras construcciones adiciones y mejoras</t>
  </si>
  <si>
    <t>Iluminación de los alrededores del edificio y seguridad de los aires acondicionados que están expuestos Debido a aspectos relacionados directamente con la seguridad de los equipos que se encuentran en la parte posterior de los Tribunales de Justicia de Liberia (condensadoras de los aires acondicionados, cuartos de maquinaria donde se encuentran la planta eléctrica, UPS  y bomba de agua), con el fin de evitar actos vandálicos de los bienes existentes al rededor del edificio. Además, es necesario reforzar el punto anterior con un sistema de iluminación adecuado que permita al personal de seguridad tenga una mejor visibilidad de esa área en las horas nocturnas.</t>
  </si>
  <si>
    <t>CONSTRUCCION DE PARQUEO</t>
  </si>
  <si>
    <t>ADMINISTRACION REGIONAL I CIRCUITO JUDICIAL ZONA ATLANTICA</t>
  </si>
  <si>
    <t>Primer Circuito Judicial Zona Atlántica</t>
  </si>
  <si>
    <t>Nombre del proyecto: Remodelación de los servicios sanitarios de los empleados y públicos en los Tribunales de Justicia de Bribrí con la Ley 7600.Debido a que los servicios sanitarios del público y de los empleados en los Tribunales de Justicia de Bribrí no cumplen los requerimientos de la Ley 7600 y a que los mismos se encuentran en mal estado y deteriorados, se requiere realizar la remodelación de estos servicios sanitarios.</t>
  </si>
  <si>
    <t>Nombre del proyecto: Reubicación de las condensadoras de los equipos de aire acondicionado de los tribunales de justicia de limón. en vista que las unidades condensadoras se encuentran ubicados en un espacio muy reducido, incómodo, poco accesible al personal que brinda el mantenimiento preventivo y correctivo, además debido al poco espacio que tienen los equipos la ventilación no es óptima, lo cual genera constantes fallas en el funcionamiento, además el proveedor del servicio recomendó realizar la reubicación de los equipos para mejorar el funcionamiento y la vida útil, ya que por estar prácticamente pegados uno del otro existen áreas de difícil acceso o casi nula. Otra causa que nos ha afectado es que la corrosión de un equipo se pasa al otro por lo pegados que se encuentran.</t>
  </si>
  <si>
    <t>ADMINISTRACION I CIRCUITO JUDICIAL SAN JOSE</t>
  </si>
  <si>
    <t>Remodelación de baterías de servicios sanitarios para uso de hombres y mujeres, funcionarios judiciales del cuarto piso, sector este, debido a que se encuentran en muy mal estado de conservación, lo cual influye en las condiciones básicas y aceptables de higiene y salubridad (TRIBUNALES DE JUSTICIA DE SAN JOSÉ)</t>
  </si>
  <si>
    <t xml:space="preserve">El Edificio de los Tribunales de Justicia de San José se conforma de un sótano, de un mezannine y de cinco pisos o plantas, en las cuales se mantiene instalado el cielo suspendido, lo cual conlleva un constante mantenimiento o sustitución para mantenerlo en óptimas condiciones a lo largo del tiempo. Como oficina de administración, se está en la obligación de prever este tipo de necesidades en aras de no desmejorar las condiciones físicas del inmueble y preservar su vida útil. </t>
  </si>
  <si>
    <t xml:space="preserve">REMODELACIÓN DE ESPACIO FÍSICO EN EL MEZANNINE DEL EDIFICIO de los Tribunales de Justicia de San José, PROPIAMENTE PARA ACONDICIONAR UNA ÁREA QUE PERMITA EL RESGUARDO DE MATERIALES DE LIMPIEZA. </t>
  </si>
  <si>
    <t xml:space="preserve">Cambio de 100 luminarias led EN EL EDFICIO de los Tribunales de Justicia de San José, ESTO COMO PARTE DE LAS MEDIDAS DE MANTENIMIENTO QUE REQUIERE EL INMUEBLE, ADEMÁS DE PERMITIR EL AHORRO ENERGÉTICO A LO LARGO DEL TIEMPO. </t>
  </si>
  <si>
    <t>Cambio de cortinas metálicas en el mezaniNne, costado norte y sur, EN EL EDFICIO de los Tribunales de Justicia de San José, ESTO COMO PARTE DE LAS MEDIDAS DE MANTENIMIENTO QUE REQUIERE EL INMUEBLE.</t>
  </si>
  <si>
    <t>JUZGADO PENAL DE PAVAS</t>
  </si>
  <si>
    <t>SE REQUIERE AJUSTAR EL MOSTRADOR EXISTENTE EN EL JUZGADO PENAL DE PAVAS  A UNO QUE CUMPLA CON LO DISPUESTO EN LA LEY 7600 CON LA FINALIDAD DE QUE LA INSTITUCIÓN LOGRE OFRECER A LA POBLACIÓN USUARIA UN SERVICIO PÚBLICO DE CALIDAD Y CON MAYOR ACCESO A LA JUSTICIA.</t>
  </si>
  <si>
    <t>ADMINISTRACION REGIONAL II CIRCUITO JUDICIAL ZONA SUR</t>
  </si>
  <si>
    <t>Segundo Circuito Judicial Zona Sur</t>
  </si>
  <si>
    <t>Instalación de ascensor en el Edificio de Tribunales de Coto Brus.  Con el fin de dar cumplir con el RECURSO DE AMPARO 15-011198-0007-CO y a la Ley 7600.</t>
  </si>
  <si>
    <t>ADMINISTRACION REGIONAL III CIRCUITO JUDICIAL ALAJUELA (SAN RAMON)</t>
  </si>
  <si>
    <t>Tercer Circuito Judicial Alajuela</t>
  </si>
  <si>
    <t xml:space="preserve">se requiere ampliar el área de recepción del edificio para comodidad del personal y personas usuarias y por seguridad (espacio necesario para ubicar una maquina de rayos x). </t>
  </si>
  <si>
    <t>CONSTRUCCION DE EDIFICIO</t>
  </si>
  <si>
    <t>ADMINISTRACION REGIONAL II CIRCUITO JUDICIAL ALAJUELA</t>
  </si>
  <si>
    <t>Segundo Circuito Judicial Alajuela</t>
  </si>
  <si>
    <t>I Etapa de consultoría para la Implementación del sistema de detección y sistema de suspensión de incendios para el edificio tribunales de justicia de san carlos.</t>
  </si>
  <si>
    <t>AIRE ACONDICIONADO CENTRAL DE DUCTOS CAP 60000 BTU C INSTALA</t>
  </si>
  <si>
    <t>ADMINISTRACION REGIONAL II CIRCUITO JUDICIAL GUANACASTE</t>
  </si>
  <si>
    <t>Segundo Circuito Judicial Guanacaste</t>
  </si>
  <si>
    <t>Se cuenta con equipos de aires acondicionados en todo el edificio de Tribunales de Nicoya que ya cumplieron su vida útil, se adquirieron hace más de 10 años y han estado presentando muchas fallas. Durante el periodo 2017-2018 se realizó el Reforzamiento sismo-resistente realizado en el edificio producto del Terremoto de Nicoya del pasado 05 de Setiembre 2012, junto con esto el cambio de la cubierta del techo, se debieron desinstalar las condensadoras ubicadas en la cubierta y posterior instalarlas una vez terminado este trabajo. Debido a que ya muchos de estos equipos presentaban problemas por su antigüedad y posterior a este trabajo muchos presentan más fallas, es necesario hacer la sustitución de dichos equipos.</t>
  </si>
  <si>
    <t>TERRENO</t>
  </si>
  <si>
    <t>Terrenos</t>
  </si>
  <si>
    <t xml:space="preserve"> Compra de terrenos para futura construcción en Nandayure y Hojancha. el Poder Judicial debe de brindar un servicio de calidad a los usuarios y mejores condiciones de trabajo a los funcionarios, se hace necesario contar con un terreno para un futuro la construcción de una inmueble que cumpla con las necesidades institucionales. Actualmente estos despachos se albergan en casas de habitación de cada zona, las cuales no cumplen con lo requerido. Sería conveniente adquirir los terrenos como propiedad del Poder Judicial como primera etapa. </t>
  </si>
  <si>
    <t>ADMINISTRACION REGIONAL II CIRCUITO JUDICIAL ZONA ATLANTICA</t>
  </si>
  <si>
    <t>Segundo Circuito Judicial Zona Atlántica</t>
  </si>
  <si>
    <t>ADMINISTRACION REGIONAL GOLFITO</t>
  </si>
  <si>
    <t>Administración de Golfito</t>
  </si>
  <si>
    <t>I Etapa de consultoría para la ampliación del Edificio de Tribunales de Golfito, se incluirá el ascensor con el fin de cumplir con los requerimientos de la Ley 7600 y la reglamentación exigida por Bomberos.</t>
  </si>
  <si>
    <t>ADMINISTRACION REGIONAL CIUDAD JUDICIAL SAN JOAQUIN DE FLORES</t>
  </si>
  <si>
    <t>Administración Ciudad Judicial San Joaquín de Flores</t>
  </si>
  <si>
    <t>Proyecto continuado:  Se debe contratar la segunda etapa del mezannine del archivo judicial con el fin de ampliar la capacidad instalada para recibir expedientes de todo el país</t>
  </si>
  <si>
    <t>se requiere asfaltar todo el patio del deposito de vehículos decomisados para mejorar la capacidad de recepción y manipulación de automotores</t>
  </si>
  <si>
    <t>pintura total y reparacion de paredes de edificaciones de la ciudad judicial</t>
  </si>
  <si>
    <t>reacondicionamiento y mejora en la capacidad eléctrica del archivo judicial</t>
  </si>
  <si>
    <t>reconstrucción de la calle interna de la finca la soledad</t>
  </si>
  <si>
    <t>sustitución de cubierta de techo del edificio de ciencias forenses</t>
  </si>
  <si>
    <t>ADMINISTRACION DE LA DEFENSA PUBLICA</t>
  </si>
  <si>
    <t xml:space="preserve">Defensa Pública </t>
  </si>
  <si>
    <t xml:space="preserve">Por recomendaciones de Salud ocupacional PJ y ambiente laboral se requiere mejorar las condiciones de hacinamiento de la Unidad de investigación de la Defensa pública razón por la que se necesita un cambio en la ventilación de la oficina que se ocupa, asi mismo Entre las funciones que realiza esta la Unidad, esta la de entrevistar personas que pueda que sean imputadas, testigos o que cuenten con información relevante para la resolución de los diferentes casos Judiciales, por lo tanto se hace relevante contar con un espacio privado donde se pueda conversar con personas. </t>
  </si>
  <si>
    <t>Defensa Pública</t>
  </si>
  <si>
    <t>rediseño, acondicionamiento y mejora de la recepción del Edificio de la Defensa pública de san José, por cuanto la misma cuenta con problemas de espacio, poca área para circulación de usuarios y para los oficiales de seguridad del edificio que verifican el ingreso de funcionarios y personas usuarias, de igual forma el resguardo de los funcionarios, esto con la finalidad de evitar la afectación en el servicio que se brinda así como el cumplimiento de la ley 7600.</t>
  </si>
  <si>
    <t xml:space="preserve">se requiere la sustitución de la Cortina Metálica del acceso principal al edificio de la Defensa Pública, la cual ha presentado varios  problemas en facilitar el acceso tanto a los funcionarios como a las personas usuarios que demandan el servicio de esta institución.  la cortina actual se encuentra en muy mal estado y según el criterio técnico se recomienda su sustitución y automatización para facilitar su manipulación y control desde el interno del edificio por medio de la botonera. </t>
  </si>
  <si>
    <t>ADMINISTRACION REGIONAL SANTA CRUZ</t>
  </si>
  <si>
    <t>Administración Santa Cruz</t>
  </si>
  <si>
    <t>Se requiere acondicionar área de parqueo externa de los vehículos judiciales del circuito judicial de santa cruz</t>
  </si>
  <si>
    <t>JUZGADO CONTRAVENCIONAL DE PAVAS</t>
  </si>
  <si>
    <t>SE REQUIERE AJUSTAR EL MOSTRADOR EXISTENTE A UNO QUE CUMPLA CON LO DISPUESTO EN LA LEY 7600 CON LA FINALIDAD DE QUE LA INSTITUCIÓN LOGRE OFRECER A LA POBLACIÓN USUARIA UN SERVICIO PÚBLICO DE CALIDAD Y CON MAYOR ACCESO A LA JUSTICIA.</t>
  </si>
  <si>
    <t>JUZGADO PENSIONES Y VIOLENCIA DOMESTICA DE ESCAZU</t>
  </si>
  <si>
    <t>JUZGADO CONTRAVENCIONAL DE ESCAZU</t>
  </si>
  <si>
    <t>SE REQUIERE AJUSTAR EL MOSTRADOR EXISTENTE EN EL JUZGADO CONTRAVENCIONAL DE ESCAZU  A UNO QUE CUMPLA CON LO DISPUESTO EN LA LEY 7600 CON LA FINALIDAD DE QUE LA INSTITUCIÓN LOGRE OFRECER A LA POBLACIÓN USUARIA UN SERVICIO PÚBLICO DE CALIDAD Y CON MAYOR ACCESO A LA JUSTICIA.</t>
  </si>
  <si>
    <t>Administración de Turrialba</t>
  </si>
  <si>
    <t>ADMINISTRACION REGIONAL OSA</t>
  </si>
  <si>
    <t>PARA CONSTRUIR PASARELA Y ESCALERA PARA REALIZAR EL MANTENIMIENTO DE LOS PANELES SOLARES DEL NUEVO EDIFICIO DE TRIBUNALES DE OSA.</t>
  </si>
  <si>
    <t>PARA CONSTRUIR ACERA Y TECHO FRENTE AL GIMNASIO INSTITUCIONAL DEL NUEVO EDIFICIO DE TRIBUNALES DE OSA.</t>
  </si>
  <si>
    <t>CONSULTORIA EN SERVICIOS DE INGENIERIA</t>
  </si>
  <si>
    <t>ADMINISTRACION REGIONAL GRECIA</t>
  </si>
  <si>
    <t>Administración de Grecia</t>
  </si>
  <si>
    <t>Servicios de ingeniería</t>
  </si>
  <si>
    <t>REPARACION DE TECHOS</t>
  </si>
  <si>
    <t>CENTRO JUDICIAL DE INTERVENCION DE LAS COMUNICACIONES (CJIC)</t>
  </si>
  <si>
    <t>Centro Judicial de Intervención de las Comunicaciones (CJIC)</t>
  </si>
  <si>
    <t>sustitucion del techo del inmueble por cuanto el actual se encuentra en mal estado</t>
  </si>
  <si>
    <t>JUZGADO DE SEGURIDAD SOCIAL</t>
  </si>
  <si>
    <t>SE REQUIERE AJUSTAR EL MOSTRADOR EXISTENTE  EN EL JUZGADO DE SEGURIDAD SOCIAL A UNO QUE CUMPLA CON LO DISPUESTO EN LA LEY 7600 CON LA FINALIDAD DE QUE LA INSTITUCIÓN LOGRE OFRECER A LA POBLACIÓN USUARIA UN SERVICIO PÚBLICO DE CALIDAD Y CON MAYOR ACCESO A LA JUSTICIA.</t>
  </si>
  <si>
    <t>TN_Conspreformulacion</t>
  </si>
  <si>
    <t>TN_Annopreformulacion</t>
  </si>
  <si>
    <t>TN_Periodo</t>
  </si>
  <si>
    <t>Justificacion</t>
  </si>
  <si>
    <t>TC_Dscestado</t>
  </si>
  <si>
    <t>Artículo</t>
  </si>
  <si>
    <t>Descripción del Artículo</t>
  </si>
  <si>
    <t>Precio</t>
  </si>
  <si>
    <t>Cantidad</t>
  </si>
  <si>
    <t>Nombre Oficina Judicial</t>
  </si>
  <si>
    <t>Subpartida</t>
  </si>
  <si>
    <t>Descripción Subpartida</t>
  </si>
  <si>
    <t>Prioridad</t>
  </si>
  <si>
    <t>Programa</t>
  </si>
  <si>
    <t>Descripción del Programa</t>
  </si>
  <si>
    <t>Otros Requerimientos</t>
  </si>
  <si>
    <t>El techo del edificio, en general, requiere de mantenimiento para su adecuado funcionamiento y una seguridad razonable de su condición. Debe considerarse que tanto las láminas de zinc, como la loza y sus canoas deben garantizarse con adecuados mecanismos de mantenimiento, pues solamente se han realizado mantenimientos ocasionales y por sectores.   Se adjunta formulario con el respectivo presupuesto. EL sistema no permite modificar precio por lo que se incorpora el más cercano. El monto requerido es ¢8.355.000.</t>
  </si>
  <si>
    <t>El único tanque de agua del edificio no ha sido reparado y sometido a mantenimiento. Es necesario revisar que no cuente con rupturas que puedan implicar daños considerables con afectación al circuito judicial.Las situaciones de desabastecimiento que se han registrado han arrojado señales generales de funcionamiento adecuado, pero la inexistencia de mantenimiento genera seria preocupación por el estado del tanque.  No se cuenta con la cotización pero el el costo de la reparación asciende a ¢10.950.000, en 95$ por metro al valor actual, según cotización de la empresa TOX Empaques y Servicios Industriales.</t>
  </si>
  <si>
    <t>TOTAL</t>
  </si>
  <si>
    <t>Cod Subpartida</t>
  </si>
  <si>
    <t>Partida y Grupo</t>
  </si>
  <si>
    <t>Concepto</t>
  </si>
  <si>
    <t>Porcentaje de Variación</t>
  </si>
  <si>
    <t>Diferencia</t>
  </si>
  <si>
    <t>SERVICIOS</t>
  </si>
  <si>
    <t>MANTENIMIENTO Y REPARACIÓN</t>
  </si>
  <si>
    <t xml:space="preserve">MANTENIMIENTO DE EDIFICIOS Y LOCALES </t>
  </si>
  <si>
    <t>BIENES DURADEROS</t>
  </si>
  <si>
    <t>MAQUINARIA, EQUIPO Y MOBILIARIO</t>
  </si>
  <si>
    <t>EQUIPO Y MOBILIARIOS DE OFICINA</t>
  </si>
  <si>
    <t>CONSTRUCCIONES, ADICIONES Y MEJORAS</t>
  </si>
  <si>
    <t>Presupuesto  Aprobado 2019</t>
  </si>
  <si>
    <t>SERVICIOS DE INGENIERÍA</t>
  </si>
  <si>
    <t>SERVICIOS DE GESTIÓN Y APOYO</t>
  </si>
  <si>
    <t>VÍAS DE COMUNICACIÓN TERRESTRE</t>
  </si>
  <si>
    <t>TERRENOS</t>
  </si>
  <si>
    <t>BIENES PREEXISTENTES</t>
  </si>
  <si>
    <t>Cod Art</t>
  </si>
  <si>
    <t>Contratación para el diseño del tercer piso de edificio de tribunales de grecia. lo anterior, con el fin de prever la atención de necesidad de espacio físico, el cual desde ya se visualiza un faltante del mismo. acá, se atendería las especializaciones de algunas materias, así como nuevas reformas judiciales, personal nuevo, mayor cantidad de salas de juicio.</t>
  </si>
  <si>
    <t>Presupuesto 2020</t>
  </si>
  <si>
    <t>Para darle seguimiento a los proyectos de remodelación que se ejecutarán en el año 2019.  remodelación en el edificio Anexo A de los Tribunales de Justicia del II Circuito Judicial de San José con el fin de atender mejoras a nivel estructural, de hacinamiento de la Administración ubicada en dicho inmueble, además de la sustitución de tuberías de servicios sanitarios para la colocación de sistemas de ahorro de agua. Con el proyecto se pretende atender la sanitaria número CS-DARS-G-1099-18.</t>
  </si>
  <si>
    <t xml:space="preserve">I Etapa  de la contratación para el  acondicionamiento eléctrico del edificio del Organismo de Investigación Judicial de San José.
Se va ejecutar por medio de la contratación de empresas precalificadas. </t>
  </si>
  <si>
    <t>Suministro de sistema de riego en el edificio de la Plaza de la Justicia.
 La plaza de la justicia no tiene sistema de riego.</t>
  </si>
  <si>
    <t>Contratación para la construcción del Edificio Anexo a los Tribunales de Justicia de San Ramón.
La contratación  puede tardar todo el 2019, para lo cual esta administración requiere fondos por tratarse de un proceso largo.
Se proyecta que la construcción se dará únicamente en los últimos dos meses del año 2020.
La Administración se compromete a presupuestar el resto de los fondos para el año 2021.</t>
  </si>
  <si>
    <t>Reacondicionamiento eléctrico del edificio de Tribunales de Pérez Zeledón ,se pretende cambiar el sistema eléctrico actual del edificio, el cual no se ha cambiado desde la construcción del mismo (25 años).  Lo anterior por cuanto ya sobrepasó la vida útil, además el incremento en la población judicial ha llevado a que su capacidad  esté sobrecargado y no reúne condiciones optimas de funcionamiento;  aunado a que no cumple con las normas UL. Se necesita mejorar el factor de potencia.  Además las nuevas políticas de la institución se enfocan al uso de luminarias tipo LED para el ahorro de energía eléctrica.
(SEGUNDA ETAPA)LA EJECUCIÓN DE ESTE PROYECTO ESTÁ PARA REALIZARSE A FINALES DEL AÑO 2018, POR LO QUE EXISTE LA POSIBILIDAD DE QUE QUEDE COMO COMPROMISOS NO DEVENGADOS, AFECTANDO LA SEGUNDA ETAPA PREVISTA PARA EL AÑO 2019, POR LO QUE SE HACE NECESARIO INCORPORAR LOS RECURSOS A EFECTO DE FINALIZAR EL PROYECTO.</t>
  </si>
  <si>
    <t>Centro de Responsabilidad</t>
  </si>
  <si>
    <t>Presupuesto aprobado 2019</t>
  </si>
  <si>
    <t>Presupuesto incorporado 2020</t>
  </si>
  <si>
    <t xml:space="preserve"> Dirección Gestión Humana</t>
  </si>
  <si>
    <t xml:space="preserve"> Dirección de Planificación</t>
  </si>
  <si>
    <t xml:space="preserve"> Dirección Ejecutiva</t>
  </si>
  <si>
    <t>CentroIntervención Comunicaciones (CJIC)</t>
  </si>
  <si>
    <t>Variación</t>
  </si>
  <si>
    <t>Comparativo recursos solicitados por centro de responsabilidad 2019 - 2020</t>
  </si>
  <si>
    <t xml:space="preserve"> Segundo Circuito  Guanacaste </t>
  </si>
  <si>
    <t xml:space="preserve"> Segundo Circuito  Zona Sur </t>
  </si>
  <si>
    <t xml:space="preserve"> Primer Circuito  Guanacaste </t>
  </si>
  <si>
    <t xml:space="preserve"> Segundo Circuito  Zona Atlántica </t>
  </si>
  <si>
    <t xml:space="preserve"> Segundo Circuito  Alajuela </t>
  </si>
  <si>
    <t>Administración Ciudad  San Joaquín</t>
  </si>
  <si>
    <t>Circuito  Cartago</t>
  </si>
  <si>
    <t>Tercer Circuito  Alajuela</t>
  </si>
  <si>
    <t xml:space="preserve"> Circuito  Heredia </t>
  </si>
  <si>
    <t xml:space="preserve"> Primer Circuito  Zona Sur </t>
  </si>
  <si>
    <t xml:space="preserve"> Primer Circuito  Alajuela </t>
  </si>
  <si>
    <t xml:space="preserve"> Segundo Circuito  San José </t>
  </si>
  <si>
    <t xml:space="preserve"> Organismo de Investigación  </t>
  </si>
  <si>
    <t xml:space="preserve"> Primer Circuito  San José </t>
  </si>
  <si>
    <t xml:space="preserve"> Primer Circuito  Zona Atlántica </t>
  </si>
  <si>
    <t xml:space="preserve"> Centro de Conciliación del Poder  </t>
  </si>
  <si>
    <t>Gran Impacto</t>
  </si>
  <si>
    <t>Otros requerimientos</t>
  </si>
  <si>
    <t>Año 2019</t>
  </si>
  <si>
    <t>Año 2020</t>
  </si>
  <si>
    <t>Tipo de proyecto</t>
  </si>
  <si>
    <t>50201 Edificios</t>
  </si>
  <si>
    <t>SIGA - PJ</t>
  </si>
  <si>
    <t>PODER JUDICIAL</t>
  </si>
  <si>
    <t>Formulación de Presupuesto</t>
  </si>
  <si>
    <t xml:space="preserve">   Fecha de reporte:</t>
  </si>
  <si>
    <t xml:space="preserve">   Hora del reporte:</t>
  </si>
  <si>
    <t xml:space="preserve">   Usuario :</t>
  </si>
  <si>
    <t>PODER-JUDICIAL\ysalazarg</t>
  </si>
  <si>
    <t>Detalle del Gasto por Centro de Responsabilidad</t>
  </si>
  <si>
    <t>Periodo Presupuestario  2020</t>
  </si>
  <si>
    <t>Centro de Responsabilidad:</t>
  </si>
  <si>
    <t>34</t>
  </si>
  <si>
    <t>Construcciones</t>
  </si>
  <si>
    <t>Tipo Presup.:</t>
  </si>
  <si>
    <t>Ordinario</t>
  </si>
  <si>
    <t xml:space="preserve"> Partida/Grupo/ Subpartida</t>
  </si>
  <si>
    <t xml:space="preserve"> Descripción  Partida/Grupo/Subpartida/Artículo</t>
  </si>
  <si>
    <t xml:space="preserve"> Cant.</t>
  </si>
  <si>
    <t>Unidad Medida</t>
  </si>
  <si>
    <t>Costo      Unitario</t>
  </si>
  <si>
    <t>Total Artículo</t>
  </si>
  <si>
    <t>Total Subpartida</t>
  </si>
  <si>
    <t>Total Grupo</t>
  </si>
  <si>
    <t>Total Partida</t>
  </si>
  <si>
    <t>TOTAL GENERAL</t>
  </si>
  <si>
    <t/>
  </si>
  <si>
    <t xml:space="preserve"> Partida : 1</t>
  </si>
  <si>
    <t>Servicios</t>
  </si>
  <si>
    <t xml:space="preserve">   Grupo: 104</t>
  </si>
  <si>
    <t xml:space="preserve">     Subpartida: 10403</t>
  </si>
  <si>
    <t>Servicios de ingeniería y arquitectura</t>
  </si>
  <si>
    <t xml:space="preserve">       Art. : 21862</t>
  </si>
  <si>
    <t xml:space="preserve">          Ofic. : 9996</t>
  </si>
  <si>
    <t xml:space="preserve"> CONSTRUCCIONES</t>
  </si>
  <si>
    <t xml:space="preserve"> 1.00</t>
  </si>
  <si>
    <t>Unidades</t>
  </si>
  <si>
    <t xml:space="preserve">   Grupo: 108</t>
  </si>
  <si>
    <t xml:space="preserve">     Subpartida: 10801</t>
  </si>
  <si>
    <t xml:space="preserve">       Art. : 21839</t>
  </si>
  <si>
    <t xml:space="preserve"> 7.00</t>
  </si>
  <si>
    <t xml:space="preserve">       Art. : 06885</t>
  </si>
  <si>
    <t xml:space="preserve"> 2.00</t>
  </si>
  <si>
    <t xml:space="preserve">       Art. : 06886</t>
  </si>
  <si>
    <t xml:space="preserve">       Art. : 07140</t>
  </si>
  <si>
    <t>Mes</t>
  </si>
  <si>
    <t xml:space="preserve">       Art. : 22727</t>
  </si>
  <si>
    <t xml:space="preserve">       Art. : 18776</t>
  </si>
  <si>
    <t xml:space="preserve">       Art. : 19545</t>
  </si>
  <si>
    <t>Periódica</t>
  </si>
  <si>
    <t xml:space="preserve"> Partida : 5</t>
  </si>
  <si>
    <t>Bienes Duraderos</t>
  </si>
  <si>
    <t xml:space="preserve">   Grupo: 501</t>
  </si>
  <si>
    <t xml:space="preserve">     Subpartida: 50104</t>
  </si>
  <si>
    <t xml:space="preserve">       Art. : 20873</t>
  </si>
  <si>
    <t xml:space="preserve"> 45.00</t>
  </si>
  <si>
    <t xml:space="preserve">       Art. : 24644</t>
  </si>
  <si>
    <t xml:space="preserve">       Art. : 23406</t>
  </si>
  <si>
    <t xml:space="preserve">   Grupo: 502</t>
  </si>
  <si>
    <t xml:space="preserve">     Subpartida: 50201</t>
  </si>
  <si>
    <t xml:space="preserve">       Art. : 18808</t>
  </si>
  <si>
    <t xml:space="preserve">       Art. : 17689</t>
  </si>
  <si>
    <t xml:space="preserve">       Art. : 22922</t>
  </si>
  <si>
    <t xml:space="preserve">       Art. : 17691</t>
  </si>
  <si>
    <t xml:space="preserve">       Art. : 21887</t>
  </si>
  <si>
    <t xml:space="preserve">     Subpartida: 50202</t>
  </si>
  <si>
    <t xml:space="preserve">       Art. : 19966</t>
  </si>
  <si>
    <t xml:space="preserve"> 3.00</t>
  </si>
  <si>
    <t xml:space="preserve">     Subpartida: 50299</t>
  </si>
  <si>
    <t xml:space="preserve">       Art. : 19904</t>
  </si>
  <si>
    <t xml:space="preserve">   Grupo: 503</t>
  </si>
  <si>
    <t xml:space="preserve">     Subpartida: 50301</t>
  </si>
  <si>
    <t xml:space="preserve">       Art. : 17763</t>
  </si>
  <si>
    <t>Se REQUIERE pintar el edificio de los tribunales de justicia de buenos aires, ya que el DETERIOro del INMUEBLE repercute de forma NEGATIVA en la imagen INSTITUCIONAL</t>
  </si>
  <si>
    <t>Otros RequerimientosEl Consejo de Administración del II Circuito Judicial de la Zona Atlántica acordó en sesión ordinaria 10-2018 de fecha 02 de octubre del 2018, artículo VI, lo siguiente:3) Incluir nuevamente proyecto de techado del área de parqueo de vehículos institucionales.Lo anterior por cuanto se había formulado para el 2019 pero fue eliminado.</t>
  </si>
  <si>
    <t>Etiquetas de fila</t>
  </si>
  <si>
    <t>Total general</t>
  </si>
  <si>
    <t>Ciudad Judicial San Joaquín de Flores</t>
  </si>
  <si>
    <t>Centro Judicial Intervención Comunicaciones (CJIC)</t>
  </si>
  <si>
    <t>Centro de responsabilidad</t>
  </si>
  <si>
    <t xml:space="preserve">Escuela </t>
  </si>
  <si>
    <t xml:space="preserve">Administración Ciudad Judicial San Joaquín </t>
  </si>
  <si>
    <t>Centro  Intervención Comunicaciones (CJIC)</t>
  </si>
  <si>
    <t>Distribución %</t>
  </si>
  <si>
    <t>Categoría de proyecto</t>
  </si>
  <si>
    <t>Prioridades</t>
  </si>
  <si>
    <t>Distribución porcentual</t>
  </si>
  <si>
    <t>Ampliación de soda Escuela Judicial. Si bien es cierto, al final contaríamos con una ampliación del salón comedor de la Escuela Judicial, el espacio construido no se ampliaría, sino que se tomaría el área de cocina actual para convertirlo en comedor.</t>
  </si>
  <si>
    <t>Readecuación ingreso a Ciudad Judicial y colocación de verjas a la largo de la zona de ingreso: con este proyecto se pretende mejorar sustancialmente la seguridad en las instalaciones de la ciudad judicial, dado los temas tan delicados que se manejan en este lugar</t>
  </si>
  <si>
    <t>21887 EDIFICIOS</t>
  </si>
  <si>
    <t>24644 MUEBLE TIPO MOSTRADOR</t>
  </si>
  <si>
    <t xml:space="preserve">Clasificación </t>
  </si>
  <si>
    <r>
      <rPr>
        <b/>
        <sz val="14"/>
        <color theme="1"/>
        <rFont val="Arial"/>
        <family val="2"/>
      </rPr>
      <t xml:space="preserve">Reacondicionamiento de la Morgue Judicial. </t>
    </r>
    <r>
      <rPr>
        <sz val="14"/>
        <color theme="1"/>
        <rFont val="Arial"/>
        <family val="2"/>
      </rPr>
      <t>En virtud de la orden sanitaria No. CN-ARS-BF-OS-002-2019 notificada a la Administración de la Ciudad Judicial, así como al Departamento de Medicina Legal, se realizó una reunión en la cual estuvieron presentes miembros de los Departamentos de Servicios Generales, Medicina Legal, Administración de San Joaquín y Administración de este Organismo en la cual definieron lo siguiente:  Tratándose de una orden sanitaria y tomando en cuenta que el permiso provisional lo están dando únicamente por seis meses, es necesario abordar este proyecto como prioridad “A”, ya que se corre el riesgo del cierre de la Morgue Judicial y las consecuencias a nivel nacional serían catastróficas.</t>
    </r>
  </si>
  <si>
    <r>
      <rPr>
        <b/>
        <sz val="14"/>
        <color theme="1"/>
        <rFont val="Arial"/>
        <family val="2"/>
      </rPr>
      <t>Cambio de las láminas de cielo suspendido</t>
    </r>
    <r>
      <rPr>
        <sz val="14"/>
        <color theme="1"/>
        <rFont val="Arial"/>
        <family val="2"/>
      </rPr>
      <t>: El cielo suspendido se ha visto afectado por condiciones propias del pasar del tiempo, sumado a la condición de calor que presenta la zona de Heredia. Asimismo, el edificio ha venido sufriendo ajustes que implican la manipulación de las láminas, para trabajos de orden telemático o eléctrico, siendo que se ven afectadas de manera recurrente.En el 2017 finalizó el reacondicionamiento eléctrico del edificio, trabajo que implicó que las condiciones descritas fuesen aún más marcadas.</t>
    </r>
  </si>
  <si>
    <r>
      <t xml:space="preserve">nombre del proyecto: Construcción de cerramiento perimetral e instalación de luces exteriores (fase 2). Debido a aspectos relacionados directamente con la seguridad de los equipos que se encuentran en la parte posterior de los Tribunales de Justicia de Limón (condensadoras de los aires acondicionados, cuartos de máquinas donde se encuentran la planta eléctrica, UPS y bomba de agua) es necesario la construcción e instalación de verjas y sus respectivos portones, a través de los cuales se evite el ingreso a los jardines aledaños al edificio de indigentes y cualquier otra persona que tenga la intención de realizar actos vandálicos en esa área del edificio existente. Además, por recomendación técnica del proveedor de los equipos de aire acondicionado, es necesario ventilar el área donde se ubican las condensadoras.Además, es necesario reforzar el punto anterior con un sistema de iluminación adecuado que permita al personal de seguridad tenga una mejor visibilidad de esa área en las noches.
El monto formulado corresponde </t>
    </r>
    <r>
      <rPr>
        <b/>
        <sz val="14"/>
        <color theme="1"/>
        <rFont val="Arial"/>
        <family val="2"/>
      </rPr>
      <t>al cierre perimetral del edificio (alrededor).</t>
    </r>
    <r>
      <rPr>
        <sz val="14"/>
        <color theme="1"/>
        <rFont val="Arial"/>
        <family val="2"/>
      </rPr>
      <t xml:space="preserve"> Se formula en líneas separadas a solicitud de la D.E Ejecutiva, debido a que las prioridades de antención son diferentes.</t>
    </r>
  </si>
  <si>
    <t>Monto Final del Área de Construcciones</t>
  </si>
  <si>
    <t>Monto final de la 50201</t>
  </si>
  <si>
    <t>TRANSFERENCIAS DE CAPITAL</t>
  </si>
  <si>
    <t xml:space="preserve">FONDOS EN FIDEICOMISO PARA GASTO DE CAPITAL </t>
  </si>
  <si>
    <t>10403 Servicios de ingeniería</t>
  </si>
  <si>
    <t>21862 CONSULTORIA EN SERVICIOS DE INGENIERIA</t>
  </si>
  <si>
    <t xml:space="preserve">Para la Contratación de servicios de Ingerniería y Arquitectura de los Proyectos que desarrollara el Depto. De Serv. Generales. Viene de los recursos rebajados de la subpartida 10801. </t>
  </si>
  <si>
    <t>21862 Consultoría para servicios de ingeniería</t>
  </si>
  <si>
    <t xml:space="preserve">70107 Fondos de Fideicomiso para Gasto de Capital </t>
  </si>
  <si>
    <t xml:space="preserve">23578 Fondos de Fideicomiso para Gasto de Capital </t>
  </si>
  <si>
    <t xml:space="preserve">Dpto. de Servicios Generales </t>
  </si>
  <si>
    <t>Para atender las necesidades del Fideicomiso del Poder Judicial</t>
  </si>
  <si>
    <t xml:space="preserve">Gran Impacto </t>
  </si>
  <si>
    <t>10403 Servicios de Ingeniería</t>
  </si>
  <si>
    <t>17691 Adiciones y Mejoras a Edificios</t>
  </si>
  <si>
    <t>corresponde a la realización de mejoras al Centro de Operaciones de Seguridad (COSE) ubicado en el 6º piso edificio OIJ, San José, la cual incluye: MUEBLE FREGADERO (COSE). remodelación del ÁREA ADMINISTRATIVA SEGURIDAD incluye pintura y mueble de fregadero. remodelación del CUARTO DE DESCANSO OFICIALES DE SEGURIDAD sótano oij, adjunto presupuesto.</t>
  </si>
  <si>
    <t>I Etapa de la contratación del cambio de transformadores de los edificios de los Tribunales de Justicia del Primer Circuito Judicial de San José. Se va ejecutar por medio de la contratación de empresas precalificadas.  El monto estimado por ser a futuro se valoró con un 6% de crecimiento.</t>
  </si>
  <si>
    <t>reparación de la junta sísmica en la Plaza de la Justicia del edificio del organismo de investigación en la plaza de la justicia. El monto estimado se calcula con un porcentaje de 6 por crecimiento futuro.</t>
  </si>
  <si>
    <t>INSPECCIÓN PARA LA CONSTRUCCIÓN DE TRES ETAPAS PARA EL PROYECTO DE CARGAS TERMOHIGRONOMÉTICAS PARA EL EDIFICIO DE LOS TRIBUNALES DE JUSTICIA DE ALAJUELA.</t>
  </si>
  <si>
    <t>READECUACION DE TODO EL ESPACIO FISICO, CAMBIO DE BUTACAS, SONIDO Y AIRES ACONDICIONADOS DEL AUDITORIO MIGUEL BLANCO UBICADO EN EL EDIFICIO PLAZA DE LA JUSTICIA (OIJ).</t>
  </si>
  <si>
    <t>COMPLEMENTO PARA EL FINIQUITO DE LA CONSTRUCCIÓN DEL EDIFICIO DE LOS TRIBUNALES DE JUSTICIA DE LOS CHILES.</t>
  </si>
  <si>
    <t>INSPECCIÓN PARA LA CONSTRUCCIÓN DEL EDIFICIO DE LOS TRIBUNALES DE JUSTICIA DE LOS CHILES.</t>
  </si>
  <si>
    <t>Cambiar por completo el sistema de aire acondicionado instalado en el auditorio, ubicado en el edificio del organismo de investigación judicial.El monto del presupuesto esta estimado en dólares, por ser formulación a futuro se estima un 6% más a lo estimado actualmente.</t>
  </si>
  <si>
    <t>Cambio del piso en el edificio Anexo "A" de los Tribunales de Justicia del II Circuito Judicial de San José para dar continuidad a las mejoras detectadas en el 2017, ya se tienen identificadas las áreas comunes con mayor problema para el cambio de cuadros de cerámica.</t>
  </si>
  <si>
    <t xml:space="preserve"> sustitución de los 4 elevadores del edificio principal de los tribunales de justicia de Goicoechea, mismos que se encuentran obsoletos y se ha tenido gran cantidad de problemas al estar inhabilitados por mantenimiento incumpliendo la LEY 7600 PARA EDIFICIOS MAYORES A UN NIVEL y así evitar quejas en la Defensoría de los habitantes.</t>
  </si>
  <si>
    <t>SE REQUIERE LA SUSTITUCIÓN DE LOS PASAMANOS DE LAS ESCALERAS DEL EDIFICIO DE LOS TRIBUNALES DE JUSTICIA DE PÉREZ ZELEDÓN, CON LA FINALIDAD DE ADECUARLOS A LA NORMATIVA DE ACCESIBILIDAD LEY 7600, Y SUSTITUIR LAS PLACAS CON LA IDENTIFICACIÓN EN BRAILLE QUE SE UBICAN ENAMBOS LADOS DE LOS PASAMANOS DE LAS ESCALERAS PRINCIPALES. POR OTRAS QUE TENGAN EL SISTEMA. INFORME DE SALUD OCUPACIONAL OFICIO N° 1281-SO-2018.</t>
  </si>
  <si>
    <t>se requiere adecuar los Baños PÚBLICOS de los tribunales de justicia de pérez zeledón a la normativa de accesibilidad.</t>
  </si>
  <si>
    <t>CONSTRUCCIÓN DE UN PASAMANOS EN EL ÁREA DE INGRESO A LA OFICINA DE MEDICINA LEGAL, ACORDE A LA NORMATIVA de la Ley 7600 DE ACCESIBILIDAD.</t>
  </si>
  <si>
    <t>Para el año 2016 se había aprobado  y tramitado la construcción de las gradas de emergencia para el edificio de Tribunales de Cartago, para tener salida alterna del segundo piso, no obstante, la obra no se realizó y aún queda pendiente la necesidad; pues aunque el proyecto se adjudicó el proveedor no lo ejecutó.</t>
  </si>
  <si>
    <t>Proyecto continuado para la ampliación del Edificio de Tribunales de Liberia.  Despacho   judiciales que se  encuentran en estado de hacinamiento dentro del  edificio de  tribunales  como posible  incorporación de  oficinas que se  encuentran en  locales alquilados.</t>
  </si>
  <si>
    <t>Se requiere la construcción del parqueo en los tribunales de bribri en vista que la flotilla vehicular aumentó y no se tiene un lugar apropiado para la custodia de estos activos, además fue indicado como necesidad en el taller de control interno del circuito.</t>
  </si>
  <si>
    <r>
      <t>nombre del proyecto: Construcción de cerramiento perimetral e instalación de luces exteriores (fases 1 y 3). Debido a aspectos relacionados directamente con la seguridad de los equipos que se encuentran en la parte posterior de los Tribunales de Justicia de Limón (condensadoras de los aires acondicionados, cuartos de máquinas donde se encuentran la planta eléctrica, UPS y bomba de agua) es necesario la construcción e instalación de verjas y sus respectivos portones, a través de los cuales se evite el ingreso a los jardines aledaños al edificio de indigentes y cualquier otra persona que tenga la intención de realizar actos vandálicos en esa área del edificio existente. Además, por recomendación técnica del proveedor de los equipos de aire acondicionado, es necesario ventilar el área donde se ubican las condensadoras.Además, es necesario reforzar el punto anterior con un sistema de iluminación adecuado que permita al personal de seguridad tenga una mejor visibilidad de esa área.
El monto formulado corresponde</t>
    </r>
    <r>
      <rPr>
        <b/>
        <sz val="14"/>
        <color theme="1"/>
        <rFont val="Arial"/>
        <family val="2"/>
      </rPr>
      <t xml:space="preserve"> al cierre de la parte trasera del edificio. </t>
    </r>
    <r>
      <rPr>
        <sz val="14"/>
        <color theme="1"/>
        <rFont val="Arial"/>
        <family val="2"/>
      </rPr>
      <t>Se formula en líneas separadas a solicitud de la D.E Ejecutiva, debido a que las prioridades de antención son diferentes.</t>
    </r>
  </si>
  <si>
    <t>ÁREA DE CONSTRUCCIONES 2020</t>
  </si>
  <si>
    <t>Presupuesto Total</t>
  </si>
  <si>
    <t>TRANSFERENCIAS DE CAPITAL AL SECTOR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</si>
</sst>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140A]\ #,##0.00;[Red]\-[$¢-140A]\ #,##0.00"/>
    <numFmt numFmtId="165" formatCode="[$-10409]dd/mm/yyyy"/>
    <numFmt numFmtId="166" formatCode="_-* #,##0.00\ _€_-;\-* #,##0.00\ _€_-;_-* &quot;-&quot;??\ _€_-;_-@_-"/>
    <numFmt numFmtId="167" formatCode="#,##0;[Red]#,##0"/>
    <numFmt numFmtId="168" formatCode="0.0%"/>
    <numFmt numFmtId="169" formatCode="[$-10409]h:mm\ AM/PM"/>
    <numFmt numFmtId="170" formatCode="[$-10409]#,##0.00;\-#,##0.00"/>
    <numFmt numFmtId="171" formatCode="_(* #,##0_);_(* \(#,##0\);_(* &quot;-&quot;??_);_(@_)"/>
  </numFmts>
  <fonts count="4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Arial"/>
      <family val="2"/>
    </font>
    <font>
      <sz val="10"/>
      <name val="Arial"/>
      <family val="2"/>
    </font>
    <font>
      <sz val="11"/>
      <color rgb="FFCD5C5C"/>
      <name val="Calibri"/>
      <family val="2"/>
      <charset val="1"/>
    </font>
    <font>
      <b/>
      <sz val="12"/>
      <name val="Arial"/>
      <family val="2"/>
      <charset val="1"/>
    </font>
    <font>
      <sz val="10"/>
      <color theme="1"/>
      <name val="Arial"/>
      <family val="2"/>
    </font>
    <font>
      <b/>
      <sz val="11"/>
      <name val="Arial"/>
      <family val="2"/>
    </font>
    <font>
      <sz val="11"/>
      <color rgb="FF000000"/>
      <name val="Calibri"/>
      <family val="2"/>
      <charset val="1"/>
    </font>
    <font>
      <sz val="11"/>
      <name val="Arial"/>
      <family val="2"/>
      <charset val="1"/>
    </font>
    <font>
      <sz val="11"/>
      <name val="Arial"/>
      <family val="2"/>
    </font>
    <font>
      <sz val="11"/>
      <name val="Calibri"/>
      <family val="2"/>
      <charset val="1"/>
    </font>
    <font>
      <sz val="9"/>
      <color theme="1"/>
      <name val="Arial"/>
      <family val="2"/>
    </font>
    <font>
      <b/>
      <sz val="9"/>
      <color theme="1"/>
      <name val="Arial"/>
      <family val="2"/>
    </font>
    <font>
      <b/>
      <sz val="9"/>
      <color theme="8" tint="-0.499984740745262"/>
      <name val="Arial"/>
      <family val="2"/>
    </font>
    <font>
      <sz val="8"/>
      <color rgb="FF000000"/>
      <name val="Tahoma"/>
      <family val="2"/>
    </font>
    <font>
      <sz val="8"/>
      <color rgb="FF000000"/>
      <name val="Arial"/>
      <family val="2"/>
    </font>
    <font>
      <sz val="11"/>
      <color rgb="FF000000"/>
      <name val="Calibri"/>
      <family val="2"/>
      <scheme val="minor"/>
    </font>
    <font>
      <sz val="11"/>
      <name val="Calibri"/>
      <family val="2"/>
    </font>
    <font>
      <b/>
      <sz val="10"/>
      <color rgb="FF000000"/>
      <name val="Tahoma"/>
      <family val="2"/>
    </font>
    <font>
      <b/>
      <sz val="8"/>
      <color rgb="FF000000"/>
      <name val="Tahoma"/>
      <family val="2"/>
    </font>
    <font>
      <b/>
      <sz val="8"/>
      <color rgb="FF000000"/>
      <name val="Arial"/>
      <family val="2"/>
    </font>
    <font>
      <sz val="10"/>
      <color rgb="FF000000"/>
      <name val="Arial"/>
      <family val="2"/>
    </font>
    <font>
      <sz val="8"/>
      <color theme="1"/>
      <name val="Arial"/>
      <family val="2"/>
    </font>
    <font>
      <sz val="8"/>
      <name val="Arial"/>
      <family val="2"/>
    </font>
    <font>
      <sz val="14"/>
      <color theme="1"/>
      <name val="Arial"/>
      <family val="2"/>
    </font>
    <font>
      <b/>
      <sz val="14"/>
      <name val="Arial"/>
      <family val="2"/>
    </font>
    <font>
      <b/>
      <sz val="14"/>
      <color theme="1"/>
      <name val="Arial"/>
      <family val="2"/>
    </font>
    <font>
      <b/>
      <sz val="14"/>
      <color theme="0"/>
      <name val="Arial"/>
      <family val="2"/>
    </font>
    <font>
      <b/>
      <sz val="10"/>
      <name val="Arial"/>
      <family val="2"/>
    </font>
    <font>
      <u/>
      <sz val="11"/>
      <name val="Arial"/>
      <family val="2"/>
    </font>
    <font>
      <b/>
      <sz val="14"/>
      <color indexed="81"/>
      <name val="Tahoma"/>
      <family val="2"/>
    </font>
    <font>
      <b/>
      <sz val="9"/>
      <color indexed="81"/>
      <name val="Tahoma"/>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rgb="FF708090"/>
        <bgColor rgb="FF708090"/>
      </patternFill>
    </fill>
    <fill>
      <patternFill patternType="solid">
        <fgColor rgb="FFDCDCDC"/>
        <bgColor rgb="FFDCDCDC"/>
      </patternFill>
    </fill>
    <fill>
      <patternFill patternType="solid">
        <fgColor rgb="FFB0C4DE"/>
        <bgColor rgb="FFB0C4DE"/>
      </patternFill>
    </fill>
    <fill>
      <patternFill patternType="solid">
        <fgColor rgb="FFF0F8FF"/>
        <bgColor rgb="FFF0F8FF"/>
      </patternFill>
    </fill>
    <fill>
      <patternFill patternType="solid">
        <fgColor theme="0"/>
        <bgColor theme="4" tint="0.79998168889431442"/>
      </patternFill>
    </fill>
    <fill>
      <patternFill patternType="solid">
        <fgColor theme="0" tint="-4.9989318521683403E-2"/>
        <bgColor theme="4" tint="0.79998168889431442"/>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hair">
        <color indexed="64"/>
      </left>
      <right style="hair">
        <color indexed="64"/>
      </right>
      <top style="hair">
        <color indexed="64"/>
      </top>
      <bottom style="hair">
        <color indexed="64"/>
      </bottom>
      <diagonal/>
    </border>
    <border>
      <left/>
      <right/>
      <top style="medium">
        <color theme="8" tint="-0.499984740745262"/>
      </top>
      <bottom style="medium">
        <color theme="8" tint="-0.499984740745262"/>
      </bottom>
      <diagonal/>
    </border>
    <border>
      <left/>
      <right/>
      <top/>
      <bottom style="medium">
        <color theme="8" tint="-0.499984740745262"/>
      </bottom>
      <diagonal/>
    </border>
    <border>
      <left/>
      <right/>
      <top style="medium">
        <color theme="8" tint="-0.499984740745262"/>
      </top>
      <bottom/>
      <diagonal/>
    </border>
    <border>
      <left style="hair">
        <color indexed="64"/>
      </left>
      <right style="hair">
        <color indexed="64"/>
      </right>
      <top style="hair">
        <color indexed="64"/>
      </top>
      <bottom/>
      <diagonal/>
    </border>
    <border>
      <left/>
      <right/>
      <top style="thin">
        <color rgb="FF000000"/>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9" fillId="0" borderId="0"/>
    <xf numFmtId="165" fontId="20" fillId="0" borderId="0" applyBorder="0" applyProtection="0"/>
    <xf numFmtId="166" fontId="19" fillId="0" borderId="0" applyFont="0" applyFill="0" applyBorder="0" applyAlignment="0" applyProtection="0"/>
    <xf numFmtId="165" fontId="24" fillId="0" borderId="0"/>
    <xf numFmtId="0" fontId="33" fillId="0" borderId="0"/>
    <xf numFmtId="43" fontId="1" fillId="0" borderId="0" applyFont="0" applyFill="0" applyBorder="0" applyAlignment="0" applyProtection="0"/>
  </cellStyleXfs>
  <cellXfs count="183">
    <xf numFmtId="0" fontId="0" fillId="0" borderId="0" xfId="0"/>
    <xf numFmtId="165" fontId="22" fillId="33" borderId="0" xfId="42" applyFont="1" applyFill="1"/>
    <xf numFmtId="167" fontId="23" fillId="35" borderId="10" xfId="44" applyNumberFormat="1" applyFont="1" applyFill="1" applyBorder="1" applyAlignment="1">
      <alignment horizontal="center" vertical="center" wrapText="1"/>
    </xf>
    <xf numFmtId="165" fontId="19" fillId="33" borderId="0" xfId="42" applyFill="1"/>
    <xf numFmtId="3" fontId="18" fillId="33" borderId="0" xfId="43" applyNumberFormat="1" applyFont="1" applyFill="1" applyAlignment="1">
      <alignment horizontal="right"/>
    </xf>
    <xf numFmtId="10" fontId="18" fillId="33" borderId="0" xfId="43" applyNumberFormat="1" applyFont="1" applyFill="1"/>
    <xf numFmtId="3" fontId="18" fillId="33" borderId="0" xfId="45" applyNumberFormat="1" applyFont="1" applyFill="1"/>
    <xf numFmtId="167" fontId="23" fillId="33" borderId="0" xfId="44" applyNumberFormat="1" applyFont="1" applyFill="1" applyAlignment="1">
      <alignment vertical="center" wrapText="1"/>
    </xf>
    <xf numFmtId="10" fontId="26" fillId="33" borderId="0" xfId="45" applyNumberFormat="1" applyFont="1" applyFill="1"/>
    <xf numFmtId="3" fontId="26" fillId="33" borderId="0" xfId="45" applyNumberFormat="1" applyFont="1" applyFill="1"/>
    <xf numFmtId="165" fontId="27" fillId="33" borderId="0" xfId="45" applyFont="1" applyFill="1"/>
    <xf numFmtId="10" fontId="23" fillId="33" borderId="0" xfId="45" applyNumberFormat="1" applyFont="1" applyFill="1"/>
    <xf numFmtId="3" fontId="23" fillId="33" borderId="0" xfId="45" applyNumberFormat="1" applyFont="1" applyFill="1"/>
    <xf numFmtId="10" fontId="23" fillId="33" borderId="0" xfId="45" applyNumberFormat="1" applyFont="1" applyFill="1" applyAlignment="1">
      <alignment horizontal="right" vertical="top" wrapText="1"/>
    </xf>
    <xf numFmtId="3" fontId="19" fillId="33" borderId="0" xfId="42" applyNumberFormat="1" applyFill="1"/>
    <xf numFmtId="10" fontId="25" fillId="33" borderId="0" xfId="45" applyNumberFormat="1" applyFont="1" applyFill="1" applyAlignment="1">
      <alignment horizontal="right" vertical="top" wrapText="1"/>
    </xf>
    <xf numFmtId="165" fontId="26" fillId="33" borderId="0" xfId="42" applyFont="1" applyFill="1"/>
    <xf numFmtId="1" fontId="19" fillId="33" borderId="0" xfId="42" applyNumberFormat="1" applyFill="1"/>
    <xf numFmtId="10" fontId="19" fillId="33" borderId="0" xfId="42" applyNumberFormat="1" applyFill="1"/>
    <xf numFmtId="0" fontId="28" fillId="0" borderId="0" xfId="0" applyFont="1" applyAlignment="1">
      <alignment horizontal="center" vertical="center" wrapText="1"/>
    </xf>
    <xf numFmtId="0" fontId="0" fillId="33" borderId="0" xfId="0" applyFill="1" applyAlignment="1">
      <alignment horizontal="left"/>
    </xf>
    <xf numFmtId="0" fontId="28" fillId="33" borderId="0" xfId="0" applyFont="1" applyFill="1"/>
    <xf numFmtId="0" fontId="28" fillId="33" borderId="0" xfId="0" applyFont="1" applyFill="1" applyAlignment="1">
      <alignment horizontal="center" vertical="center" wrapText="1"/>
    </xf>
    <xf numFmtId="0" fontId="30" fillId="35" borderId="12" xfId="0" applyFont="1" applyFill="1" applyBorder="1" applyAlignment="1">
      <alignment horizontal="center" vertical="center" wrapText="1"/>
    </xf>
    <xf numFmtId="0" fontId="28" fillId="33" borderId="0" xfId="0" applyFont="1" applyFill="1" applyAlignment="1">
      <alignment horizontal="left"/>
    </xf>
    <xf numFmtId="3" fontId="28" fillId="33" borderId="0" xfId="0" applyNumberFormat="1" applyFont="1" applyFill="1"/>
    <xf numFmtId="0" fontId="29" fillId="33" borderId="0" xfId="0" applyFont="1" applyFill="1" applyAlignment="1">
      <alignment horizontal="center" vertical="center" wrapText="1"/>
    </xf>
    <xf numFmtId="9" fontId="28" fillId="33" borderId="0" xfId="0" applyNumberFormat="1" applyFont="1" applyFill="1" applyAlignment="1">
      <alignment horizontal="center" vertical="center" wrapText="1"/>
    </xf>
    <xf numFmtId="0" fontId="28" fillId="0" borderId="0" xfId="0" applyFont="1"/>
    <xf numFmtId="0" fontId="28" fillId="33" borderId="0" xfId="0" applyFont="1" applyFill="1" applyAlignment="1">
      <alignment horizontal="right"/>
    </xf>
    <xf numFmtId="0" fontId="28" fillId="33" borderId="13" xfId="0" applyFont="1" applyFill="1" applyBorder="1" applyAlignment="1">
      <alignment horizontal="left"/>
    </xf>
    <xf numFmtId="3" fontId="28" fillId="33" borderId="13" xfId="0" applyNumberFormat="1" applyFont="1" applyFill="1" applyBorder="1"/>
    <xf numFmtId="9" fontId="28" fillId="33" borderId="13" xfId="0" applyNumberFormat="1" applyFont="1" applyFill="1" applyBorder="1" applyAlignment="1">
      <alignment horizontal="center" vertical="center" wrapText="1"/>
    </xf>
    <xf numFmtId="0" fontId="22" fillId="33" borderId="14" xfId="0" applyFont="1" applyFill="1" applyBorder="1" applyAlignment="1">
      <alignment horizontal="left"/>
    </xf>
    <xf numFmtId="3" fontId="22" fillId="33" borderId="14" xfId="0" applyNumberFormat="1" applyFont="1" applyFill="1" applyBorder="1"/>
    <xf numFmtId="0" fontId="22" fillId="33" borderId="0" xfId="0" applyFont="1" applyFill="1" applyAlignment="1">
      <alignment horizontal="left"/>
    </xf>
    <xf numFmtId="3" fontId="22" fillId="33" borderId="0" xfId="0" applyNumberFormat="1" applyFont="1" applyFill="1"/>
    <xf numFmtId="0" fontId="22" fillId="33" borderId="13" xfId="0" applyFont="1" applyFill="1" applyBorder="1" applyAlignment="1">
      <alignment horizontal="left"/>
    </xf>
    <xf numFmtId="3" fontId="22" fillId="33" borderId="13" xfId="0" applyNumberFormat="1" applyFont="1" applyFill="1" applyBorder="1"/>
    <xf numFmtId="0" fontId="30" fillId="33" borderId="12" xfId="0" applyFont="1" applyFill="1" applyBorder="1" applyAlignment="1">
      <alignment horizontal="center" vertical="center"/>
    </xf>
    <xf numFmtId="168" fontId="28" fillId="33" borderId="14" xfId="0" applyNumberFormat="1" applyFont="1" applyFill="1" applyBorder="1" applyAlignment="1">
      <alignment horizontal="center"/>
    </xf>
    <xf numFmtId="168" fontId="28" fillId="33" borderId="0" xfId="0" applyNumberFormat="1" applyFont="1" applyFill="1" applyAlignment="1">
      <alignment horizontal="center"/>
    </xf>
    <xf numFmtId="168" fontId="28" fillId="33" borderId="13" xfId="0" applyNumberFormat="1" applyFont="1" applyFill="1" applyBorder="1" applyAlignment="1">
      <alignment horizontal="center"/>
    </xf>
    <xf numFmtId="0" fontId="28" fillId="33" borderId="0" xfId="0" pivotButton="1" applyFont="1" applyFill="1" applyAlignment="1">
      <alignment horizontal="center" vertical="center" wrapText="1"/>
    </xf>
    <xf numFmtId="3" fontId="28" fillId="33" borderId="0" xfId="0" applyNumberFormat="1" applyFont="1" applyFill="1" applyAlignment="1">
      <alignment horizontal="right"/>
    </xf>
    <xf numFmtId="3" fontId="26" fillId="33" borderId="0" xfId="42" applyNumberFormat="1" applyFont="1" applyFill="1"/>
    <xf numFmtId="0" fontId="31" fillId="0" borderId="0" xfId="46" applyFont="1" applyAlignment="1">
      <alignment vertical="top" wrapText="1" readingOrder="1"/>
    </xf>
    <xf numFmtId="0" fontId="34" fillId="0" borderId="16" xfId="46" applyFont="1" applyBorder="1" applyAlignment="1">
      <alignment vertical="top" wrapText="1"/>
    </xf>
    <xf numFmtId="0" fontId="37" fillId="37" borderId="0" xfId="46" applyFont="1" applyFill="1" applyAlignment="1">
      <alignment horizontal="right" vertical="top" wrapText="1" readingOrder="1"/>
    </xf>
    <xf numFmtId="170" fontId="37" fillId="0" borderId="0" xfId="46" applyNumberFormat="1" applyFont="1" applyAlignment="1">
      <alignment vertical="top" wrapText="1" readingOrder="1"/>
    </xf>
    <xf numFmtId="0" fontId="32" fillId="0" borderId="0" xfId="46" applyFont="1" applyAlignment="1">
      <alignment horizontal="left" vertical="top" wrapText="1" readingOrder="1"/>
    </xf>
    <xf numFmtId="170" fontId="32" fillId="0" borderId="0" xfId="46" applyNumberFormat="1" applyFont="1" applyAlignment="1">
      <alignment vertical="top" wrapText="1" readingOrder="1"/>
    </xf>
    <xf numFmtId="0" fontId="16" fillId="40" borderId="0" xfId="0" applyFont="1" applyFill="1" applyAlignment="1">
      <alignment horizontal="left"/>
    </xf>
    <xf numFmtId="3" fontId="16" fillId="40" borderId="0" xfId="0" applyNumberFormat="1" applyFont="1" applyFill="1"/>
    <xf numFmtId="0" fontId="29" fillId="40" borderId="17" xfId="0" applyFont="1" applyFill="1" applyBorder="1" applyAlignment="1">
      <alignment horizontal="left"/>
    </xf>
    <xf numFmtId="3" fontId="29" fillId="40" borderId="17" xfId="0" applyNumberFormat="1" applyFont="1" applyFill="1" applyBorder="1"/>
    <xf numFmtId="0" fontId="30" fillId="41" borderId="12" xfId="0" applyFont="1" applyFill="1" applyBorder="1" applyAlignment="1">
      <alignment horizontal="center" vertical="center" wrapText="1"/>
    </xf>
    <xf numFmtId="0" fontId="30" fillId="41" borderId="14" xfId="0" applyFont="1" applyFill="1" applyBorder="1" applyAlignment="1">
      <alignment horizontal="left"/>
    </xf>
    <xf numFmtId="3" fontId="30" fillId="41" borderId="14" xfId="0" applyNumberFormat="1" applyFont="1" applyFill="1" applyBorder="1"/>
    <xf numFmtId="168" fontId="30" fillId="35" borderId="14" xfId="0" applyNumberFormat="1" applyFont="1" applyFill="1" applyBorder="1"/>
    <xf numFmtId="0" fontId="39" fillId="0" borderId="0" xfId="0" applyFont="1" applyAlignment="1">
      <alignment horizontal="left" vertical="center"/>
    </xf>
    <xf numFmtId="3" fontId="39" fillId="0" borderId="0" xfId="0" applyNumberFormat="1" applyFont="1" applyAlignment="1">
      <alignment horizontal="right" vertical="center"/>
    </xf>
    <xf numFmtId="3" fontId="39" fillId="0" borderId="0" xfId="0" applyNumberFormat="1" applyFont="1" applyAlignment="1">
      <alignment vertical="center"/>
    </xf>
    <xf numFmtId="168" fontId="39" fillId="33" borderId="0" xfId="0" applyNumberFormat="1" applyFont="1" applyFill="1" applyAlignment="1">
      <alignment vertical="center"/>
    </xf>
    <xf numFmtId="0" fontId="29" fillId="33" borderId="0" xfId="0" applyFont="1" applyFill="1" applyAlignment="1">
      <alignment horizontal="left" vertical="center" wrapText="1"/>
    </xf>
    <xf numFmtId="0" fontId="30" fillId="35" borderId="0" xfId="0" applyFont="1" applyFill="1"/>
    <xf numFmtId="168" fontId="30" fillId="35" borderId="0" xfId="0" applyNumberFormat="1" applyFont="1" applyFill="1" applyAlignment="1">
      <alignment horizontal="center"/>
    </xf>
    <xf numFmtId="3" fontId="29" fillId="33" borderId="0" xfId="0" applyNumberFormat="1" applyFont="1" applyFill="1"/>
    <xf numFmtId="0" fontId="32" fillId="0" borderId="0" xfId="46" applyFont="1" applyAlignment="1">
      <alignment vertical="top" wrapText="1" readingOrder="1"/>
    </xf>
    <xf numFmtId="0" fontId="34" fillId="0" borderId="0" xfId="46" applyFont="1"/>
    <xf numFmtId="0" fontId="38" fillId="0" borderId="0" xfId="46" applyFont="1" applyAlignment="1">
      <alignment vertical="top" wrapText="1" readingOrder="1"/>
    </xf>
    <xf numFmtId="0" fontId="37" fillId="0" borderId="0" xfId="46" applyFont="1" applyAlignment="1">
      <alignment vertical="top" wrapText="1" readingOrder="1"/>
    </xf>
    <xf numFmtId="0" fontId="32" fillId="39" borderId="0" xfId="46" applyFont="1" applyFill="1" applyAlignment="1">
      <alignment vertical="top" wrapText="1" readingOrder="1"/>
    </xf>
    <xf numFmtId="0" fontId="37" fillId="38" borderId="0" xfId="46" applyFont="1" applyFill="1" applyAlignment="1">
      <alignment vertical="top" wrapText="1" readingOrder="1"/>
    </xf>
    <xf numFmtId="0" fontId="36" fillId="0" borderId="0" xfId="46" applyFont="1" applyAlignment="1">
      <alignment horizontal="left" vertical="top" wrapText="1" readingOrder="1"/>
    </xf>
    <xf numFmtId="0" fontId="37" fillId="36" borderId="0" xfId="46" applyFont="1" applyFill="1" applyAlignment="1">
      <alignment horizontal="left" vertical="top" wrapText="1" readingOrder="1"/>
    </xf>
    <xf numFmtId="0" fontId="37" fillId="36" borderId="0" xfId="46" applyFont="1" applyFill="1" applyAlignment="1">
      <alignment horizontal="right" vertical="top" wrapText="1" readingOrder="1"/>
    </xf>
    <xf numFmtId="0" fontId="31" fillId="0" borderId="0" xfId="46" applyFont="1" applyAlignment="1">
      <alignment horizontal="left" vertical="top" wrapText="1" readingOrder="1"/>
    </xf>
    <xf numFmtId="3" fontId="40" fillId="33" borderId="0" xfId="42" applyNumberFormat="1" applyFont="1" applyFill="1"/>
    <xf numFmtId="0" fontId="41" fillId="0" borderId="0" xfId="0" applyFont="1" applyAlignment="1">
      <alignment horizontal="center" vertical="center" wrapText="1"/>
    </xf>
    <xf numFmtId="0" fontId="42" fillId="0" borderId="0" xfId="0" applyFont="1" applyAlignment="1">
      <alignment horizontal="left" vertical="center" wrapText="1"/>
    </xf>
    <xf numFmtId="164" fontId="42" fillId="0" borderId="0" xfId="0" applyNumberFormat="1" applyFont="1" applyAlignment="1">
      <alignment vertical="center" wrapText="1"/>
    </xf>
    <xf numFmtId="0" fontId="41" fillId="0" borderId="0" xfId="0" applyFont="1" applyAlignment="1">
      <alignment vertical="center" wrapText="1"/>
    </xf>
    <xf numFmtId="0" fontId="41" fillId="0" borderId="0" xfId="0" applyFont="1" applyAlignment="1">
      <alignment vertical="center"/>
    </xf>
    <xf numFmtId="0" fontId="41" fillId="33" borderId="0" xfId="0" applyFont="1" applyFill="1" applyAlignment="1">
      <alignment vertical="center" wrapText="1"/>
    </xf>
    <xf numFmtId="0" fontId="43" fillId="0" borderId="0" xfId="0" applyFont="1" applyAlignment="1">
      <alignment horizontal="center" vertical="center" wrapText="1"/>
    </xf>
    <xf numFmtId="0" fontId="44" fillId="34" borderId="0" xfId="0" applyFont="1" applyFill="1" applyAlignment="1">
      <alignment horizontal="center" vertical="center" wrapText="1"/>
    </xf>
    <xf numFmtId="0" fontId="44" fillId="34" borderId="15" xfId="0" applyFont="1" applyFill="1" applyBorder="1" applyAlignment="1">
      <alignment horizontal="center" vertical="center" wrapText="1"/>
    </xf>
    <xf numFmtId="4" fontId="44" fillId="34" borderId="15" xfId="0" applyNumberFormat="1" applyFont="1" applyFill="1" applyBorder="1" applyAlignment="1">
      <alignment horizontal="center" vertical="center" wrapText="1"/>
    </xf>
    <xf numFmtId="0" fontId="44" fillId="34" borderId="0" xfId="0" applyFont="1" applyFill="1" applyAlignment="1">
      <alignment horizontal="center" vertical="center"/>
    </xf>
    <xf numFmtId="0" fontId="43" fillId="33" borderId="0" xfId="0" applyFont="1" applyFill="1" applyAlignment="1">
      <alignment horizontal="center" vertical="center" wrapText="1"/>
    </xf>
    <xf numFmtId="0" fontId="41" fillId="33" borderId="0" xfId="0" applyFont="1" applyFill="1" applyAlignment="1">
      <alignment horizontal="center" vertical="center"/>
    </xf>
    <xf numFmtId="0" fontId="41" fillId="33" borderId="11" xfId="0" applyFont="1" applyFill="1" applyBorder="1" applyAlignment="1">
      <alignment horizontal="center" vertical="center"/>
    </xf>
    <xf numFmtId="0" fontId="41" fillId="33" borderId="11" xfId="0" applyFont="1" applyFill="1" applyBorder="1" applyAlignment="1">
      <alignment vertical="center" wrapText="1"/>
    </xf>
    <xf numFmtId="0" fontId="41" fillId="33" borderId="11" xfId="0" applyFont="1" applyFill="1" applyBorder="1" applyAlignment="1">
      <alignment vertical="center"/>
    </xf>
    <xf numFmtId="4" fontId="41" fillId="33" borderId="11" xfId="0" applyNumberFormat="1" applyFont="1" applyFill="1" applyBorder="1" applyAlignment="1">
      <alignment vertical="center"/>
    </xf>
    <xf numFmtId="0" fontId="41" fillId="33" borderId="11" xfId="0" applyFont="1" applyFill="1" applyBorder="1" applyAlignment="1">
      <alignment horizontal="center" vertical="center" wrapText="1"/>
    </xf>
    <xf numFmtId="0" fontId="41" fillId="33" borderId="0" xfId="0" applyFont="1" applyFill="1" applyAlignment="1">
      <alignment vertical="center"/>
    </xf>
    <xf numFmtId="4" fontId="41" fillId="33" borderId="11" xfId="0" applyNumberFormat="1" applyFont="1" applyFill="1" applyBorder="1" applyAlignment="1">
      <alignment vertical="center" wrapText="1"/>
    </xf>
    <xf numFmtId="0" fontId="41" fillId="33" borderId="0" xfId="0" applyFont="1" applyFill="1" applyAlignment="1">
      <alignment horizontal="center" vertical="center" wrapText="1"/>
    </xf>
    <xf numFmtId="4" fontId="41" fillId="0" borderId="11" xfId="0" applyNumberFormat="1" applyFont="1" applyBorder="1" applyAlignment="1">
      <alignment vertical="center" wrapText="1"/>
    </xf>
    <xf numFmtId="4" fontId="41" fillId="0" borderId="0" xfId="0" applyNumberFormat="1" applyFont="1" applyAlignment="1">
      <alignment vertical="center" wrapText="1"/>
    </xf>
    <xf numFmtId="0" fontId="41" fillId="0" borderId="0" xfId="0" applyFont="1" applyFill="1" applyAlignment="1">
      <alignment horizontal="center" vertical="center" wrapText="1"/>
    </xf>
    <xf numFmtId="0" fontId="41" fillId="0" borderId="11" xfId="0" applyFont="1" applyFill="1" applyBorder="1" applyAlignment="1">
      <alignment horizontal="center" vertical="center" wrapText="1"/>
    </xf>
    <xf numFmtId="0" fontId="41" fillId="0" borderId="11" xfId="0" applyFont="1" applyFill="1" applyBorder="1" applyAlignment="1">
      <alignment vertical="center" wrapText="1"/>
    </xf>
    <xf numFmtId="4" fontId="41" fillId="0" borderId="11" xfId="0" applyNumberFormat="1" applyFont="1" applyFill="1" applyBorder="1" applyAlignment="1">
      <alignment vertical="center" wrapText="1"/>
    </xf>
    <xf numFmtId="0" fontId="41" fillId="0" borderId="11" xfId="0" applyFont="1" applyFill="1" applyBorder="1" applyAlignment="1">
      <alignment vertical="center"/>
    </xf>
    <xf numFmtId="0" fontId="41" fillId="0" borderId="0" xfId="0" applyFont="1" applyFill="1" applyAlignment="1">
      <alignment vertical="center"/>
    </xf>
    <xf numFmtId="0" fontId="41" fillId="0" borderId="0" xfId="0" applyFont="1" applyFill="1" applyAlignment="1">
      <alignment vertical="center" wrapText="1"/>
    </xf>
    <xf numFmtId="171" fontId="18" fillId="33" borderId="0" xfId="47" applyNumberFormat="1" applyFont="1" applyFill="1"/>
    <xf numFmtId="165" fontId="45" fillId="33" borderId="0" xfId="42" applyFont="1" applyFill="1"/>
    <xf numFmtId="171" fontId="18" fillId="33" borderId="0" xfId="47" applyNumberFormat="1" applyFont="1" applyFill="1" applyAlignment="1"/>
    <xf numFmtId="165" fontId="23" fillId="33" borderId="18" xfId="43" applyFont="1" applyFill="1" applyBorder="1" applyAlignment="1">
      <alignment horizontal="center"/>
    </xf>
    <xf numFmtId="165" fontId="23" fillId="33" borderId="18" xfId="43" applyFont="1" applyFill="1" applyBorder="1"/>
    <xf numFmtId="1" fontId="26" fillId="33" borderId="18" xfId="43" applyNumberFormat="1" applyFont="1" applyFill="1" applyBorder="1" applyAlignment="1">
      <alignment horizontal="center" vertical="center"/>
    </xf>
    <xf numFmtId="165" fontId="26" fillId="33" borderId="18" xfId="43" applyFont="1" applyFill="1" applyBorder="1"/>
    <xf numFmtId="3" fontId="26" fillId="33" borderId="18" xfId="43" applyNumberFormat="1" applyFont="1" applyFill="1" applyBorder="1"/>
    <xf numFmtId="3" fontId="26" fillId="33" borderId="18" xfId="42" applyNumberFormat="1" applyFont="1" applyFill="1" applyBorder="1" applyAlignment="1">
      <alignment horizontal="right"/>
    </xf>
    <xf numFmtId="3" fontId="26" fillId="33" borderId="18" xfId="42" applyNumberFormat="1" applyFont="1" applyFill="1" applyBorder="1"/>
    <xf numFmtId="165" fontId="26" fillId="33" borderId="18" xfId="42" applyFont="1" applyFill="1" applyBorder="1"/>
    <xf numFmtId="37" fontId="23" fillId="35" borderId="18" xfId="43" applyNumberFormat="1" applyFont="1" applyFill="1" applyBorder="1" applyAlignment="1">
      <alignment horizontal="center" vertical="center" wrapText="1"/>
    </xf>
    <xf numFmtId="167" fontId="23" fillId="35" borderId="18" xfId="44" applyNumberFormat="1" applyFont="1" applyFill="1" applyBorder="1" applyAlignment="1">
      <alignment horizontal="center" vertical="center" wrapText="1"/>
    </xf>
    <xf numFmtId="0" fontId="41" fillId="33" borderId="0" xfId="0" applyFont="1" applyFill="1" applyBorder="1" applyAlignment="1">
      <alignment horizontal="center" vertical="center"/>
    </xf>
    <xf numFmtId="0" fontId="41" fillId="33" borderId="0" xfId="0" applyFont="1" applyFill="1" applyBorder="1" applyAlignment="1">
      <alignment vertical="center" wrapText="1"/>
    </xf>
    <xf numFmtId="0" fontId="41" fillId="33" borderId="0" xfId="0" applyFont="1" applyFill="1" applyBorder="1" applyAlignment="1">
      <alignment vertical="center"/>
    </xf>
    <xf numFmtId="4" fontId="41" fillId="33" borderId="0" xfId="0" applyNumberFormat="1" applyFont="1" applyFill="1" applyBorder="1" applyAlignment="1">
      <alignment vertical="center"/>
    </xf>
    <xf numFmtId="0" fontId="41" fillId="33" borderId="0" xfId="0" applyFont="1" applyFill="1" applyBorder="1" applyAlignment="1">
      <alignment horizontal="center" vertical="center" wrapText="1"/>
    </xf>
    <xf numFmtId="165" fontId="26" fillId="33" borderId="20" xfId="42" applyFont="1" applyFill="1" applyBorder="1"/>
    <xf numFmtId="1" fontId="23" fillId="33" borderId="18" xfId="43" applyNumberFormat="1" applyFont="1" applyFill="1" applyBorder="1" applyAlignment="1">
      <alignment horizontal="center"/>
    </xf>
    <xf numFmtId="0" fontId="41" fillId="33" borderId="18" xfId="0" applyFont="1" applyFill="1" applyBorder="1" applyAlignment="1">
      <alignment horizontal="center" vertical="center"/>
    </xf>
    <xf numFmtId="0" fontId="41" fillId="33" borderId="18" xfId="0" applyFont="1" applyFill="1" applyBorder="1" applyAlignment="1">
      <alignment vertical="center" wrapText="1"/>
    </xf>
    <xf numFmtId="4" fontId="41" fillId="33" borderId="18" xfId="0" applyNumberFormat="1" applyFont="1" applyFill="1" applyBorder="1" applyAlignment="1">
      <alignment vertical="center"/>
    </xf>
    <xf numFmtId="0" fontId="41" fillId="33" borderId="18" xfId="0" applyFont="1" applyFill="1" applyBorder="1" applyAlignment="1">
      <alignment horizontal="center" vertical="center" wrapText="1"/>
    </xf>
    <xf numFmtId="0" fontId="41" fillId="33" borderId="18" xfId="0" applyFont="1" applyFill="1" applyBorder="1" applyAlignment="1">
      <alignment vertical="center"/>
    </xf>
    <xf numFmtId="0" fontId="41" fillId="33" borderId="11" xfId="0" applyFont="1" applyFill="1" applyBorder="1" applyAlignment="1">
      <alignment horizontal="justify" vertical="center" wrapText="1"/>
    </xf>
    <xf numFmtId="0" fontId="41" fillId="0" borderId="11" xfId="0" applyFont="1" applyFill="1" applyBorder="1" applyAlignment="1">
      <alignment horizontal="justify" vertical="center" wrapText="1"/>
    </xf>
    <xf numFmtId="0" fontId="41" fillId="33" borderId="18" xfId="0" applyFont="1" applyFill="1" applyBorder="1" applyAlignment="1">
      <alignment horizontal="justify" vertical="center" wrapText="1"/>
    </xf>
    <xf numFmtId="3" fontId="18" fillId="33" borderId="0" xfId="43" applyNumberFormat="1" applyFont="1" applyFill="1" applyBorder="1" applyAlignment="1">
      <alignment horizontal="right"/>
    </xf>
    <xf numFmtId="1" fontId="23" fillId="35" borderId="18" xfId="43" applyNumberFormat="1" applyFont="1" applyFill="1" applyBorder="1" applyAlignment="1">
      <alignment horizontal="center" vertical="center" wrapText="1"/>
    </xf>
    <xf numFmtId="1" fontId="26" fillId="33" borderId="18" xfId="43" applyNumberFormat="1" applyFont="1" applyFill="1" applyBorder="1" applyAlignment="1">
      <alignment horizontal="center"/>
    </xf>
    <xf numFmtId="3" fontId="26" fillId="33" borderId="18" xfId="43" applyNumberFormat="1" applyFont="1" applyFill="1" applyBorder="1" applyAlignment="1">
      <alignment horizontal="right"/>
    </xf>
    <xf numFmtId="1" fontId="23" fillId="33" borderId="18" xfId="43" applyNumberFormat="1" applyFont="1" applyFill="1" applyBorder="1" applyAlignment="1">
      <alignment horizontal="center" vertical="center"/>
    </xf>
    <xf numFmtId="3" fontId="23" fillId="33" borderId="18" xfId="43" applyNumberFormat="1" applyFont="1" applyFill="1" applyBorder="1"/>
    <xf numFmtId="3" fontId="23" fillId="33" borderId="18" xfId="43" applyNumberFormat="1" applyFont="1" applyFill="1" applyBorder="1" applyAlignment="1">
      <alignment horizontal="right"/>
    </xf>
    <xf numFmtId="1" fontId="26" fillId="33" borderId="0" xfId="42" applyNumberFormat="1" applyFont="1" applyFill="1"/>
    <xf numFmtId="1" fontId="26" fillId="33" borderId="18" xfId="42" applyNumberFormat="1" applyFont="1" applyFill="1" applyBorder="1" applyAlignment="1">
      <alignment horizontal="center"/>
    </xf>
    <xf numFmtId="1" fontId="26" fillId="33" borderId="18" xfId="42" applyNumberFormat="1" applyFont="1" applyFill="1" applyBorder="1"/>
    <xf numFmtId="3" fontId="26" fillId="33" borderId="20" xfId="42" applyNumberFormat="1" applyFont="1" applyFill="1" applyBorder="1"/>
    <xf numFmtId="1" fontId="46" fillId="33" borderId="19" xfId="42" applyNumberFormat="1" applyFont="1" applyFill="1" applyBorder="1"/>
    <xf numFmtId="3" fontId="46" fillId="33" borderId="0" xfId="42" applyNumberFormat="1" applyFont="1" applyFill="1" applyBorder="1"/>
    <xf numFmtId="1" fontId="46" fillId="33" borderId="18" xfId="42" applyNumberFormat="1" applyFont="1" applyFill="1" applyBorder="1" applyAlignment="1">
      <alignment horizontal="center"/>
    </xf>
    <xf numFmtId="3" fontId="46" fillId="33" borderId="21" xfId="42" applyNumberFormat="1" applyFont="1" applyFill="1" applyBorder="1"/>
    <xf numFmtId="3" fontId="26" fillId="33" borderId="21" xfId="42" applyNumberFormat="1" applyFont="1" applyFill="1" applyBorder="1"/>
    <xf numFmtId="165" fontId="23" fillId="33" borderId="21" xfId="43" applyFont="1" applyFill="1" applyBorder="1"/>
    <xf numFmtId="3" fontId="23" fillId="33" borderId="21" xfId="43" applyNumberFormat="1" applyFont="1" applyFill="1" applyBorder="1"/>
    <xf numFmtId="165" fontId="26" fillId="33" borderId="21" xfId="42" applyFont="1" applyFill="1" applyBorder="1"/>
    <xf numFmtId="165" fontId="21" fillId="33" borderId="0" xfId="43" applyFont="1" applyFill="1" applyAlignment="1">
      <alignment horizontal="center" vertical="center" wrapText="1"/>
    </xf>
    <xf numFmtId="0" fontId="31" fillId="0" borderId="0" xfId="46" applyFont="1" applyAlignment="1">
      <alignment horizontal="center" vertical="top" wrapText="1" readingOrder="1"/>
    </xf>
    <xf numFmtId="0" fontId="34" fillId="0" borderId="0" xfId="46" applyFont="1"/>
    <xf numFmtId="0" fontId="31" fillId="0" borderId="0" xfId="46" applyFont="1" applyAlignment="1">
      <alignment horizontal="left" vertical="top" wrapText="1" readingOrder="1"/>
    </xf>
    <xf numFmtId="165" fontId="31" fillId="0" borderId="0" xfId="46" applyNumberFormat="1" applyFont="1" applyAlignment="1">
      <alignment horizontal="right" vertical="top" wrapText="1" readingOrder="1"/>
    </xf>
    <xf numFmtId="169" fontId="31" fillId="0" borderId="0" xfId="46" applyNumberFormat="1" applyFont="1" applyAlignment="1">
      <alignment horizontal="right" vertical="top" wrapText="1" readingOrder="1"/>
    </xf>
    <xf numFmtId="0" fontId="31" fillId="0" borderId="0" xfId="46" applyFont="1" applyAlignment="1">
      <alignment horizontal="right" vertical="top" wrapText="1" readingOrder="1"/>
    </xf>
    <xf numFmtId="0" fontId="35" fillId="0" borderId="0" xfId="46" applyFont="1" applyAlignment="1">
      <alignment horizontal="center" vertical="top" wrapText="1" readingOrder="1"/>
    </xf>
    <xf numFmtId="0" fontId="36" fillId="0" borderId="0" xfId="46" applyFont="1" applyAlignment="1">
      <alignment vertical="top" wrapText="1" readingOrder="1"/>
    </xf>
    <xf numFmtId="0" fontId="36" fillId="0" borderId="0" xfId="46" applyFont="1" applyAlignment="1">
      <alignment horizontal="left" vertical="top" wrapText="1" readingOrder="1"/>
    </xf>
    <xf numFmtId="0" fontId="37" fillId="36" borderId="0" xfId="46" applyFont="1" applyFill="1" applyAlignment="1">
      <alignment horizontal="left" vertical="top" wrapText="1" readingOrder="1"/>
    </xf>
    <xf numFmtId="0" fontId="37" fillId="36" borderId="0" xfId="46" applyFont="1" applyFill="1" applyAlignment="1">
      <alignment horizontal="right" vertical="top" wrapText="1" readingOrder="1"/>
    </xf>
    <xf numFmtId="0" fontId="37" fillId="37" borderId="0" xfId="46" applyFont="1" applyFill="1" applyAlignment="1">
      <alignment horizontal="left" vertical="top" wrapText="1" readingOrder="1"/>
    </xf>
    <xf numFmtId="170" fontId="37" fillId="37" borderId="0" xfId="46" applyNumberFormat="1" applyFont="1" applyFill="1" applyAlignment="1">
      <alignment horizontal="right" vertical="top" wrapText="1" readingOrder="1"/>
    </xf>
    <xf numFmtId="0" fontId="37" fillId="38" borderId="0" xfId="46" applyFont="1" applyFill="1" applyAlignment="1">
      <alignment vertical="top" wrapText="1" readingOrder="1"/>
    </xf>
    <xf numFmtId="170" fontId="37" fillId="38" borderId="0" xfId="46" applyNumberFormat="1" applyFont="1" applyFill="1" applyAlignment="1">
      <alignment horizontal="right" vertical="top" wrapText="1" readingOrder="1"/>
    </xf>
    <xf numFmtId="0" fontId="37" fillId="39" borderId="0" xfId="46" applyFont="1" applyFill="1" applyAlignment="1">
      <alignment vertical="top" wrapText="1" readingOrder="1"/>
    </xf>
    <xf numFmtId="0" fontId="32" fillId="39" borderId="0" xfId="46" applyFont="1" applyFill="1" applyAlignment="1">
      <alignment vertical="top" wrapText="1" readingOrder="1"/>
    </xf>
    <xf numFmtId="170" fontId="37" fillId="39" borderId="0" xfId="46" applyNumberFormat="1" applyFont="1" applyFill="1" applyAlignment="1">
      <alignment horizontal="right" vertical="top" wrapText="1" readingOrder="1"/>
    </xf>
    <xf numFmtId="0" fontId="37" fillId="0" borderId="0" xfId="46" applyFont="1" applyAlignment="1">
      <alignment vertical="top" wrapText="1" readingOrder="1"/>
    </xf>
    <xf numFmtId="170" fontId="37" fillId="0" borderId="0" xfId="46" applyNumberFormat="1" applyFont="1" applyAlignment="1">
      <alignment horizontal="right" vertical="top" wrapText="1" readingOrder="1"/>
    </xf>
    <xf numFmtId="0" fontId="38" fillId="0" borderId="0" xfId="46" applyFont="1" applyAlignment="1">
      <alignment vertical="top" wrapText="1" readingOrder="1"/>
    </xf>
    <xf numFmtId="0" fontId="32" fillId="0" borderId="0" xfId="46" applyFont="1" applyAlignment="1">
      <alignment vertical="top" wrapText="1" readingOrder="1"/>
    </xf>
    <xf numFmtId="0" fontId="29" fillId="33" borderId="0" xfId="0" applyFont="1" applyFill="1" applyAlignment="1">
      <alignment horizontal="center"/>
    </xf>
    <xf numFmtId="0" fontId="28" fillId="33" borderId="0" xfId="0" applyFont="1" applyFill="1" applyAlignment="1">
      <alignment horizontal="center"/>
    </xf>
    <xf numFmtId="3" fontId="30" fillId="41" borderId="14" xfId="0" applyNumberFormat="1" applyFont="1" applyFill="1" applyBorder="1" applyAlignment="1">
      <alignment horizontal="right" vertical="center"/>
    </xf>
    <xf numFmtId="3" fontId="30" fillId="41" borderId="0" xfId="0" applyNumberFormat="1" applyFont="1" applyFill="1" applyAlignment="1">
      <alignment horizontal="right" vertical="center"/>
    </xf>
  </cellXfs>
  <cellStyles count="48">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7" builtinId="3"/>
    <cellStyle name="Millares_Z. Hoja de Trabjo Comisión de Asuntos Ambientales" xfId="44" xr:uid="{FD7515B3-1A98-4C6D-A5EB-BB92B26E60AF}"/>
    <cellStyle name="Neutral" xfId="8" builtinId="28" customBuiltin="1"/>
    <cellStyle name="Normal" xfId="0" builtinId="0"/>
    <cellStyle name="Normal 2" xfId="46" xr:uid="{F1AE15B1-D9CC-4DA1-A42B-666AA550A259}"/>
    <cellStyle name="Normal 5" xfId="45" xr:uid="{F5A50979-BC9A-45DE-AA6A-189441AF9966}"/>
    <cellStyle name="Normal 6" xfId="42" xr:uid="{F0BD8D2B-97C3-4226-9C2D-9611D5F584EB}"/>
    <cellStyle name="Notas" xfId="15" builtinId="10" customBuiltin="1"/>
    <cellStyle name="Salida" xfId="10" builtinId="21" customBuiltin="1"/>
    <cellStyle name="Texto de advertencia" xfId="14" builtinId="11" customBuiltin="1"/>
    <cellStyle name="Texto explicativo" xfId="16" builtinId="53" customBuiltin="1"/>
    <cellStyle name="Texto explicativo 2" xfId="43" xr:uid="{740763D1-834C-4329-B78F-5A4B906BFC72}"/>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R" b="1"/>
              <a:t>Comparativo 2019-2020 de la distribución del presupuesto por tipo de proyecto</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_tradnl"/>
        </a:p>
      </c:txPr>
    </c:title>
    <c:autoTitleDeleted val="0"/>
    <c:plotArea>
      <c:layout/>
      <c:barChart>
        <c:barDir val="col"/>
        <c:grouping val="clustered"/>
        <c:varyColors val="0"/>
        <c:ser>
          <c:idx val="0"/>
          <c:order val="0"/>
          <c:tx>
            <c:strRef>
              <c:f>Análisis!$C$64</c:f>
              <c:strCache>
                <c:ptCount val="1"/>
                <c:pt idx="0">
                  <c:v>Año 2019</c:v>
                </c:pt>
              </c:strCache>
            </c:strRef>
          </c:tx>
          <c:spPr>
            <a:solidFill>
              <a:schemeClr val="accent1"/>
            </a:solidFill>
            <a:ln>
              <a:noFill/>
            </a:ln>
            <a:effectLst/>
          </c:spPr>
          <c:invertIfNegative val="0"/>
          <c:cat>
            <c:strRef>
              <c:f>Análisis!$B$65:$B$67</c:f>
              <c:strCache>
                <c:ptCount val="3"/>
                <c:pt idx="0">
                  <c:v>Gran Impacto</c:v>
                </c:pt>
                <c:pt idx="1">
                  <c:v>Otros requerimientos</c:v>
                </c:pt>
                <c:pt idx="2">
                  <c:v>Ley 7600</c:v>
                </c:pt>
              </c:strCache>
            </c:strRef>
          </c:cat>
          <c:val>
            <c:numRef>
              <c:f>Análisis!$C$65:$C$67</c:f>
              <c:numCache>
                <c:formatCode>#,##0</c:formatCode>
                <c:ptCount val="3"/>
                <c:pt idx="0">
                  <c:v>9115768880.2399998</c:v>
                </c:pt>
                <c:pt idx="1">
                  <c:v>1193721045</c:v>
                </c:pt>
                <c:pt idx="2">
                  <c:v>277354000</c:v>
                </c:pt>
              </c:numCache>
            </c:numRef>
          </c:val>
          <c:extLst>
            <c:ext xmlns:c16="http://schemas.microsoft.com/office/drawing/2014/chart" uri="{C3380CC4-5D6E-409C-BE32-E72D297353CC}">
              <c16:uniqueId val="{00000000-70A0-4380-813A-6276CA021B52}"/>
            </c:ext>
          </c:extLst>
        </c:ser>
        <c:ser>
          <c:idx val="1"/>
          <c:order val="1"/>
          <c:tx>
            <c:strRef>
              <c:f>Análisis!$D$64</c:f>
              <c:strCache>
                <c:ptCount val="1"/>
                <c:pt idx="0">
                  <c:v>Año 2020</c:v>
                </c:pt>
              </c:strCache>
            </c:strRef>
          </c:tx>
          <c:spPr>
            <a:solidFill>
              <a:schemeClr val="accent2"/>
            </a:solidFill>
            <a:ln>
              <a:noFill/>
            </a:ln>
            <a:effectLst/>
          </c:spPr>
          <c:invertIfNegative val="0"/>
          <c:cat>
            <c:strRef>
              <c:f>Análisis!$B$65:$B$67</c:f>
              <c:strCache>
                <c:ptCount val="3"/>
                <c:pt idx="0">
                  <c:v>Gran Impacto</c:v>
                </c:pt>
                <c:pt idx="1">
                  <c:v>Otros requerimientos</c:v>
                </c:pt>
                <c:pt idx="2">
                  <c:v>Ley 7600</c:v>
                </c:pt>
              </c:strCache>
            </c:strRef>
          </c:cat>
          <c:val>
            <c:numRef>
              <c:f>Análisis!$D$65:$D$67</c:f>
              <c:numCache>
                <c:formatCode>#,##0</c:formatCode>
                <c:ptCount val="3"/>
                <c:pt idx="0">
                  <c:v>7200948449.8899994</c:v>
                </c:pt>
                <c:pt idx="1">
                  <c:v>2948665508.9099998</c:v>
                </c:pt>
                <c:pt idx="2">
                  <c:v>373327821.19999999</c:v>
                </c:pt>
              </c:numCache>
            </c:numRef>
          </c:val>
          <c:extLst>
            <c:ext xmlns:c16="http://schemas.microsoft.com/office/drawing/2014/chart" uri="{C3380CC4-5D6E-409C-BE32-E72D297353CC}">
              <c16:uniqueId val="{00000001-70A0-4380-813A-6276CA021B52}"/>
            </c:ext>
          </c:extLst>
        </c:ser>
        <c:dLbls>
          <c:showLegendKey val="0"/>
          <c:showVal val="0"/>
          <c:showCatName val="0"/>
          <c:showSerName val="0"/>
          <c:showPercent val="0"/>
          <c:showBubbleSize val="0"/>
        </c:dLbls>
        <c:gapWidth val="150"/>
        <c:axId val="1028301344"/>
        <c:axId val="1028302656"/>
      </c:barChart>
      <c:catAx>
        <c:axId val="102830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_tradnl"/>
          </a:p>
        </c:txPr>
        <c:crossAx val="1028302656"/>
        <c:crosses val="autoZero"/>
        <c:auto val="1"/>
        <c:lblAlgn val="ctr"/>
        <c:lblOffset val="100"/>
        <c:noMultiLvlLbl val="0"/>
      </c:catAx>
      <c:valAx>
        <c:axId val="102830265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_tradnl"/>
          </a:p>
        </c:txPr>
        <c:crossAx val="10283013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_tradnl"/>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es-ES_trad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_trad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Análisis!$B$37:$B$59</c:f>
              <c:strCache>
                <c:ptCount val="23"/>
                <c:pt idx="0">
                  <c:v>Administración Santa Cruz</c:v>
                </c:pt>
                <c:pt idx="1">
                  <c:v>Centro Judicial Intervención Comunicaciones (CJIC)</c:v>
                </c:pt>
                <c:pt idx="2">
                  <c:v>Segundo Circuito Judicial Zona Atlántica</c:v>
                </c:pt>
                <c:pt idx="3">
                  <c:v>Defensa Pública </c:v>
                </c:pt>
                <c:pt idx="4">
                  <c:v>Circuito Judicial Cartago</c:v>
                </c:pt>
                <c:pt idx="5">
                  <c:v>Salas</c:v>
                </c:pt>
                <c:pt idx="6">
                  <c:v>Administración de Turrialba</c:v>
                </c:pt>
                <c:pt idx="7">
                  <c:v>Segundo Circuito Judicial Alajuela</c:v>
                </c:pt>
                <c:pt idx="8">
                  <c:v>Administración de Grecia</c:v>
                </c:pt>
                <c:pt idx="9">
                  <c:v>Primer Circuito Judicial Alajuela</c:v>
                </c:pt>
                <c:pt idx="10">
                  <c:v>Primer Circuito Judicial Zona Atlántica</c:v>
                </c:pt>
                <c:pt idx="11">
                  <c:v>Circuito Judicial Heredia</c:v>
                </c:pt>
                <c:pt idx="12">
                  <c:v>Segundo Circuito Judicial Zona Sur</c:v>
                </c:pt>
                <c:pt idx="13">
                  <c:v>Administración de Golfito</c:v>
                </c:pt>
                <c:pt idx="14">
                  <c:v>Primer Circuito Judicial San José</c:v>
                </c:pt>
                <c:pt idx="15">
                  <c:v>Tercer Circuito Judicial Alajuela</c:v>
                </c:pt>
                <c:pt idx="16">
                  <c:v>Segundo Circuito Judicial Guanacaste</c:v>
                </c:pt>
                <c:pt idx="17">
                  <c:v>Segundo Circuito Judicial San José</c:v>
                </c:pt>
                <c:pt idx="18">
                  <c:v>Ciudad Judicial San Joaquín de Flores</c:v>
                </c:pt>
                <c:pt idx="19">
                  <c:v>Primer Circuito Judicial Zona Sur</c:v>
                </c:pt>
                <c:pt idx="20">
                  <c:v>Primer Circuito Judicial Guanacaste</c:v>
                </c:pt>
                <c:pt idx="21">
                  <c:v>Organismo de Investigación Judicial</c:v>
                </c:pt>
                <c:pt idx="22">
                  <c:v>Dirección Ejecutiva</c:v>
                </c:pt>
              </c:strCache>
            </c:strRef>
          </c:cat>
          <c:val>
            <c:numRef>
              <c:f>Análisis!$C$37:$C$59</c:f>
              <c:numCache>
                <c:formatCode>#,##0</c:formatCode>
                <c:ptCount val="23"/>
                <c:pt idx="0">
                  <c:v>5000000</c:v>
                </c:pt>
                <c:pt idx="1">
                  <c:v>6000000</c:v>
                </c:pt>
                <c:pt idx="2">
                  <c:v>10000000</c:v>
                </c:pt>
                <c:pt idx="3">
                  <c:v>13750000</c:v>
                </c:pt>
                <c:pt idx="4">
                  <c:v>15000000</c:v>
                </c:pt>
                <c:pt idx="5">
                  <c:v>15500000</c:v>
                </c:pt>
                <c:pt idx="6">
                  <c:v>25000000</c:v>
                </c:pt>
                <c:pt idx="7">
                  <c:v>34000000</c:v>
                </c:pt>
                <c:pt idx="8">
                  <c:v>50000000</c:v>
                </c:pt>
                <c:pt idx="9">
                  <c:v>88000000</c:v>
                </c:pt>
                <c:pt idx="10">
                  <c:v>114000000</c:v>
                </c:pt>
                <c:pt idx="11">
                  <c:v>115964600</c:v>
                </c:pt>
                <c:pt idx="12">
                  <c:v>128000000</c:v>
                </c:pt>
                <c:pt idx="13">
                  <c:v>150000000</c:v>
                </c:pt>
                <c:pt idx="14">
                  <c:v>162200000</c:v>
                </c:pt>
                <c:pt idx="15">
                  <c:v>270000000</c:v>
                </c:pt>
                <c:pt idx="16">
                  <c:v>401500000</c:v>
                </c:pt>
                <c:pt idx="17">
                  <c:v>418500000</c:v>
                </c:pt>
                <c:pt idx="18">
                  <c:v>1065000000</c:v>
                </c:pt>
                <c:pt idx="19">
                  <c:v>1121029969.3899999</c:v>
                </c:pt>
                <c:pt idx="20">
                  <c:v>1135000000</c:v>
                </c:pt>
                <c:pt idx="21">
                  <c:v>2307119000</c:v>
                </c:pt>
                <c:pt idx="22">
                  <c:v>2872378210.6099997</c:v>
                </c:pt>
              </c:numCache>
            </c:numRef>
          </c:val>
          <c:extLst>
            <c:ext xmlns:c16="http://schemas.microsoft.com/office/drawing/2014/chart" uri="{C3380CC4-5D6E-409C-BE32-E72D297353CC}">
              <c16:uniqueId val="{00000000-5D55-4C19-B936-3FE1189958D3}"/>
            </c:ext>
          </c:extLst>
        </c:ser>
        <c:dLbls>
          <c:showLegendKey val="0"/>
          <c:showVal val="0"/>
          <c:showCatName val="0"/>
          <c:showSerName val="0"/>
          <c:showPercent val="0"/>
          <c:showBubbleSize val="0"/>
        </c:dLbls>
        <c:gapWidth val="182"/>
        <c:axId val="728925552"/>
        <c:axId val="728925880"/>
      </c:barChart>
      <c:catAx>
        <c:axId val="728925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_tradnl"/>
          </a:p>
        </c:txPr>
        <c:crossAx val="728925880"/>
        <c:crosses val="autoZero"/>
        <c:auto val="1"/>
        <c:lblAlgn val="ctr"/>
        <c:lblOffset val="100"/>
        <c:noMultiLvlLbl val="0"/>
      </c:catAx>
      <c:valAx>
        <c:axId val="728925880"/>
        <c:scaling>
          <c:orientation val="minMax"/>
        </c:scaling>
        <c:delete val="0"/>
        <c:axPos val="b"/>
        <c:numFmt formatCode="#,##0" sourceLinked="1"/>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_tradnl"/>
          </a:p>
        </c:txPr>
        <c:crossAx val="728925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Arial" panose="020B0604020202020204" pitchFamily="34" charset="0"/>
          <a:cs typeface="Arial" panose="020B0604020202020204" pitchFamily="34" charset="0"/>
        </a:defRPr>
      </a:pPr>
      <a:endParaRPr lang="es-ES_trad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527777777777778"/>
          <c:y val="0.20601851851851852"/>
          <c:w val="0.46388888888888891"/>
          <c:h val="0.77314814814814814"/>
        </c:manualLayout>
      </c:layout>
      <c:doughnutChart>
        <c:varyColors val="1"/>
        <c:ser>
          <c:idx val="0"/>
          <c:order val="0"/>
          <c:dPt>
            <c:idx val="0"/>
            <c:bubble3D val="0"/>
            <c:spPr>
              <a:solidFill>
                <a:schemeClr val="accent5">
                  <a:lumMod val="50000"/>
                </a:schemeClr>
              </a:solidFill>
              <a:ln w="19050">
                <a:solidFill>
                  <a:schemeClr val="lt1"/>
                </a:solidFill>
              </a:ln>
              <a:effectLst/>
            </c:spPr>
            <c:extLst>
              <c:ext xmlns:c16="http://schemas.microsoft.com/office/drawing/2014/chart" uri="{C3380CC4-5D6E-409C-BE32-E72D297353CC}">
                <c16:uniqueId val="{00000001-049F-4C4D-AD0A-1506E42A3A4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049F-4C4D-AD0A-1506E42A3A49}"/>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3-049F-4C4D-AD0A-1506E42A3A49}"/>
              </c:ext>
            </c:extLst>
          </c:dPt>
          <c:dLbls>
            <c:dLbl>
              <c:idx val="0"/>
              <c:layout>
                <c:manualLayout>
                  <c:x val="0.17222222222222222"/>
                  <c:y val="2.314814814814814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9F-4C4D-AD0A-1506E42A3A49}"/>
                </c:ext>
              </c:extLst>
            </c:dLbl>
            <c:dLbl>
              <c:idx val="1"/>
              <c:layout>
                <c:manualLayout>
                  <c:x val="-0.17500000000000004"/>
                  <c:y val="5.555555555555555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9F-4C4D-AD0A-1506E42A3A49}"/>
                </c:ext>
              </c:extLst>
            </c:dLbl>
            <c:dLbl>
              <c:idx val="2"/>
              <c:layout>
                <c:manualLayout>
                  <c:x val="-4.166666666666672E-2"/>
                  <c:y val="-0.1759259259259259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9F-4C4D-AD0A-1506E42A3A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_tradnl"/>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Análisis!$C$119:$E$119</c:f>
              <c:strCache>
                <c:ptCount val="3"/>
                <c:pt idx="0">
                  <c:v>A (Tipo 1)</c:v>
                </c:pt>
                <c:pt idx="1">
                  <c:v>B (Tipo 2 y 3)</c:v>
                </c:pt>
                <c:pt idx="2">
                  <c:v>C (Tipo 4 y 5)</c:v>
                </c:pt>
              </c:strCache>
            </c:strRef>
          </c:cat>
          <c:val>
            <c:numRef>
              <c:f>Análisis!$C$123:$E$123</c:f>
              <c:numCache>
                <c:formatCode>#,##0</c:formatCode>
                <c:ptCount val="3"/>
                <c:pt idx="0">
                  <c:v>6576587271.6899996</c:v>
                </c:pt>
                <c:pt idx="1">
                  <c:v>3118445768.5500002</c:v>
                </c:pt>
                <c:pt idx="2">
                  <c:v>827908739.75999999</c:v>
                </c:pt>
              </c:numCache>
            </c:numRef>
          </c:val>
          <c:extLst>
            <c:ext xmlns:c16="http://schemas.microsoft.com/office/drawing/2014/chart" uri="{C3380CC4-5D6E-409C-BE32-E72D297353CC}">
              <c16:uniqueId val="{00000000-049F-4C4D-AD0A-1506E42A3A49}"/>
            </c:ext>
          </c:extLst>
        </c:ser>
        <c:dLbls>
          <c:showLegendKey val="0"/>
          <c:showVal val="1"/>
          <c:showCatName val="1"/>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_trad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10</xdr:row>
      <xdr:rowOff>177800</xdr:rowOff>
    </xdr:to>
    <xdr:pic>
      <xdr:nvPicPr>
        <xdr:cNvPr id="2" name="Picture 1">
          <a:extLst>
            <a:ext uri="{FF2B5EF4-FFF2-40B4-BE49-F238E27FC236}">
              <a16:creationId xmlns:a16="http://schemas.microsoft.com/office/drawing/2014/main" id="{E24C615E-3A9E-4164-ABA2-4BF49F34B20C}"/>
            </a:ext>
          </a:extLst>
        </xdr:cNvPr>
        <xdr:cNvPicPr/>
      </xdr:nvPicPr>
      <xdr:blipFill>
        <a:blip xmlns:r="http://schemas.openxmlformats.org/officeDocument/2006/relationships" r:embed="rId1" cstate="print"/>
        <a:stretch>
          <a:fillRect/>
        </a:stretch>
      </xdr:blipFill>
      <xdr:spPr>
        <a:xfrm>
          <a:off x="95250" y="368300"/>
          <a:ext cx="622300" cy="977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557493</xdr:colOff>
      <xdr:row>67</xdr:row>
      <xdr:rowOff>73585</xdr:rowOff>
    </xdr:from>
    <xdr:to>
      <xdr:col>4</xdr:col>
      <xdr:colOff>290793</xdr:colOff>
      <xdr:row>85</xdr:row>
      <xdr:rowOff>75079</xdr:rowOff>
    </xdr:to>
    <xdr:graphicFrame macro="">
      <xdr:nvGraphicFramePr>
        <xdr:cNvPr id="3" name="Gráfico 2">
          <a:extLst>
            <a:ext uri="{FF2B5EF4-FFF2-40B4-BE49-F238E27FC236}">
              <a16:creationId xmlns:a16="http://schemas.microsoft.com/office/drawing/2014/main" id="{8BF2F2F4-67FF-4F67-BDC7-25D5E18B4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34</xdr:row>
      <xdr:rowOff>114300</xdr:rowOff>
    </xdr:from>
    <xdr:to>
      <xdr:col>7</xdr:col>
      <xdr:colOff>717176</xdr:colOff>
      <xdr:row>60</xdr:row>
      <xdr:rowOff>44450</xdr:rowOff>
    </xdr:to>
    <xdr:graphicFrame macro="">
      <xdr:nvGraphicFramePr>
        <xdr:cNvPr id="4" name="Gráfico 3">
          <a:extLst>
            <a:ext uri="{FF2B5EF4-FFF2-40B4-BE49-F238E27FC236}">
              <a16:creationId xmlns:a16="http://schemas.microsoft.com/office/drawing/2014/main" id="{11160657-21E6-4C98-B7B5-423B70EE1A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1001060</xdr:colOff>
      <xdr:row>126</xdr:row>
      <xdr:rowOff>85164</xdr:rowOff>
    </xdr:from>
    <xdr:to>
      <xdr:col>5</xdr:col>
      <xdr:colOff>276413</xdr:colOff>
      <xdr:row>144</xdr:row>
      <xdr:rowOff>138952</xdr:rowOff>
    </xdr:to>
    <xdr:grpSp>
      <xdr:nvGrpSpPr>
        <xdr:cNvPr id="9" name="Grupo 8">
          <a:extLst>
            <a:ext uri="{FF2B5EF4-FFF2-40B4-BE49-F238E27FC236}">
              <a16:creationId xmlns:a16="http://schemas.microsoft.com/office/drawing/2014/main" id="{012B0CCB-DF39-4569-89BB-F9F45869B03B}"/>
            </a:ext>
          </a:extLst>
        </xdr:cNvPr>
        <xdr:cNvGrpSpPr/>
      </xdr:nvGrpSpPr>
      <xdr:grpSpPr>
        <a:xfrm>
          <a:off x="1729442" y="20950517"/>
          <a:ext cx="4318000" cy="2877670"/>
          <a:chOff x="1972236" y="19463870"/>
          <a:chExt cx="4572000" cy="2743200"/>
        </a:xfrm>
      </xdr:grpSpPr>
      <xdr:graphicFrame macro="">
        <xdr:nvGraphicFramePr>
          <xdr:cNvPr id="5" name="Gráfico 4">
            <a:extLst>
              <a:ext uri="{FF2B5EF4-FFF2-40B4-BE49-F238E27FC236}">
                <a16:creationId xmlns:a16="http://schemas.microsoft.com/office/drawing/2014/main" id="{3B75676C-B9CC-4E5D-8AE8-4CDCFF9FB62B}"/>
              </a:ext>
            </a:extLst>
          </xdr:cNvPr>
          <xdr:cNvGraphicFramePr/>
        </xdr:nvGraphicFramePr>
        <xdr:xfrm>
          <a:off x="1972236" y="19463870"/>
          <a:ext cx="4572000" cy="274320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6" name="CuadroTexto 5">
            <a:extLst>
              <a:ext uri="{FF2B5EF4-FFF2-40B4-BE49-F238E27FC236}">
                <a16:creationId xmlns:a16="http://schemas.microsoft.com/office/drawing/2014/main" id="{DF21D557-EB61-43FF-AC41-F846B6A010DE}"/>
              </a:ext>
            </a:extLst>
          </xdr:cNvPr>
          <xdr:cNvSpPr txBox="1"/>
        </xdr:nvSpPr>
        <xdr:spPr>
          <a:xfrm>
            <a:off x="3817471" y="20902706"/>
            <a:ext cx="1068293" cy="552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2000" b="1">
                <a:solidFill>
                  <a:schemeClr val="bg2">
                    <a:lumMod val="50000"/>
                  </a:schemeClr>
                </a:solidFill>
                <a:latin typeface="Arial" panose="020B0604020202020204" pitchFamily="34" charset="0"/>
                <a:cs typeface="Arial" panose="020B0604020202020204" pitchFamily="34" charset="0"/>
              </a:rPr>
              <a:t>62.5%</a:t>
            </a:r>
          </a:p>
        </xdr:txBody>
      </xdr:sp>
      <xdr:sp macro="" textlink="">
        <xdr:nvSpPr>
          <xdr:cNvPr id="7" name="CuadroTexto 6">
            <a:extLst>
              <a:ext uri="{FF2B5EF4-FFF2-40B4-BE49-F238E27FC236}">
                <a16:creationId xmlns:a16="http://schemas.microsoft.com/office/drawing/2014/main" id="{153F4B06-ACD5-4E50-A366-358BC0B5F8CC}"/>
              </a:ext>
            </a:extLst>
          </xdr:cNvPr>
          <xdr:cNvSpPr txBox="1"/>
        </xdr:nvSpPr>
        <xdr:spPr>
          <a:xfrm>
            <a:off x="3204883" y="20756286"/>
            <a:ext cx="652927" cy="42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050" b="1">
                <a:solidFill>
                  <a:schemeClr val="bg1"/>
                </a:solidFill>
                <a:latin typeface="Arial" panose="020B0604020202020204" pitchFamily="34" charset="0"/>
                <a:cs typeface="Arial" panose="020B0604020202020204" pitchFamily="34" charset="0"/>
              </a:rPr>
              <a:t>29.6%</a:t>
            </a:r>
          </a:p>
        </xdr:txBody>
      </xdr:sp>
      <xdr:sp macro="" textlink="">
        <xdr:nvSpPr>
          <xdr:cNvPr id="8" name="CuadroTexto 7">
            <a:extLst>
              <a:ext uri="{FF2B5EF4-FFF2-40B4-BE49-F238E27FC236}">
                <a16:creationId xmlns:a16="http://schemas.microsoft.com/office/drawing/2014/main" id="{B15A22C5-2E32-4905-9B8D-475DC354DB42}"/>
              </a:ext>
            </a:extLst>
          </xdr:cNvPr>
          <xdr:cNvSpPr txBox="1"/>
        </xdr:nvSpPr>
        <xdr:spPr>
          <a:xfrm>
            <a:off x="3830918" y="20101858"/>
            <a:ext cx="627528" cy="42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900" b="1">
                <a:solidFill>
                  <a:schemeClr val="bg1"/>
                </a:solidFill>
                <a:latin typeface="Arial" panose="020B0604020202020204" pitchFamily="34" charset="0"/>
                <a:cs typeface="Arial" panose="020B0604020202020204" pitchFamily="34" charset="0"/>
              </a:rPr>
              <a:t>7.9%</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EBBA-44B3-4889-B86B-B3D70609D2BC}">
  <dimension ref="B2:R56"/>
  <sheetViews>
    <sheetView workbookViewId="0"/>
  </sheetViews>
  <sheetFormatPr baseColWidth="10" defaultColWidth="10.88671875" defaultRowHeight="13.8" x14ac:dyDescent="0.25"/>
  <cols>
    <col min="1" max="1" width="18" style="3" customWidth="1"/>
    <col min="2" max="2" width="11.33203125" style="17" customWidth="1"/>
    <col min="3" max="3" width="11.88671875" style="17" customWidth="1"/>
    <col min="4" max="4" width="53.88671875" style="16" customWidth="1"/>
    <col min="5" max="5" width="18.88671875" style="3" hidden="1" customWidth="1"/>
    <col min="6" max="6" width="18.5546875" style="3" customWidth="1"/>
    <col min="7" max="7" width="14.44140625" style="3" hidden="1" customWidth="1"/>
    <col min="8" max="8" width="16.6640625" style="3" hidden="1" customWidth="1"/>
    <col min="9" max="9" width="6.109375" style="3" hidden="1" customWidth="1"/>
    <col min="10" max="10" width="25" style="3" hidden="1" customWidth="1"/>
    <col min="11" max="11" width="39" style="3" hidden="1" customWidth="1"/>
    <col min="12" max="15" width="0" style="3" hidden="1" customWidth="1"/>
    <col min="16" max="16" width="29.44140625" style="3" customWidth="1"/>
    <col min="17" max="17" width="16.6640625" style="3" customWidth="1"/>
    <col min="18" max="18" width="21" style="3" customWidth="1"/>
    <col min="19" max="16384" width="10.88671875" style="3"/>
  </cols>
  <sheetData>
    <row r="2" spans="2:18" s="1" customFormat="1" ht="12.9" customHeight="1" x14ac:dyDescent="0.25">
      <c r="B2" s="156" t="s">
        <v>341</v>
      </c>
      <c r="C2" s="156"/>
      <c r="D2" s="156"/>
      <c r="E2" s="156"/>
      <c r="F2" s="156"/>
      <c r="G2" s="156"/>
      <c r="H2" s="156"/>
      <c r="I2" s="156"/>
    </row>
    <row r="4" spans="2:18" ht="27.6" x14ac:dyDescent="0.25">
      <c r="B4" s="138" t="s">
        <v>160</v>
      </c>
      <c r="C4" s="138" t="s">
        <v>150</v>
      </c>
      <c r="D4" s="120" t="s">
        <v>161</v>
      </c>
      <c r="E4" s="121" t="s">
        <v>171</v>
      </c>
      <c r="F4" s="121" t="s">
        <v>342</v>
      </c>
      <c r="G4" s="2" t="s">
        <v>162</v>
      </c>
      <c r="H4" s="2" t="s">
        <v>163</v>
      </c>
    </row>
    <row r="5" spans="2:18" x14ac:dyDescent="0.25">
      <c r="B5" s="144"/>
      <c r="C5" s="144"/>
      <c r="E5" s="16"/>
      <c r="F5" s="16"/>
    </row>
    <row r="6" spans="2:18" ht="15.6" x14ac:dyDescent="0.3">
      <c r="B6" s="128"/>
      <c r="C6" s="141"/>
      <c r="D6" s="112" t="s">
        <v>158</v>
      </c>
      <c r="E6" s="143">
        <f>SUM(E8,E16)</f>
        <v>10225843925</v>
      </c>
      <c r="F6" s="143">
        <f>+F8+F16+F28</f>
        <v>10522941779</v>
      </c>
      <c r="G6" s="5">
        <f>+(F6-E6)/E6</f>
        <v>2.9053626886839073E-2</v>
      </c>
      <c r="H6" s="6">
        <f>+F6-E6</f>
        <v>297097854</v>
      </c>
      <c r="I6" s="7"/>
      <c r="J6" s="109" t="e">
        <f>+F6-#REF!</f>
        <v>#REF!</v>
      </c>
      <c r="K6" s="110" t="s">
        <v>309</v>
      </c>
      <c r="L6" s="110"/>
      <c r="M6" s="110"/>
      <c r="N6" s="110"/>
      <c r="P6" s="137"/>
      <c r="R6" s="4"/>
    </row>
    <row r="7" spans="2:18" ht="14.4" x14ac:dyDescent="0.3">
      <c r="B7" s="139"/>
      <c r="C7" s="114"/>
      <c r="D7" s="112"/>
      <c r="E7" s="140"/>
      <c r="F7" s="140"/>
      <c r="G7" s="8"/>
      <c r="H7" s="9"/>
      <c r="I7" s="10"/>
      <c r="K7" s="110"/>
      <c r="L7" s="110"/>
      <c r="M7" s="110"/>
      <c r="N7" s="110"/>
    </row>
    <row r="8" spans="2:18" ht="14.4" x14ac:dyDescent="0.3">
      <c r="B8" s="128">
        <v>1</v>
      </c>
      <c r="C8" s="141"/>
      <c r="D8" s="113" t="s">
        <v>164</v>
      </c>
      <c r="E8" s="142">
        <f>SUM(E13)</f>
        <v>1507586045</v>
      </c>
      <c r="F8" s="142">
        <f>+F10+F13</f>
        <v>1768428462</v>
      </c>
      <c r="G8" s="11">
        <f>+(F8-E8)/E8</f>
        <v>0.17301992006698363</v>
      </c>
      <c r="H8" s="12">
        <f>+F8-E8</f>
        <v>260842417</v>
      </c>
      <c r="I8" s="10"/>
    </row>
    <row r="9" spans="2:18" ht="14.4" x14ac:dyDescent="0.3">
      <c r="B9" s="128"/>
      <c r="C9" s="141"/>
      <c r="D9" s="113"/>
      <c r="E9" s="142"/>
      <c r="F9" s="142"/>
      <c r="G9" s="11"/>
      <c r="H9" s="12"/>
      <c r="I9" s="10"/>
    </row>
    <row r="10" spans="2:18" ht="14.4" x14ac:dyDescent="0.3">
      <c r="B10" s="128">
        <v>104</v>
      </c>
      <c r="C10" s="141"/>
      <c r="D10" s="113" t="s">
        <v>173</v>
      </c>
      <c r="E10" s="142">
        <f>SUM(E11:E11)</f>
        <v>0</v>
      </c>
      <c r="F10" s="143">
        <f>+F11</f>
        <v>700620398</v>
      </c>
      <c r="G10" s="13">
        <v>1</v>
      </c>
      <c r="H10" s="12">
        <f t="shared" ref="H10:H11" si="0">+F10-E10</f>
        <v>700620398</v>
      </c>
      <c r="I10" s="10"/>
    </row>
    <row r="11" spans="2:18" ht="15.6" x14ac:dyDescent="0.3">
      <c r="B11" s="128"/>
      <c r="C11" s="114">
        <v>10403</v>
      </c>
      <c r="D11" s="115" t="s">
        <v>172</v>
      </c>
      <c r="E11" s="116">
        <v>0</v>
      </c>
      <c r="F11" s="117">
        <v>700620398</v>
      </c>
      <c r="G11" s="15">
        <v>1</v>
      </c>
      <c r="H11" s="9">
        <f t="shared" si="0"/>
        <v>700620398</v>
      </c>
      <c r="I11" s="10"/>
      <c r="J11" s="109"/>
    </row>
    <row r="12" spans="2:18" ht="14.4" x14ac:dyDescent="0.3">
      <c r="B12" s="128"/>
      <c r="C12" s="141"/>
      <c r="D12" s="113"/>
      <c r="E12" s="143"/>
      <c r="F12" s="143"/>
      <c r="G12" s="8"/>
      <c r="H12" s="9"/>
      <c r="I12" s="10"/>
    </row>
    <row r="13" spans="2:18" ht="14.4" x14ac:dyDescent="0.3">
      <c r="B13" s="128">
        <v>108</v>
      </c>
      <c r="C13" s="141"/>
      <c r="D13" s="113" t="s">
        <v>165</v>
      </c>
      <c r="E13" s="142">
        <f>SUM(E14:E15)</f>
        <v>1507586045</v>
      </c>
      <c r="F13" s="142">
        <f>SUM(F14:F14)</f>
        <v>1067808064</v>
      </c>
      <c r="G13" s="13">
        <f t="shared" ref="G13:G22" si="1">+(F13-E13)/E13</f>
        <v>-0.29171003702146897</v>
      </c>
      <c r="H13" s="12">
        <f t="shared" ref="H13:H26" si="2">+F13-E13</f>
        <v>-439777981</v>
      </c>
      <c r="I13" s="10"/>
    </row>
    <row r="14" spans="2:18" ht="14.4" x14ac:dyDescent="0.3">
      <c r="B14" s="139"/>
      <c r="C14" s="114">
        <v>10801</v>
      </c>
      <c r="D14" s="115" t="s">
        <v>166</v>
      </c>
      <c r="E14" s="118">
        <v>1507586045</v>
      </c>
      <c r="F14" s="118">
        <v>1067808064</v>
      </c>
      <c r="G14" s="15">
        <f t="shared" si="1"/>
        <v>-0.29171003702146897</v>
      </c>
      <c r="H14" s="9">
        <f t="shared" si="2"/>
        <v>-439777981</v>
      </c>
      <c r="I14" s="10"/>
      <c r="J14" s="78">
        <f>+F14-650620399</f>
        <v>417187665</v>
      </c>
      <c r="K14" s="78"/>
    </row>
    <row r="15" spans="2:18" ht="14.4" x14ac:dyDescent="0.3">
      <c r="B15" s="139"/>
      <c r="C15" s="114"/>
      <c r="D15" s="115"/>
      <c r="E15" s="118"/>
      <c r="F15" s="118"/>
      <c r="G15" s="15"/>
      <c r="H15" s="9"/>
      <c r="I15" s="10"/>
    </row>
    <row r="16" spans="2:18" ht="14.4" x14ac:dyDescent="0.3">
      <c r="B16" s="128">
        <v>5</v>
      </c>
      <c r="C16" s="141"/>
      <c r="D16" s="113" t="s">
        <v>167</v>
      </c>
      <c r="E16" s="142">
        <f>SUM(E25,E21,E18)</f>
        <v>8718257880</v>
      </c>
      <c r="F16" s="142">
        <f>+F18+F21+F25</f>
        <v>8102013317</v>
      </c>
      <c r="G16" s="13">
        <f t="shared" si="1"/>
        <v>-7.0684369685105025E-2</v>
      </c>
      <c r="H16" s="12">
        <f t="shared" si="2"/>
        <v>-616244563</v>
      </c>
      <c r="I16" s="10"/>
    </row>
    <row r="17" spans="2:17" ht="14.4" x14ac:dyDescent="0.3">
      <c r="B17" s="128"/>
      <c r="C17" s="141"/>
      <c r="D17" s="113"/>
      <c r="E17" s="140"/>
      <c r="F17" s="140"/>
      <c r="G17" s="15"/>
      <c r="H17" s="9"/>
      <c r="I17" s="10"/>
    </row>
    <row r="18" spans="2:17" ht="14.4" x14ac:dyDescent="0.3">
      <c r="B18" s="128">
        <v>501</v>
      </c>
      <c r="C18" s="141"/>
      <c r="D18" s="113" t="s">
        <v>168</v>
      </c>
      <c r="E18" s="142">
        <f>SUM(E19:E19)</f>
        <v>17054000</v>
      </c>
      <c r="F18" s="142">
        <f>SUM(F19:F19)</f>
        <v>458386262</v>
      </c>
      <c r="G18" s="13">
        <f t="shared" si="1"/>
        <v>25.878518939838163</v>
      </c>
      <c r="H18" s="12">
        <f t="shared" si="2"/>
        <v>441332262</v>
      </c>
      <c r="I18" s="10"/>
    </row>
    <row r="19" spans="2:17" ht="14.4" x14ac:dyDescent="0.3">
      <c r="B19" s="139"/>
      <c r="C19" s="114">
        <v>50104</v>
      </c>
      <c r="D19" s="119" t="s">
        <v>169</v>
      </c>
      <c r="E19" s="118">
        <v>17054000</v>
      </c>
      <c r="F19" s="118">
        <v>458386262</v>
      </c>
      <c r="G19" s="15">
        <f t="shared" si="1"/>
        <v>25.878518939838163</v>
      </c>
      <c r="H19" s="9">
        <f t="shared" si="2"/>
        <v>441332262</v>
      </c>
      <c r="I19" s="10"/>
    </row>
    <row r="20" spans="2:17" ht="14.4" x14ac:dyDescent="0.3">
      <c r="B20" s="139"/>
      <c r="C20" s="114"/>
      <c r="D20" s="115"/>
      <c r="E20" s="140"/>
      <c r="F20" s="140"/>
      <c r="G20" s="15"/>
      <c r="H20" s="9">
        <f t="shared" si="2"/>
        <v>0</v>
      </c>
      <c r="I20" s="10"/>
    </row>
    <row r="21" spans="2:17" ht="14.4" x14ac:dyDescent="0.3">
      <c r="B21" s="128">
        <v>502</v>
      </c>
      <c r="C21" s="141"/>
      <c r="D21" s="113" t="s">
        <v>170</v>
      </c>
      <c r="E21" s="142">
        <f>SUM(E22:E23)</f>
        <v>8701203880</v>
      </c>
      <c r="F21" s="142">
        <f>SUM(F22:F23)</f>
        <v>7543627055</v>
      </c>
      <c r="G21" s="13">
        <f t="shared" si="1"/>
        <v>-0.13303639829204875</v>
      </c>
      <c r="H21" s="12">
        <f t="shared" si="2"/>
        <v>-1157576825</v>
      </c>
      <c r="I21" s="10"/>
    </row>
    <row r="22" spans="2:17" ht="15.6" x14ac:dyDescent="0.3">
      <c r="B22" s="139"/>
      <c r="C22" s="114">
        <v>50201</v>
      </c>
      <c r="D22" s="119" t="s">
        <v>21</v>
      </c>
      <c r="E22" s="118">
        <v>8701203880</v>
      </c>
      <c r="F22" s="118">
        <f>6899427055+444200000</f>
        <v>7343627055</v>
      </c>
      <c r="G22" s="15">
        <f t="shared" si="1"/>
        <v>-0.15602172339857873</v>
      </c>
      <c r="H22" s="9">
        <f t="shared" si="2"/>
        <v>-1357576825</v>
      </c>
      <c r="I22" s="10"/>
      <c r="J22" s="109">
        <v>652500000</v>
      </c>
      <c r="K22" s="111">
        <f>+F22-J22</f>
        <v>6691127055</v>
      </c>
      <c r="L22" s="110" t="s">
        <v>310</v>
      </c>
      <c r="M22" s="110"/>
      <c r="Q22" s="45"/>
    </row>
    <row r="23" spans="2:17" ht="14.4" x14ac:dyDescent="0.3">
      <c r="B23" s="139"/>
      <c r="C23" s="114">
        <v>50202</v>
      </c>
      <c r="D23" s="119" t="s">
        <v>174</v>
      </c>
      <c r="E23" s="118">
        <v>0</v>
      </c>
      <c r="F23" s="118">
        <v>200000000</v>
      </c>
      <c r="G23" s="15">
        <v>-1</v>
      </c>
      <c r="H23" s="9">
        <f t="shared" si="2"/>
        <v>200000000</v>
      </c>
      <c r="I23" s="10"/>
      <c r="L23" s="110"/>
      <c r="M23" s="110"/>
    </row>
    <row r="24" spans="2:17" ht="14.4" x14ac:dyDescent="0.3">
      <c r="B24" s="139"/>
      <c r="C24" s="114"/>
      <c r="D24" s="115"/>
      <c r="E24" s="140"/>
      <c r="F24" s="140"/>
      <c r="G24" s="15"/>
      <c r="H24" s="9">
        <f t="shared" si="2"/>
        <v>0</v>
      </c>
      <c r="I24" s="10"/>
    </row>
    <row r="25" spans="2:17" ht="14.4" x14ac:dyDescent="0.3">
      <c r="B25" s="128">
        <v>503</v>
      </c>
      <c r="C25" s="141"/>
      <c r="D25" s="113" t="s">
        <v>176</v>
      </c>
      <c r="E25" s="142">
        <f>SUM(E26)</f>
        <v>0</v>
      </c>
      <c r="F25" s="142">
        <f>SUM(F26)</f>
        <v>100000000</v>
      </c>
      <c r="G25" s="13">
        <v>1</v>
      </c>
      <c r="H25" s="12">
        <f t="shared" si="2"/>
        <v>100000000</v>
      </c>
      <c r="I25" s="10"/>
    </row>
    <row r="26" spans="2:17" x14ac:dyDescent="0.25">
      <c r="B26" s="145"/>
      <c r="C26" s="114">
        <v>50301</v>
      </c>
      <c r="D26" s="119" t="s">
        <v>175</v>
      </c>
      <c r="E26" s="118">
        <v>0</v>
      </c>
      <c r="F26" s="118">
        <v>100000000</v>
      </c>
      <c r="G26" s="15">
        <v>1</v>
      </c>
      <c r="H26" s="9">
        <f t="shared" si="2"/>
        <v>100000000</v>
      </c>
    </row>
    <row r="27" spans="2:17" x14ac:dyDescent="0.25">
      <c r="B27" s="145"/>
      <c r="C27" s="146"/>
      <c r="D27" s="127"/>
      <c r="E27" s="147"/>
      <c r="F27" s="147"/>
      <c r="G27" s="18"/>
    </row>
    <row r="28" spans="2:17" x14ac:dyDescent="0.25">
      <c r="B28" s="128">
        <v>7</v>
      </c>
      <c r="C28" s="148"/>
      <c r="D28" s="113" t="s">
        <v>311</v>
      </c>
      <c r="E28" s="149"/>
      <c r="F28" s="142">
        <f>+F30</f>
        <v>652500000</v>
      </c>
      <c r="G28" s="18"/>
    </row>
    <row r="29" spans="2:17" x14ac:dyDescent="0.25">
      <c r="B29" s="128"/>
      <c r="C29" s="148"/>
      <c r="D29" s="153"/>
      <c r="E29" s="149"/>
      <c r="F29" s="154"/>
      <c r="G29" s="18"/>
    </row>
    <row r="30" spans="2:17" x14ac:dyDescent="0.25">
      <c r="B30" s="128">
        <v>701</v>
      </c>
      <c r="C30" s="148"/>
      <c r="D30" s="153" t="s">
        <v>343</v>
      </c>
      <c r="E30" s="149"/>
      <c r="F30" s="154">
        <f>+F31</f>
        <v>652500000</v>
      </c>
      <c r="G30" s="18"/>
    </row>
    <row r="31" spans="2:17" x14ac:dyDescent="0.25">
      <c r="B31" s="150"/>
      <c r="C31" s="114">
        <v>70107</v>
      </c>
      <c r="D31" s="155" t="s">
        <v>312</v>
      </c>
      <c r="E31" s="151"/>
      <c r="F31" s="152">
        <f>+J22</f>
        <v>652500000</v>
      </c>
      <c r="G31" s="18"/>
    </row>
    <row r="32" spans="2:17" x14ac:dyDescent="0.25">
      <c r="E32" s="14"/>
      <c r="F32" s="14"/>
      <c r="G32" s="18"/>
    </row>
    <row r="33" spans="5:7" x14ac:dyDescent="0.25">
      <c r="E33" s="14"/>
      <c r="F33" s="14"/>
      <c r="G33" s="18"/>
    </row>
    <row r="34" spans="5:7" x14ac:dyDescent="0.25">
      <c r="E34" s="14"/>
      <c r="F34" s="14"/>
      <c r="G34" s="18"/>
    </row>
    <row r="35" spans="5:7" x14ac:dyDescent="0.25">
      <c r="E35" s="14"/>
      <c r="F35" s="14"/>
      <c r="G35" s="18"/>
    </row>
    <row r="36" spans="5:7" x14ac:dyDescent="0.25">
      <c r="E36" s="14"/>
      <c r="F36" s="14"/>
      <c r="G36" s="18"/>
    </row>
    <row r="37" spans="5:7" x14ac:dyDescent="0.25">
      <c r="E37" s="14"/>
      <c r="F37" s="14"/>
      <c r="G37" s="18"/>
    </row>
    <row r="38" spans="5:7" x14ac:dyDescent="0.25">
      <c r="E38" s="14"/>
      <c r="F38" s="14"/>
      <c r="G38" s="18"/>
    </row>
    <row r="39" spans="5:7" x14ac:dyDescent="0.25">
      <c r="E39" s="14"/>
      <c r="F39" s="14"/>
      <c r="G39" s="18"/>
    </row>
    <row r="40" spans="5:7" x14ac:dyDescent="0.25">
      <c r="G40" s="18"/>
    </row>
    <row r="41" spans="5:7" x14ac:dyDescent="0.25">
      <c r="G41" s="18"/>
    </row>
    <row r="42" spans="5:7" x14ac:dyDescent="0.25">
      <c r="G42" s="18"/>
    </row>
    <row r="43" spans="5:7" x14ac:dyDescent="0.25">
      <c r="G43" s="18"/>
    </row>
    <row r="44" spans="5:7" x14ac:dyDescent="0.25">
      <c r="G44" s="18"/>
    </row>
    <row r="45" spans="5:7" x14ac:dyDescent="0.25">
      <c r="G45" s="18"/>
    </row>
    <row r="46" spans="5:7" x14ac:dyDescent="0.25">
      <c r="G46" s="18"/>
    </row>
    <row r="47" spans="5:7" x14ac:dyDescent="0.25">
      <c r="G47" s="18"/>
    </row>
    <row r="48" spans="5:7" x14ac:dyDescent="0.25">
      <c r="G48" s="18"/>
    </row>
    <row r="49" spans="7:7" x14ac:dyDescent="0.25">
      <c r="G49" s="18"/>
    </row>
    <row r="50" spans="7:7" x14ac:dyDescent="0.25">
      <c r="G50" s="18"/>
    </row>
    <row r="51" spans="7:7" x14ac:dyDescent="0.25">
      <c r="G51" s="18"/>
    </row>
    <row r="52" spans="7:7" x14ac:dyDescent="0.25">
      <c r="G52" s="18"/>
    </row>
    <row r="53" spans="7:7" x14ac:dyDescent="0.25">
      <c r="G53" s="18"/>
    </row>
    <row r="54" spans="7:7" x14ac:dyDescent="0.25">
      <c r="G54" s="18"/>
    </row>
    <row r="55" spans="7:7" x14ac:dyDescent="0.25">
      <c r="G55" s="18"/>
    </row>
    <row r="56" spans="7:7" x14ac:dyDescent="0.25">
      <c r="G56" s="18"/>
    </row>
  </sheetData>
  <mergeCells count="1">
    <mergeCell ref="B2:I2"/>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N97"/>
  <sheetViews>
    <sheetView tabSelected="1" topLeftCell="E1" zoomScale="60" zoomScaleNormal="60" workbookViewId="0">
      <pane ySplit="2" topLeftCell="A3" activePane="bottomLeft" state="frozen"/>
      <selection activeCell="E1" sqref="E1"/>
      <selection pane="bottomLeft" activeCell="E3" sqref="E3"/>
    </sheetView>
  </sheetViews>
  <sheetFormatPr baseColWidth="10" defaultColWidth="11.44140625" defaultRowHeight="17.399999999999999" x14ac:dyDescent="0.3"/>
  <cols>
    <col min="1" max="3" width="9.88671875" style="79" hidden="1" customWidth="1"/>
    <col min="4" max="4" width="15.88671875" style="79" hidden="1" customWidth="1"/>
    <col min="5" max="5" width="13.33203125" style="79" bestFit="1" customWidth="1"/>
    <col min="6" max="6" width="27.88671875" style="79" customWidth="1"/>
    <col min="7" max="7" width="11" style="79" hidden="1" customWidth="1"/>
    <col min="8" max="8" width="21.44140625" style="79" hidden="1" customWidth="1"/>
    <col min="9" max="9" width="29.21875" style="79" customWidth="1"/>
    <col min="10" max="10" width="9" style="79" hidden="1" customWidth="1"/>
    <col min="11" max="11" width="19.88671875" style="82" hidden="1" customWidth="1"/>
    <col min="12" max="12" width="29.6640625" style="82" customWidth="1"/>
    <col min="13" max="13" width="17.5546875" style="101" hidden="1" customWidth="1"/>
    <col min="14" max="14" width="11" style="79" hidden="1" customWidth="1"/>
    <col min="15" max="15" width="23.33203125" style="101" customWidth="1"/>
    <col min="16" max="16" width="31.88671875" style="82" customWidth="1"/>
    <col min="17" max="17" width="27.5546875" style="82" customWidth="1"/>
    <col min="18" max="19" width="17.6640625" style="79" hidden="1" customWidth="1"/>
    <col min="20" max="20" width="124" style="82" customWidth="1"/>
    <col min="21" max="21" width="30.44140625" style="82" customWidth="1"/>
    <col min="22" max="22" width="19.44140625" style="83" hidden="1" customWidth="1"/>
    <col min="23" max="29" width="11.44140625" style="84"/>
    <col min="30" max="16384" width="11.44140625" style="82"/>
  </cols>
  <sheetData>
    <row r="1" spans="1:29" x14ac:dyDescent="0.3">
      <c r="J1" s="80"/>
      <c r="K1" s="80"/>
      <c r="L1" s="80"/>
      <c r="M1" s="80"/>
      <c r="N1" s="81"/>
      <c r="O1" s="81"/>
    </row>
    <row r="2" spans="1:29" s="85" customFormat="1" ht="69.599999999999994" x14ac:dyDescent="0.3">
      <c r="A2" s="85" t="s">
        <v>140</v>
      </c>
      <c r="B2" s="85" t="s">
        <v>141</v>
      </c>
      <c r="C2" s="85" t="s">
        <v>142</v>
      </c>
      <c r="D2" s="86" t="s">
        <v>152</v>
      </c>
      <c r="E2" s="86" t="s">
        <v>153</v>
      </c>
      <c r="F2" s="86" t="s">
        <v>154</v>
      </c>
      <c r="G2" s="86" t="s">
        <v>159</v>
      </c>
      <c r="H2" s="86" t="s">
        <v>151</v>
      </c>
      <c r="I2" s="87" t="s">
        <v>150</v>
      </c>
      <c r="J2" s="86" t="s">
        <v>177</v>
      </c>
      <c r="K2" s="86" t="s">
        <v>146</v>
      </c>
      <c r="L2" s="87" t="s">
        <v>145</v>
      </c>
      <c r="M2" s="88" t="s">
        <v>147</v>
      </c>
      <c r="N2" s="87" t="s">
        <v>148</v>
      </c>
      <c r="O2" s="88" t="s">
        <v>179</v>
      </c>
      <c r="P2" s="87" t="s">
        <v>149</v>
      </c>
      <c r="Q2" s="87" t="s">
        <v>293</v>
      </c>
      <c r="R2" s="87" t="s">
        <v>305</v>
      </c>
      <c r="S2" s="87"/>
      <c r="T2" s="87" t="s">
        <v>143</v>
      </c>
      <c r="U2" s="87" t="s">
        <v>214</v>
      </c>
      <c r="V2" s="89" t="s">
        <v>144</v>
      </c>
      <c r="W2" s="90"/>
      <c r="X2" s="90"/>
      <c r="Y2" s="90"/>
      <c r="Z2" s="90"/>
      <c r="AA2" s="90"/>
      <c r="AB2" s="90"/>
      <c r="AC2" s="90"/>
    </row>
    <row r="3" spans="1:29" s="97" customFormat="1" ht="52.2" x14ac:dyDescent="0.3">
      <c r="A3" s="91">
        <v>3155</v>
      </c>
      <c r="B3" s="91">
        <v>2018</v>
      </c>
      <c r="C3" s="91">
        <v>2020</v>
      </c>
      <c r="D3" s="92" t="s">
        <v>5</v>
      </c>
      <c r="E3" s="92">
        <v>927</v>
      </c>
      <c r="F3" s="93" t="s">
        <v>7</v>
      </c>
      <c r="G3" s="92">
        <v>10801</v>
      </c>
      <c r="H3" s="94" t="s">
        <v>3</v>
      </c>
      <c r="I3" s="93" t="str">
        <f>CONCATENATE(G3," ",H3)</f>
        <v>10801 Mantenimiento de edificios y locales</v>
      </c>
      <c r="J3" s="92">
        <v>18776</v>
      </c>
      <c r="K3" s="94" t="s">
        <v>0</v>
      </c>
      <c r="L3" s="93" t="str">
        <f>CONCATENATE(J3," ",K3)</f>
        <v>18776 REMODELACION</v>
      </c>
      <c r="M3" s="95">
        <v>15500000</v>
      </c>
      <c r="N3" s="92">
        <v>1</v>
      </c>
      <c r="O3" s="95">
        <v>15500000</v>
      </c>
      <c r="P3" s="93" t="s">
        <v>1</v>
      </c>
      <c r="Q3" s="93" t="s">
        <v>2</v>
      </c>
      <c r="R3" s="96"/>
      <c r="S3" s="96"/>
      <c r="T3" s="134" t="s">
        <v>4</v>
      </c>
      <c r="U3" s="94" t="s">
        <v>155</v>
      </c>
      <c r="V3" s="97" t="s">
        <v>6</v>
      </c>
    </row>
    <row r="4" spans="1:29" s="97" customFormat="1" ht="149.4" customHeight="1" x14ac:dyDescent="0.3">
      <c r="A4" s="91">
        <v>3456</v>
      </c>
      <c r="B4" s="91">
        <v>2018</v>
      </c>
      <c r="C4" s="91">
        <v>2020</v>
      </c>
      <c r="D4" s="92" t="s">
        <v>5</v>
      </c>
      <c r="E4" s="92">
        <v>928</v>
      </c>
      <c r="F4" s="93" t="s">
        <v>10</v>
      </c>
      <c r="G4" s="92">
        <v>10801</v>
      </c>
      <c r="H4" s="94" t="s">
        <v>3</v>
      </c>
      <c r="I4" s="93" t="s">
        <v>215</v>
      </c>
      <c r="J4" s="96">
        <v>21887</v>
      </c>
      <c r="K4" s="93" t="s">
        <v>21</v>
      </c>
      <c r="L4" s="93" t="str">
        <f t="shared" ref="L4" si="0">CONCATENATE(J4," ",K4)</f>
        <v>21887 EDIFICIOS</v>
      </c>
      <c r="M4" s="98">
        <v>2307119000</v>
      </c>
      <c r="N4" s="92">
        <v>1</v>
      </c>
      <c r="O4" s="98">
        <v>2307119000</v>
      </c>
      <c r="P4" s="93" t="s">
        <v>10</v>
      </c>
      <c r="Q4" s="93" t="s">
        <v>10</v>
      </c>
      <c r="R4" s="96"/>
      <c r="S4" s="96"/>
      <c r="T4" s="134" t="s">
        <v>306</v>
      </c>
      <c r="U4" s="94" t="s">
        <v>9</v>
      </c>
      <c r="V4" s="97" t="s">
        <v>6</v>
      </c>
    </row>
    <row r="5" spans="1:29" s="97" customFormat="1" ht="69.599999999999994" x14ac:dyDescent="0.3">
      <c r="A5" s="91">
        <v>2743</v>
      </c>
      <c r="B5" s="91">
        <v>2018</v>
      </c>
      <c r="C5" s="91">
        <v>2020</v>
      </c>
      <c r="D5" s="92" t="s">
        <v>18</v>
      </c>
      <c r="E5" s="92">
        <v>926</v>
      </c>
      <c r="F5" s="93" t="s">
        <v>20</v>
      </c>
      <c r="G5" s="92">
        <v>10801</v>
      </c>
      <c r="H5" s="94" t="s">
        <v>3</v>
      </c>
      <c r="I5" s="93" t="str">
        <f t="shared" ref="I5:I45" si="1">CONCATENATE(G5," ",H5)</f>
        <v>10801 Mantenimiento de edificios y locales</v>
      </c>
      <c r="J5" s="92">
        <v>19545</v>
      </c>
      <c r="K5" s="94" t="s">
        <v>17</v>
      </c>
      <c r="L5" s="93" t="str">
        <f t="shared" ref="L5:L45" si="2">CONCATENATE(J5," ",K5)</f>
        <v>19545 MANTENIMIENTO DE EDIFICIOS Y LOCALES</v>
      </c>
      <c r="M5" s="95">
        <v>2832961.56</v>
      </c>
      <c r="N5" s="92">
        <v>1</v>
      </c>
      <c r="O5" s="95">
        <v>2832961.56</v>
      </c>
      <c r="P5" s="93" t="s">
        <v>19</v>
      </c>
      <c r="Q5" s="93" t="s">
        <v>8</v>
      </c>
      <c r="R5" s="96"/>
      <c r="S5" s="96"/>
      <c r="T5" s="134" t="s">
        <v>324</v>
      </c>
      <c r="U5" s="94" t="s">
        <v>155</v>
      </c>
      <c r="V5" s="97" t="s">
        <v>6</v>
      </c>
    </row>
    <row r="6" spans="1:29" s="84" customFormat="1" ht="52.2" x14ac:dyDescent="0.3">
      <c r="A6" s="99">
        <v>1689</v>
      </c>
      <c r="B6" s="99">
        <v>2018</v>
      </c>
      <c r="C6" s="99">
        <v>2020</v>
      </c>
      <c r="D6" s="96" t="s">
        <v>14</v>
      </c>
      <c r="E6" s="96">
        <v>926</v>
      </c>
      <c r="F6" s="93" t="s">
        <v>20</v>
      </c>
      <c r="G6" s="96">
        <v>50201</v>
      </c>
      <c r="H6" s="93" t="s">
        <v>11</v>
      </c>
      <c r="I6" s="93" t="str">
        <f t="shared" si="1"/>
        <v>50201 Edificios</v>
      </c>
      <c r="J6" s="96">
        <v>21887</v>
      </c>
      <c r="K6" s="93" t="s">
        <v>21</v>
      </c>
      <c r="L6" s="93" t="str">
        <f t="shared" si="2"/>
        <v>21887 EDIFICIOS</v>
      </c>
      <c r="M6" s="98">
        <v>200000000</v>
      </c>
      <c r="N6" s="96">
        <v>1</v>
      </c>
      <c r="O6" s="98">
        <v>200000000</v>
      </c>
      <c r="P6" s="93" t="s">
        <v>22</v>
      </c>
      <c r="Q6" s="93" t="s">
        <v>8</v>
      </c>
      <c r="R6" s="96"/>
      <c r="S6" s="96"/>
      <c r="T6" s="134" t="s">
        <v>181</v>
      </c>
      <c r="U6" s="94" t="s">
        <v>9</v>
      </c>
      <c r="V6" s="97" t="s">
        <v>6</v>
      </c>
    </row>
    <row r="7" spans="1:29" s="84" customFormat="1" ht="52.2" x14ac:dyDescent="0.3">
      <c r="A7" s="99">
        <v>1701</v>
      </c>
      <c r="B7" s="99">
        <v>2018</v>
      </c>
      <c r="C7" s="99">
        <v>2020</v>
      </c>
      <c r="D7" s="96" t="s">
        <v>5</v>
      </c>
      <c r="E7" s="96">
        <v>926</v>
      </c>
      <c r="F7" s="93" t="s">
        <v>20</v>
      </c>
      <c r="G7" s="96">
        <v>50201</v>
      </c>
      <c r="H7" s="93" t="s">
        <v>11</v>
      </c>
      <c r="I7" s="93" t="str">
        <f t="shared" si="1"/>
        <v>50201 Edificios</v>
      </c>
      <c r="J7" s="96">
        <v>21887</v>
      </c>
      <c r="K7" s="93" t="s">
        <v>21</v>
      </c>
      <c r="L7" s="93" t="str">
        <f t="shared" si="2"/>
        <v>21887 EDIFICIOS</v>
      </c>
      <c r="M7" s="98">
        <v>200000000</v>
      </c>
      <c r="N7" s="96">
        <v>1</v>
      </c>
      <c r="O7" s="98">
        <v>200000000</v>
      </c>
      <c r="P7" s="93" t="s">
        <v>22</v>
      </c>
      <c r="Q7" s="93" t="s">
        <v>8</v>
      </c>
      <c r="R7" s="96"/>
      <c r="S7" s="96"/>
      <c r="T7" s="134" t="s">
        <v>325</v>
      </c>
      <c r="U7" s="94" t="s">
        <v>9</v>
      </c>
      <c r="V7" s="97" t="s">
        <v>6</v>
      </c>
    </row>
    <row r="8" spans="1:29" s="84" customFormat="1" ht="69.599999999999994" x14ac:dyDescent="0.3">
      <c r="A8" s="99">
        <v>1728</v>
      </c>
      <c r="B8" s="99">
        <v>2018</v>
      </c>
      <c r="C8" s="99">
        <v>2020</v>
      </c>
      <c r="D8" s="96" t="s">
        <v>14</v>
      </c>
      <c r="E8" s="96">
        <v>926</v>
      </c>
      <c r="F8" s="93" t="s">
        <v>20</v>
      </c>
      <c r="G8" s="96">
        <v>10801</v>
      </c>
      <c r="H8" s="93" t="s">
        <v>3</v>
      </c>
      <c r="I8" s="93" t="s">
        <v>215</v>
      </c>
      <c r="J8" s="96" t="s">
        <v>303</v>
      </c>
      <c r="K8" s="93" t="s">
        <v>17</v>
      </c>
      <c r="L8" s="93" t="s">
        <v>303</v>
      </c>
      <c r="M8" s="98">
        <v>102000000</v>
      </c>
      <c r="N8" s="96">
        <v>1</v>
      </c>
      <c r="O8" s="98">
        <v>102000000</v>
      </c>
      <c r="P8" s="93" t="s">
        <v>22</v>
      </c>
      <c r="Q8" s="93" t="s">
        <v>8</v>
      </c>
      <c r="R8" s="96"/>
      <c r="S8" s="96"/>
      <c r="T8" s="134" t="s">
        <v>326</v>
      </c>
      <c r="U8" s="94" t="s">
        <v>9</v>
      </c>
      <c r="V8" s="97" t="s">
        <v>6</v>
      </c>
    </row>
    <row r="9" spans="1:29" s="97" customFormat="1" ht="87.6" customHeight="1" x14ac:dyDescent="0.3">
      <c r="A9" s="91">
        <v>2060</v>
      </c>
      <c r="B9" s="91">
        <v>2018</v>
      </c>
      <c r="C9" s="91">
        <v>2020</v>
      </c>
      <c r="D9" s="92" t="s">
        <v>18</v>
      </c>
      <c r="E9" s="92">
        <v>926</v>
      </c>
      <c r="F9" s="93" t="s">
        <v>20</v>
      </c>
      <c r="G9" s="92">
        <v>50201</v>
      </c>
      <c r="H9" s="94" t="s">
        <v>11</v>
      </c>
      <c r="I9" s="93" t="str">
        <f t="shared" si="1"/>
        <v>50201 Edificios</v>
      </c>
      <c r="J9" s="92">
        <v>17691</v>
      </c>
      <c r="K9" s="94" t="s">
        <v>13</v>
      </c>
      <c r="L9" s="93" t="str">
        <f t="shared" si="2"/>
        <v>17691 ADICIONES Y MEJORAS A EDIFICIOS</v>
      </c>
      <c r="M9" s="95">
        <v>80000000</v>
      </c>
      <c r="N9" s="92">
        <v>1</v>
      </c>
      <c r="O9" s="95">
        <v>80000000</v>
      </c>
      <c r="P9" s="93" t="s">
        <v>22</v>
      </c>
      <c r="Q9" s="93" t="s">
        <v>8</v>
      </c>
      <c r="R9" s="96"/>
      <c r="S9" s="96"/>
      <c r="T9" s="134" t="s">
        <v>23</v>
      </c>
      <c r="U9" s="94" t="s">
        <v>155</v>
      </c>
      <c r="V9" s="97" t="s">
        <v>6</v>
      </c>
    </row>
    <row r="10" spans="1:29" s="84" customFormat="1" ht="94.8" customHeight="1" x14ac:dyDescent="0.3">
      <c r="A10" s="99">
        <v>2067</v>
      </c>
      <c r="B10" s="99">
        <v>2018</v>
      </c>
      <c r="C10" s="99">
        <v>2020</v>
      </c>
      <c r="D10" s="96" t="s">
        <v>18</v>
      </c>
      <c r="E10" s="96">
        <v>926</v>
      </c>
      <c r="F10" s="93" t="s">
        <v>20</v>
      </c>
      <c r="G10" s="96">
        <v>10801</v>
      </c>
      <c r="H10" s="93" t="s">
        <v>3</v>
      </c>
      <c r="I10" s="93" t="str">
        <f t="shared" si="1"/>
        <v>10801 Mantenimiento de edificios y locales</v>
      </c>
      <c r="J10" s="96">
        <v>19545</v>
      </c>
      <c r="K10" s="93" t="s">
        <v>17</v>
      </c>
      <c r="L10" s="93" t="str">
        <f t="shared" si="2"/>
        <v>19545 MANTENIMIENTO DE EDIFICIOS Y LOCALES</v>
      </c>
      <c r="M10" s="98">
        <v>30000000</v>
      </c>
      <c r="N10" s="96">
        <v>1</v>
      </c>
      <c r="O10" s="98">
        <v>30000000</v>
      </c>
      <c r="P10" s="93" t="s">
        <v>22</v>
      </c>
      <c r="Q10" s="93" t="s">
        <v>8</v>
      </c>
      <c r="R10" s="96"/>
      <c r="S10" s="96"/>
      <c r="T10" s="134" t="s">
        <v>24</v>
      </c>
      <c r="U10" s="94" t="s">
        <v>9</v>
      </c>
      <c r="V10" s="97" t="s">
        <v>6</v>
      </c>
    </row>
    <row r="11" spans="1:29" s="97" customFormat="1" ht="52.2" x14ac:dyDescent="0.3">
      <c r="A11" s="91">
        <v>2073</v>
      </c>
      <c r="B11" s="91">
        <v>2018</v>
      </c>
      <c r="C11" s="91">
        <v>2020</v>
      </c>
      <c r="D11" s="92" t="s">
        <v>18</v>
      </c>
      <c r="E11" s="92">
        <v>926</v>
      </c>
      <c r="F11" s="93" t="s">
        <v>20</v>
      </c>
      <c r="G11" s="92">
        <v>10801</v>
      </c>
      <c r="H11" s="94" t="s">
        <v>3</v>
      </c>
      <c r="I11" s="93" t="str">
        <f t="shared" si="1"/>
        <v>10801 Mantenimiento de edificios y locales</v>
      </c>
      <c r="J11" s="92">
        <v>19545</v>
      </c>
      <c r="K11" s="94" t="s">
        <v>17</v>
      </c>
      <c r="L11" s="93" t="str">
        <f t="shared" si="2"/>
        <v>19545 MANTENIMIENTO DE EDIFICIOS Y LOCALES</v>
      </c>
      <c r="M11" s="95">
        <v>30000000</v>
      </c>
      <c r="N11" s="92">
        <v>1</v>
      </c>
      <c r="O11" s="95">
        <v>30000000</v>
      </c>
      <c r="P11" s="93" t="s">
        <v>22</v>
      </c>
      <c r="Q11" s="93" t="s">
        <v>8</v>
      </c>
      <c r="R11" s="96"/>
      <c r="S11" s="96"/>
      <c r="T11" s="134" t="s">
        <v>25</v>
      </c>
      <c r="U11" s="94" t="s">
        <v>155</v>
      </c>
      <c r="V11" s="97" t="s">
        <v>6</v>
      </c>
    </row>
    <row r="12" spans="1:29" s="97" customFormat="1" ht="52.2" x14ac:dyDescent="0.3">
      <c r="A12" s="91">
        <v>2076</v>
      </c>
      <c r="B12" s="91">
        <v>2018</v>
      </c>
      <c r="C12" s="91">
        <v>2020</v>
      </c>
      <c r="D12" s="92" t="s">
        <v>18</v>
      </c>
      <c r="E12" s="92">
        <v>926</v>
      </c>
      <c r="F12" s="93" t="s">
        <v>20</v>
      </c>
      <c r="G12" s="92">
        <v>10801</v>
      </c>
      <c r="H12" s="94" t="s">
        <v>3</v>
      </c>
      <c r="I12" s="93" t="str">
        <f t="shared" si="1"/>
        <v>10801 Mantenimiento de edificios y locales</v>
      </c>
      <c r="J12" s="92">
        <v>19545</v>
      </c>
      <c r="K12" s="94" t="s">
        <v>17</v>
      </c>
      <c r="L12" s="93" t="str">
        <f t="shared" si="2"/>
        <v>19545 MANTENIMIENTO DE EDIFICIOS Y LOCALES</v>
      </c>
      <c r="M12" s="95">
        <v>15000000</v>
      </c>
      <c r="N12" s="92">
        <v>1</v>
      </c>
      <c r="O12" s="95">
        <v>15000000</v>
      </c>
      <c r="P12" s="93" t="s">
        <v>22</v>
      </c>
      <c r="Q12" s="93" t="s">
        <v>8</v>
      </c>
      <c r="R12" s="96"/>
      <c r="S12" s="96"/>
      <c r="T12" s="134" t="s">
        <v>26</v>
      </c>
      <c r="U12" s="94" t="s">
        <v>155</v>
      </c>
      <c r="V12" s="97" t="s">
        <v>6</v>
      </c>
    </row>
    <row r="13" spans="1:29" s="97" customFormat="1" ht="52.2" x14ac:dyDescent="0.3">
      <c r="A13" s="91">
        <v>2097</v>
      </c>
      <c r="B13" s="91">
        <v>2018</v>
      </c>
      <c r="C13" s="91">
        <v>2020</v>
      </c>
      <c r="D13" s="92" t="s">
        <v>18</v>
      </c>
      <c r="E13" s="92">
        <v>926</v>
      </c>
      <c r="F13" s="93" t="s">
        <v>20</v>
      </c>
      <c r="G13" s="92">
        <v>10801</v>
      </c>
      <c r="H13" s="94" t="s">
        <v>3</v>
      </c>
      <c r="I13" s="93" t="str">
        <f t="shared" si="1"/>
        <v>10801 Mantenimiento de edificios y locales</v>
      </c>
      <c r="J13" s="92">
        <v>19545</v>
      </c>
      <c r="K13" s="94" t="s">
        <v>17</v>
      </c>
      <c r="L13" s="93" t="str">
        <f t="shared" si="2"/>
        <v>19545 MANTENIMIENTO DE EDIFICIOS Y LOCALES</v>
      </c>
      <c r="M13" s="95">
        <v>10000000</v>
      </c>
      <c r="N13" s="92">
        <v>1</v>
      </c>
      <c r="O13" s="95">
        <v>10000000</v>
      </c>
      <c r="P13" s="93" t="s">
        <v>22</v>
      </c>
      <c r="Q13" s="93" t="s">
        <v>8</v>
      </c>
      <c r="R13" s="96"/>
      <c r="S13" s="96"/>
      <c r="T13" s="134" t="s">
        <v>27</v>
      </c>
      <c r="U13" s="94" t="s">
        <v>155</v>
      </c>
      <c r="V13" s="97" t="s">
        <v>6</v>
      </c>
    </row>
    <row r="14" spans="1:29" s="97" customFormat="1" ht="52.2" x14ac:dyDescent="0.3">
      <c r="A14" s="91">
        <v>2114</v>
      </c>
      <c r="B14" s="91">
        <v>2018</v>
      </c>
      <c r="C14" s="91">
        <v>2020</v>
      </c>
      <c r="D14" s="92" t="s">
        <v>18</v>
      </c>
      <c r="E14" s="92">
        <v>926</v>
      </c>
      <c r="F14" s="93" t="s">
        <v>20</v>
      </c>
      <c r="G14" s="92">
        <v>10801</v>
      </c>
      <c r="H14" s="94" t="s">
        <v>3</v>
      </c>
      <c r="I14" s="93" t="str">
        <f t="shared" si="1"/>
        <v>10801 Mantenimiento de edificios y locales</v>
      </c>
      <c r="J14" s="92">
        <v>19545</v>
      </c>
      <c r="K14" s="94" t="s">
        <v>17</v>
      </c>
      <c r="L14" s="93" t="str">
        <f t="shared" si="2"/>
        <v>19545 MANTENIMIENTO DE EDIFICIOS Y LOCALES</v>
      </c>
      <c r="M14" s="95">
        <v>10000000</v>
      </c>
      <c r="N14" s="92">
        <v>1</v>
      </c>
      <c r="O14" s="95">
        <v>10000000</v>
      </c>
      <c r="P14" s="93" t="s">
        <v>22</v>
      </c>
      <c r="Q14" s="93" t="s">
        <v>8</v>
      </c>
      <c r="R14" s="96"/>
      <c r="S14" s="96"/>
      <c r="T14" s="134" t="s">
        <v>28</v>
      </c>
      <c r="U14" s="94" t="s">
        <v>155</v>
      </c>
      <c r="V14" s="97" t="s">
        <v>6</v>
      </c>
    </row>
    <row r="15" spans="1:29" s="97" customFormat="1" ht="52.2" x14ac:dyDescent="0.3">
      <c r="A15" s="91">
        <v>2117</v>
      </c>
      <c r="B15" s="91">
        <v>2018</v>
      </c>
      <c r="C15" s="91">
        <v>2020</v>
      </c>
      <c r="D15" s="92" t="s">
        <v>18</v>
      </c>
      <c r="E15" s="92">
        <v>926</v>
      </c>
      <c r="F15" s="93" t="s">
        <v>20</v>
      </c>
      <c r="G15" s="92">
        <v>50201</v>
      </c>
      <c r="H15" s="94" t="s">
        <v>11</v>
      </c>
      <c r="I15" s="93" t="str">
        <f t="shared" si="1"/>
        <v>50201 Edificios</v>
      </c>
      <c r="J15" s="92">
        <v>17691</v>
      </c>
      <c r="K15" s="94" t="s">
        <v>13</v>
      </c>
      <c r="L15" s="93" t="str">
        <f t="shared" si="2"/>
        <v>17691 ADICIONES Y MEJORAS A EDIFICIOS</v>
      </c>
      <c r="M15" s="95">
        <v>10000000</v>
      </c>
      <c r="N15" s="92">
        <v>1</v>
      </c>
      <c r="O15" s="95">
        <v>10000000</v>
      </c>
      <c r="P15" s="93" t="s">
        <v>22</v>
      </c>
      <c r="Q15" s="93" t="s">
        <v>8</v>
      </c>
      <c r="R15" s="96"/>
      <c r="S15" s="96"/>
      <c r="T15" s="134" t="s">
        <v>182</v>
      </c>
      <c r="U15" s="94" t="s">
        <v>155</v>
      </c>
      <c r="V15" s="97" t="s">
        <v>6</v>
      </c>
    </row>
    <row r="16" spans="1:29" s="97" customFormat="1" ht="52.2" x14ac:dyDescent="0.3">
      <c r="A16" s="91">
        <v>2122</v>
      </c>
      <c r="B16" s="91">
        <v>2018</v>
      </c>
      <c r="C16" s="91">
        <v>2020</v>
      </c>
      <c r="D16" s="92" t="s">
        <v>14</v>
      </c>
      <c r="E16" s="92">
        <v>926</v>
      </c>
      <c r="F16" s="93" t="s">
        <v>20</v>
      </c>
      <c r="G16" s="92">
        <v>10801</v>
      </c>
      <c r="H16" s="94" t="s">
        <v>3</v>
      </c>
      <c r="I16" s="93" t="str">
        <f t="shared" si="1"/>
        <v>10801 Mantenimiento de edificios y locales</v>
      </c>
      <c r="J16" s="92">
        <v>19545</v>
      </c>
      <c r="K16" s="94" t="s">
        <v>17</v>
      </c>
      <c r="L16" s="93" t="str">
        <f t="shared" si="2"/>
        <v>19545 MANTENIMIENTO DE EDIFICIOS Y LOCALES</v>
      </c>
      <c r="M16" s="95">
        <v>80000000</v>
      </c>
      <c r="N16" s="92">
        <v>1</v>
      </c>
      <c r="O16" s="95">
        <v>80000000</v>
      </c>
      <c r="P16" s="93" t="s">
        <v>22</v>
      </c>
      <c r="Q16" s="93" t="s">
        <v>8</v>
      </c>
      <c r="R16" s="96"/>
      <c r="S16" s="96"/>
      <c r="T16" s="134" t="s">
        <v>29</v>
      </c>
      <c r="U16" s="94" t="s">
        <v>155</v>
      </c>
      <c r="V16" s="97" t="s">
        <v>6</v>
      </c>
    </row>
    <row r="17" spans="1:404" s="84" customFormat="1" ht="121.8" x14ac:dyDescent="0.3">
      <c r="A17" s="99">
        <v>2538</v>
      </c>
      <c r="B17" s="99">
        <v>2018</v>
      </c>
      <c r="C17" s="99">
        <v>2020</v>
      </c>
      <c r="D17" s="96" t="s">
        <v>18</v>
      </c>
      <c r="E17" s="96">
        <v>926</v>
      </c>
      <c r="F17" s="93" t="s">
        <v>20</v>
      </c>
      <c r="G17" s="96">
        <v>10801</v>
      </c>
      <c r="H17" s="93" t="s">
        <v>3</v>
      </c>
      <c r="I17" s="93" t="s">
        <v>215</v>
      </c>
      <c r="J17" s="96" t="s">
        <v>303</v>
      </c>
      <c r="K17" s="93" t="s">
        <v>17</v>
      </c>
      <c r="L17" s="93" t="s">
        <v>303</v>
      </c>
      <c r="M17" s="98">
        <v>412275778.19999999</v>
      </c>
      <c r="N17" s="96">
        <v>1</v>
      </c>
      <c r="O17" s="98">
        <v>412275778.19999999</v>
      </c>
      <c r="P17" s="93" t="s">
        <v>22</v>
      </c>
      <c r="Q17" s="93" t="s">
        <v>8</v>
      </c>
      <c r="R17" s="96"/>
      <c r="S17" s="96"/>
      <c r="T17" s="134" t="s">
        <v>30</v>
      </c>
      <c r="U17" s="94" t="s">
        <v>9</v>
      </c>
      <c r="V17" s="97" t="s">
        <v>6</v>
      </c>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7"/>
      <c r="HV17" s="97"/>
      <c r="HW17" s="97"/>
      <c r="HX17" s="97"/>
      <c r="HY17" s="97"/>
      <c r="HZ17" s="97"/>
      <c r="IA17" s="97"/>
      <c r="IB17" s="97"/>
      <c r="IC17" s="97"/>
      <c r="ID17" s="97"/>
      <c r="IE17" s="97"/>
      <c r="IF17" s="97"/>
      <c r="IG17" s="97"/>
      <c r="IH17" s="97"/>
      <c r="II17" s="97"/>
      <c r="IJ17" s="97"/>
      <c r="IK17" s="97"/>
      <c r="IL17" s="97"/>
      <c r="IM17" s="97"/>
      <c r="IN17" s="97"/>
      <c r="IO17" s="97"/>
      <c r="IP17" s="97"/>
      <c r="IQ17" s="97"/>
      <c r="IR17" s="97"/>
      <c r="IS17" s="97"/>
      <c r="IT17" s="97"/>
      <c r="IU17" s="97"/>
      <c r="IV17" s="97"/>
      <c r="IW17" s="97"/>
      <c r="IX17" s="97"/>
      <c r="IY17" s="97"/>
      <c r="IZ17" s="97"/>
      <c r="JA17" s="97"/>
      <c r="JB17" s="97"/>
      <c r="JC17" s="97"/>
      <c r="JD17" s="97"/>
      <c r="JE17" s="97"/>
      <c r="JF17" s="97"/>
      <c r="JG17" s="97"/>
      <c r="JH17" s="97"/>
      <c r="JI17" s="97"/>
      <c r="JJ17" s="97"/>
      <c r="JK17" s="97"/>
      <c r="JL17" s="97"/>
      <c r="JM17" s="97"/>
      <c r="JN17" s="97"/>
      <c r="JO17" s="97"/>
      <c r="JP17" s="97"/>
      <c r="JQ17" s="97"/>
      <c r="JR17" s="97"/>
      <c r="JS17" s="97"/>
      <c r="JT17" s="97"/>
      <c r="JU17" s="97"/>
      <c r="JV17" s="97"/>
      <c r="JW17" s="97"/>
      <c r="JX17" s="97"/>
      <c r="JY17" s="97"/>
      <c r="JZ17" s="97"/>
      <c r="KA17" s="97"/>
      <c r="KB17" s="97"/>
      <c r="KC17" s="97"/>
      <c r="KD17" s="97"/>
      <c r="KE17" s="97"/>
      <c r="KF17" s="97"/>
      <c r="KG17" s="97"/>
      <c r="KH17" s="97"/>
      <c r="KI17" s="97"/>
      <c r="KJ17" s="97"/>
      <c r="KK17" s="97"/>
      <c r="KL17" s="97"/>
      <c r="KM17" s="97"/>
      <c r="KN17" s="97"/>
      <c r="KO17" s="97"/>
      <c r="KP17" s="97"/>
      <c r="KQ17" s="97"/>
      <c r="KR17" s="97"/>
      <c r="KS17" s="97"/>
      <c r="KT17" s="97"/>
      <c r="KU17" s="97"/>
      <c r="KV17" s="97"/>
      <c r="KW17" s="97"/>
      <c r="KX17" s="97"/>
      <c r="KY17" s="97"/>
      <c r="KZ17" s="97"/>
      <c r="LA17" s="97"/>
      <c r="LB17" s="97"/>
      <c r="LC17" s="97"/>
      <c r="LD17" s="97"/>
      <c r="LE17" s="97"/>
      <c r="LF17" s="97"/>
      <c r="LG17" s="97"/>
      <c r="LH17" s="97"/>
      <c r="LI17" s="97"/>
      <c r="LJ17" s="97"/>
      <c r="LK17" s="97"/>
      <c r="LL17" s="97"/>
      <c r="LM17" s="97"/>
      <c r="LN17" s="97"/>
      <c r="LO17" s="97"/>
      <c r="LP17" s="97"/>
      <c r="LQ17" s="97"/>
      <c r="LR17" s="97"/>
      <c r="LS17" s="97"/>
      <c r="LT17" s="97"/>
      <c r="LU17" s="97"/>
      <c r="LV17" s="97"/>
      <c r="LW17" s="97"/>
      <c r="LX17" s="97"/>
      <c r="LY17" s="97"/>
      <c r="LZ17" s="97"/>
      <c r="MA17" s="97"/>
      <c r="MB17" s="97"/>
      <c r="MC17" s="97"/>
      <c r="MD17" s="97"/>
      <c r="ME17" s="97"/>
      <c r="MF17" s="97"/>
      <c r="MG17" s="97"/>
      <c r="MH17" s="97"/>
      <c r="MI17" s="97"/>
      <c r="MJ17" s="97"/>
      <c r="MK17" s="97"/>
      <c r="ML17" s="97"/>
      <c r="MM17" s="97"/>
      <c r="MN17" s="97"/>
      <c r="MO17" s="97"/>
      <c r="MP17" s="97"/>
      <c r="MQ17" s="97"/>
      <c r="MR17" s="97"/>
      <c r="MS17" s="97"/>
      <c r="MT17" s="97"/>
      <c r="MU17" s="97"/>
      <c r="MV17" s="97"/>
      <c r="MW17" s="97"/>
      <c r="MX17" s="97"/>
      <c r="MY17" s="97"/>
      <c r="MZ17" s="97"/>
      <c r="NA17" s="97"/>
      <c r="NB17" s="97"/>
      <c r="NC17" s="97"/>
      <c r="ND17" s="97"/>
      <c r="NE17" s="97"/>
      <c r="NF17" s="97"/>
      <c r="NG17" s="97"/>
      <c r="NH17" s="97"/>
      <c r="NI17" s="97"/>
      <c r="NJ17" s="97"/>
      <c r="NK17" s="97"/>
      <c r="NL17" s="97"/>
      <c r="NM17" s="97"/>
      <c r="NN17" s="97"/>
      <c r="NO17" s="97"/>
      <c r="NP17" s="97"/>
      <c r="NQ17" s="97"/>
      <c r="NR17" s="97"/>
      <c r="NS17" s="97"/>
      <c r="NT17" s="97"/>
      <c r="NU17" s="97"/>
      <c r="NV17" s="97"/>
      <c r="NW17" s="97"/>
      <c r="NX17" s="97"/>
      <c r="NY17" s="97"/>
      <c r="NZ17" s="97"/>
      <c r="OA17" s="97"/>
      <c r="OB17" s="97"/>
      <c r="OC17" s="97"/>
      <c r="OD17" s="97"/>
      <c r="OE17" s="97"/>
      <c r="OF17" s="97"/>
      <c r="OG17" s="97"/>
      <c r="OH17" s="97"/>
      <c r="OI17" s="97"/>
      <c r="OJ17" s="97"/>
      <c r="OK17" s="97"/>
      <c r="OL17" s="97"/>
      <c r="OM17" s="97"/>
      <c r="ON17" s="97"/>
    </row>
    <row r="18" spans="1:404" s="84" customFormat="1" ht="52.2" x14ac:dyDescent="0.3">
      <c r="A18" s="99">
        <v>3387</v>
      </c>
      <c r="B18" s="99">
        <v>2018</v>
      </c>
      <c r="C18" s="99">
        <v>2020</v>
      </c>
      <c r="D18" s="96" t="s">
        <v>5</v>
      </c>
      <c r="E18" s="96">
        <v>926</v>
      </c>
      <c r="F18" s="93" t="s">
        <v>20</v>
      </c>
      <c r="G18" s="96">
        <v>50201</v>
      </c>
      <c r="H18" s="93" t="s">
        <v>11</v>
      </c>
      <c r="I18" s="93" t="str">
        <f t="shared" si="1"/>
        <v>50201 Edificios</v>
      </c>
      <c r="J18" s="96">
        <v>21887</v>
      </c>
      <c r="K18" s="93" t="s">
        <v>21</v>
      </c>
      <c r="L18" s="93" t="str">
        <f t="shared" si="2"/>
        <v>21887 EDIFICIOS</v>
      </c>
      <c r="M18" s="98">
        <v>649042447</v>
      </c>
      <c r="N18" s="96">
        <v>1</v>
      </c>
      <c r="O18" s="100">
        <v>649042447</v>
      </c>
      <c r="P18" s="93" t="s">
        <v>22</v>
      </c>
      <c r="Q18" s="93" t="s">
        <v>8</v>
      </c>
      <c r="R18" s="96"/>
      <c r="S18" s="96"/>
      <c r="T18" s="134" t="s">
        <v>31</v>
      </c>
      <c r="U18" s="94" t="s">
        <v>9</v>
      </c>
      <c r="V18" s="97" t="s">
        <v>6</v>
      </c>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c r="EN18" s="97"/>
      <c r="EO18" s="97"/>
      <c r="EP18" s="97"/>
      <c r="EQ18" s="97"/>
      <c r="ER18" s="97"/>
      <c r="ES18" s="97"/>
      <c r="ET18" s="97"/>
      <c r="EU18" s="97"/>
      <c r="EV18" s="97"/>
      <c r="EW18" s="97"/>
      <c r="EX18" s="97"/>
      <c r="EY18" s="97"/>
      <c r="EZ18" s="97"/>
      <c r="FA18" s="97"/>
      <c r="FB18" s="97"/>
      <c r="FC18" s="97"/>
      <c r="FD18" s="97"/>
      <c r="FE18" s="97"/>
      <c r="FF18" s="97"/>
      <c r="FG18" s="97"/>
      <c r="FH18" s="97"/>
      <c r="FI18" s="97"/>
      <c r="FJ18" s="97"/>
      <c r="FK18" s="97"/>
      <c r="FL18" s="97"/>
      <c r="FM18" s="97"/>
      <c r="FN18" s="97"/>
      <c r="FO18" s="97"/>
      <c r="FP18" s="97"/>
      <c r="FQ18" s="97"/>
      <c r="FR18" s="97"/>
      <c r="FS18" s="97"/>
      <c r="FT18" s="97"/>
      <c r="FU18" s="97"/>
      <c r="FV18" s="97"/>
      <c r="FW18" s="97"/>
      <c r="FX18" s="97"/>
      <c r="FY18" s="97"/>
      <c r="FZ18" s="97"/>
      <c r="GA18" s="97"/>
      <c r="GB18" s="97"/>
      <c r="GC18" s="97"/>
      <c r="GD18" s="97"/>
      <c r="GE18" s="97"/>
      <c r="GF18" s="97"/>
      <c r="GG18" s="97"/>
      <c r="GH18" s="97"/>
      <c r="GI18" s="97"/>
      <c r="GJ18" s="97"/>
      <c r="GK18" s="97"/>
      <c r="GL18" s="97"/>
      <c r="GM18" s="97"/>
      <c r="GN18" s="97"/>
      <c r="GO18" s="97"/>
      <c r="GP18" s="97"/>
      <c r="GQ18" s="97"/>
      <c r="GR18" s="97"/>
      <c r="GS18" s="97"/>
      <c r="GT18" s="97"/>
      <c r="GU18" s="97"/>
      <c r="GV18" s="97"/>
      <c r="GW18" s="97"/>
      <c r="GX18" s="97"/>
      <c r="GY18" s="97"/>
      <c r="GZ18" s="97"/>
      <c r="HA18" s="97"/>
      <c r="HB18" s="97"/>
      <c r="HC18" s="97"/>
      <c r="HD18" s="97"/>
      <c r="HE18" s="97"/>
      <c r="HF18" s="97"/>
      <c r="HG18" s="97"/>
      <c r="HH18" s="97"/>
      <c r="HI18" s="97"/>
      <c r="HJ18" s="97"/>
      <c r="HK18" s="97"/>
      <c r="HL18" s="97"/>
      <c r="HM18" s="97"/>
      <c r="HN18" s="97"/>
      <c r="HO18" s="97"/>
      <c r="HP18" s="97"/>
      <c r="HQ18" s="97"/>
      <c r="HR18" s="97"/>
      <c r="HS18" s="97"/>
      <c r="HT18" s="97"/>
      <c r="HU18" s="97"/>
      <c r="HV18" s="97"/>
      <c r="HW18" s="97"/>
      <c r="HX18" s="97"/>
      <c r="HY18" s="97"/>
      <c r="HZ18" s="97"/>
      <c r="IA18" s="97"/>
      <c r="IB18" s="97"/>
      <c r="IC18" s="97"/>
      <c r="ID18" s="97"/>
      <c r="IE18" s="97"/>
      <c r="IF18" s="97"/>
      <c r="IG18" s="97"/>
      <c r="IH18" s="97"/>
      <c r="II18" s="97"/>
      <c r="IJ18" s="97"/>
      <c r="IK18" s="97"/>
      <c r="IL18" s="97"/>
      <c r="IM18" s="97"/>
      <c r="IN18" s="97"/>
      <c r="IO18" s="97"/>
      <c r="IP18" s="97"/>
      <c r="IQ18" s="97"/>
      <c r="IR18" s="97"/>
      <c r="IS18" s="97"/>
      <c r="IT18" s="97"/>
      <c r="IU18" s="97"/>
      <c r="IV18" s="97"/>
      <c r="IW18" s="97"/>
      <c r="IX18" s="97"/>
      <c r="IY18" s="97"/>
      <c r="IZ18" s="97"/>
      <c r="JA18" s="97"/>
      <c r="JB18" s="97"/>
      <c r="JC18" s="97"/>
      <c r="JD18" s="97"/>
      <c r="JE18" s="97"/>
      <c r="JF18" s="97"/>
      <c r="JG18" s="97"/>
      <c r="JH18" s="97"/>
      <c r="JI18" s="97"/>
      <c r="JJ18" s="97"/>
      <c r="JK18" s="97"/>
      <c r="JL18" s="97"/>
      <c r="JM18" s="97"/>
      <c r="JN18" s="97"/>
      <c r="JO18" s="97"/>
      <c r="JP18" s="97"/>
      <c r="JQ18" s="97"/>
      <c r="JR18" s="97"/>
      <c r="JS18" s="97"/>
      <c r="JT18" s="97"/>
      <c r="JU18" s="97"/>
      <c r="JV18" s="97"/>
      <c r="JW18" s="97"/>
      <c r="JX18" s="97"/>
      <c r="JY18" s="97"/>
      <c r="JZ18" s="97"/>
      <c r="KA18" s="97"/>
      <c r="KB18" s="97"/>
      <c r="KC18" s="97"/>
      <c r="KD18" s="97"/>
      <c r="KE18" s="97"/>
      <c r="KF18" s="97"/>
      <c r="KG18" s="97"/>
      <c r="KH18" s="97"/>
      <c r="KI18" s="97"/>
      <c r="KJ18" s="97"/>
      <c r="KK18" s="97"/>
      <c r="KL18" s="97"/>
      <c r="KM18" s="97"/>
      <c r="KN18" s="97"/>
      <c r="KO18" s="97"/>
      <c r="KP18" s="97"/>
      <c r="KQ18" s="97"/>
      <c r="KR18" s="97"/>
      <c r="KS18" s="97"/>
      <c r="KT18" s="97"/>
      <c r="KU18" s="97"/>
      <c r="KV18" s="97"/>
      <c r="KW18" s="97"/>
      <c r="KX18" s="97"/>
      <c r="KY18" s="97"/>
      <c r="KZ18" s="97"/>
      <c r="LA18" s="97"/>
      <c r="LB18" s="97"/>
      <c r="LC18" s="97"/>
      <c r="LD18" s="97"/>
      <c r="LE18" s="97"/>
      <c r="LF18" s="97"/>
      <c r="LG18" s="97"/>
      <c r="LH18" s="97"/>
      <c r="LI18" s="97"/>
      <c r="LJ18" s="97"/>
      <c r="LK18" s="97"/>
      <c r="LL18" s="97"/>
      <c r="LM18" s="97"/>
      <c r="LN18" s="97"/>
      <c r="LO18" s="97"/>
      <c r="LP18" s="97"/>
      <c r="LQ18" s="97"/>
      <c r="LR18" s="97"/>
      <c r="LS18" s="97"/>
      <c r="LT18" s="97"/>
      <c r="LU18" s="97"/>
      <c r="LV18" s="97"/>
      <c r="LW18" s="97"/>
      <c r="LX18" s="97"/>
      <c r="LY18" s="97"/>
      <c r="LZ18" s="97"/>
      <c r="MA18" s="97"/>
      <c r="MB18" s="97"/>
      <c r="MC18" s="97"/>
      <c r="MD18" s="97"/>
      <c r="ME18" s="97"/>
      <c r="MF18" s="97"/>
      <c r="MG18" s="97"/>
      <c r="MH18" s="97"/>
      <c r="MI18" s="97"/>
      <c r="MJ18" s="97"/>
      <c r="MK18" s="97"/>
      <c r="ML18" s="97"/>
      <c r="MM18" s="97"/>
      <c r="MN18" s="97"/>
      <c r="MO18" s="97"/>
      <c r="MP18" s="97"/>
      <c r="MQ18" s="97"/>
      <c r="MR18" s="97"/>
      <c r="MS18" s="97"/>
      <c r="MT18" s="97"/>
      <c r="MU18" s="97"/>
      <c r="MV18" s="97"/>
      <c r="MW18" s="97"/>
      <c r="MX18" s="97"/>
      <c r="MY18" s="97"/>
      <c r="MZ18" s="97"/>
      <c r="NA18" s="97"/>
      <c r="NB18" s="97"/>
      <c r="NC18" s="97"/>
      <c r="ND18" s="97"/>
      <c r="NE18" s="97"/>
      <c r="NF18" s="97"/>
      <c r="NG18" s="97"/>
      <c r="NH18" s="97"/>
      <c r="NI18" s="97"/>
      <c r="NJ18" s="97"/>
      <c r="NK18" s="97"/>
      <c r="NL18" s="97"/>
      <c r="NM18" s="97"/>
      <c r="NN18" s="97"/>
      <c r="NO18" s="97"/>
      <c r="NP18" s="97"/>
      <c r="NQ18" s="97"/>
      <c r="NR18" s="97"/>
      <c r="NS18" s="97"/>
      <c r="NT18" s="97"/>
      <c r="NU18" s="97"/>
      <c r="NV18" s="97"/>
      <c r="NW18" s="97"/>
      <c r="NX18" s="97"/>
      <c r="NY18" s="97"/>
      <c r="NZ18" s="97"/>
      <c r="OA18" s="97"/>
      <c r="OB18" s="97"/>
      <c r="OC18" s="97"/>
      <c r="OD18" s="97"/>
      <c r="OE18" s="97"/>
      <c r="OF18" s="97"/>
      <c r="OG18" s="97"/>
      <c r="OH18" s="97"/>
      <c r="OI18" s="97"/>
      <c r="OJ18" s="97"/>
      <c r="OK18" s="97"/>
      <c r="OL18" s="97"/>
      <c r="OM18" s="97"/>
      <c r="ON18" s="97"/>
    </row>
    <row r="19" spans="1:404" s="84" customFormat="1" ht="52.2" x14ac:dyDescent="0.3">
      <c r="A19" s="99">
        <v>3388</v>
      </c>
      <c r="B19" s="99">
        <v>2018</v>
      </c>
      <c r="C19" s="99">
        <v>2020</v>
      </c>
      <c r="D19" s="96" t="s">
        <v>5</v>
      </c>
      <c r="E19" s="96">
        <v>926</v>
      </c>
      <c r="F19" s="93" t="s">
        <v>20</v>
      </c>
      <c r="G19" s="96">
        <v>50201</v>
      </c>
      <c r="H19" s="93" t="s">
        <v>11</v>
      </c>
      <c r="I19" s="93" t="str">
        <f t="shared" si="1"/>
        <v>50201 Edificios</v>
      </c>
      <c r="J19" s="96">
        <v>17691</v>
      </c>
      <c r="K19" s="93" t="s">
        <v>13</v>
      </c>
      <c r="L19" s="93" t="str">
        <f t="shared" si="2"/>
        <v>17691 ADICIONES Y MEJORAS A EDIFICIOS</v>
      </c>
      <c r="M19" s="98">
        <v>25000000</v>
      </c>
      <c r="N19" s="96">
        <v>1</v>
      </c>
      <c r="O19" s="98">
        <v>25000000</v>
      </c>
      <c r="P19" s="93" t="s">
        <v>22</v>
      </c>
      <c r="Q19" s="93" t="s">
        <v>8</v>
      </c>
      <c r="R19" s="96"/>
      <c r="S19" s="96"/>
      <c r="T19" s="134" t="s">
        <v>327</v>
      </c>
      <c r="U19" s="94" t="s">
        <v>9</v>
      </c>
      <c r="V19" s="97" t="s">
        <v>6</v>
      </c>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c r="NJ19" s="97"/>
      <c r="NK19" s="97"/>
      <c r="NL19" s="97"/>
      <c r="NM19" s="97"/>
      <c r="NN19" s="97"/>
      <c r="NO19" s="97"/>
      <c r="NP19" s="97"/>
      <c r="NQ19" s="97"/>
      <c r="NR19" s="97"/>
      <c r="NS19" s="97"/>
      <c r="NT19" s="97"/>
      <c r="NU19" s="97"/>
      <c r="NV19" s="97"/>
      <c r="NW19" s="97"/>
      <c r="NX19" s="97"/>
      <c r="NY19" s="97"/>
      <c r="NZ19" s="97"/>
      <c r="OA19" s="97"/>
      <c r="OB19" s="97"/>
      <c r="OC19" s="97"/>
      <c r="OD19" s="97"/>
      <c r="OE19" s="97"/>
      <c r="OF19" s="97"/>
      <c r="OG19" s="97"/>
      <c r="OH19" s="97"/>
      <c r="OI19" s="97"/>
      <c r="OJ19" s="97"/>
      <c r="OK19" s="97"/>
      <c r="OL19" s="97"/>
      <c r="OM19" s="97"/>
      <c r="ON19" s="97"/>
    </row>
    <row r="20" spans="1:404" s="108" customFormat="1" ht="69.599999999999994" x14ac:dyDescent="0.3">
      <c r="A20" s="102">
        <v>3389</v>
      </c>
      <c r="B20" s="102">
        <v>2018</v>
      </c>
      <c r="C20" s="102">
        <v>2020</v>
      </c>
      <c r="D20" s="103" t="s">
        <v>5</v>
      </c>
      <c r="E20" s="103">
        <v>926</v>
      </c>
      <c r="F20" s="104" t="s">
        <v>20</v>
      </c>
      <c r="G20" s="103">
        <v>10801</v>
      </c>
      <c r="H20" s="104" t="s">
        <v>3</v>
      </c>
      <c r="I20" s="104" t="s">
        <v>215</v>
      </c>
      <c r="J20" s="103">
        <v>19545</v>
      </c>
      <c r="K20" s="104" t="s">
        <v>17</v>
      </c>
      <c r="L20" s="104" t="s">
        <v>303</v>
      </c>
      <c r="M20" s="105">
        <v>100000000</v>
      </c>
      <c r="N20" s="103">
        <v>1</v>
      </c>
      <c r="O20" s="105">
        <v>100000000</v>
      </c>
      <c r="P20" s="104" t="s">
        <v>22</v>
      </c>
      <c r="Q20" s="104" t="s">
        <v>8</v>
      </c>
      <c r="R20" s="103">
        <v>1</v>
      </c>
      <c r="S20" s="103"/>
      <c r="T20" s="135" t="s">
        <v>328</v>
      </c>
      <c r="U20" s="106" t="s">
        <v>9</v>
      </c>
      <c r="V20" s="107" t="s">
        <v>6</v>
      </c>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7"/>
      <c r="DE20" s="107"/>
      <c r="DF20" s="107"/>
      <c r="DG20" s="107"/>
      <c r="DH20" s="107"/>
      <c r="DI20" s="107"/>
      <c r="DJ20" s="107"/>
      <c r="DK20" s="107"/>
      <c r="DL20" s="107"/>
      <c r="DM20" s="107"/>
      <c r="DN20" s="107"/>
      <c r="DO20" s="107"/>
      <c r="DP20" s="107"/>
      <c r="DQ20" s="107"/>
      <c r="DR20" s="107"/>
      <c r="DS20" s="107"/>
      <c r="DT20" s="107"/>
      <c r="DU20" s="107"/>
      <c r="DV20" s="107"/>
      <c r="DW20" s="107"/>
      <c r="DX20" s="107"/>
      <c r="DY20" s="107"/>
      <c r="DZ20" s="107"/>
      <c r="EA20" s="107"/>
      <c r="EB20" s="107"/>
      <c r="EC20" s="107"/>
      <c r="ED20" s="107"/>
      <c r="EE20" s="107"/>
      <c r="EF20" s="107"/>
      <c r="EG20" s="107"/>
      <c r="EH20" s="107"/>
      <c r="EI20" s="107"/>
      <c r="EJ20" s="107"/>
      <c r="EK20" s="107"/>
      <c r="EL20" s="107"/>
      <c r="EM20" s="107"/>
      <c r="EN20" s="107"/>
      <c r="EO20" s="107"/>
      <c r="EP20" s="107"/>
      <c r="EQ20" s="107"/>
      <c r="ER20" s="107"/>
      <c r="ES20" s="107"/>
      <c r="ET20" s="107"/>
      <c r="EU20" s="107"/>
      <c r="EV20" s="107"/>
      <c r="EW20" s="107"/>
      <c r="EX20" s="107"/>
      <c r="EY20" s="107"/>
      <c r="EZ20" s="107"/>
      <c r="FA20" s="107"/>
      <c r="FB20" s="107"/>
      <c r="FC20" s="107"/>
      <c r="FD20" s="107"/>
      <c r="FE20" s="107"/>
      <c r="FF20" s="107"/>
      <c r="FG20" s="107"/>
      <c r="FH20" s="107"/>
      <c r="FI20" s="107"/>
      <c r="FJ20" s="107"/>
      <c r="FK20" s="107"/>
      <c r="FL20" s="107"/>
      <c r="FM20" s="107"/>
      <c r="FN20" s="107"/>
      <c r="FO20" s="107"/>
      <c r="FP20" s="107"/>
      <c r="FQ20" s="107"/>
      <c r="FR20" s="107"/>
      <c r="FS20" s="107"/>
      <c r="FT20" s="107"/>
      <c r="FU20" s="107"/>
      <c r="FV20" s="107"/>
      <c r="FW20" s="107"/>
      <c r="FX20" s="107"/>
      <c r="FY20" s="107"/>
      <c r="FZ20" s="107"/>
      <c r="GA20" s="107"/>
      <c r="GB20" s="107"/>
      <c r="GC20" s="107"/>
      <c r="GD20" s="107"/>
      <c r="GE20" s="107"/>
      <c r="GF20" s="107"/>
      <c r="GG20" s="107"/>
      <c r="GH20" s="107"/>
      <c r="GI20" s="107"/>
      <c r="GJ20" s="107"/>
      <c r="GK20" s="107"/>
      <c r="GL20" s="107"/>
      <c r="GM20" s="107"/>
      <c r="GN20" s="107"/>
      <c r="GO20" s="107"/>
      <c r="GP20" s="107"/>
      <c r="GQ20" s="107"/>
      <c r="GR20" s="107"/>
      <c r="GS20" s="107"/>
      <c r="GT20" s="107"/>
      <c r="GU20" s="107"/>
      <c r="GV20" s="107"/>
      <c r="GW20" s="107"/>
      <c r="GX20" s="107"/>
      <c r="GY20" s="107"/>
      <c r="GZ20" s="107"/>
      <c r="HA20" s="107"/>
      <c r="HB20" s="107"/>
      <c r="HC20" s="107"/>
      <c r="HD20" s="107"/>
      <c r="HE20" s="107"/>
      <c r="HF20" s="107"/>
      <c r="HG20" s="107"/>
      <c r="HH20" s="107"/>
      <c r="HI20" s="107"/>
      <c r="HJ20" s="107"/>
      <c r="HK20" s="107"/>
      <c r="HL20" s="107"/>
      <c r="HM20" s="107"/>
      <c r="HN20" s="107"/>
      <c r="HO20" s="107"/>
      <c r="HP20" s="107"/>
      <c r="HQ20" s="107"/>
      <c r="HR20" s="107"/>
      <c r="HS20" s="107"/>
      <c r="HT20" s="107"/>
      <c r="HU20" s="107"/>
      <c r="HV20" s="107"/>
      <c r="HW20" s="107"/>
      <c r="HX20" s="107"/>
      <c r="HY20" s="107"/>
      <c r="HZ20" s="107"/>
      <c r="IA20" s="107"/>
      <c r="IB20" s="107"/>
      <c r="IC20" s="107"/>
      <c r="ID20" s="107"/>
      <c r="IE20" s="107"/>
      <c r="IF20" s="107"/>
      <c r="IG20" s="107"/>
      <c r="IH20" s="107"/>
      <c r="II20" s="107"/>
      <c r="IJ20" s="107"/>
      <c r="IK20" s="107"/>
      <c r="IL20" s="107"/>
      <c r="IM20" s="107"/>
      <c r="IN20" s="107"/>
      <c r="IO20" s="107"/>
      <c r="IP20" s="107"/>
      <c r="IQ20" s="107"/>
      <c r="IR20" s="107"/>
      <c r="IS20" s="107"/>
      <c r="IT20" s="107"/>
      <c r="IU20" s="107"/>
      <c r="IV20" s="107"/>
      <c r="IW20" s="107"/>
      <c r="IX20" s="107"/>
      <c r="IY20" s="107"/>
      <c r="IZ20" s="107"/>
      <c r="JA20" s="107"/>
      <c r="JB20" s="107"/>
      <c r="JC20" s="107"/>
      <c r="JD20" s="107"/>
      <c r="JE20" s="107"/>
      <c r="JF20" s="107"/>
      <c r="JG20" s="107"/>
      <c r="JH20" s="107"/>
      <c r="JI20" s="107"/>
      <c r="JJ20" s="107"/>
      <c r="JK20" s="107"/>
      <c r="JL20" s="107"/>
      <c r="JM20" s="107"/>
      <c r="JN20" s="107"/>
      <c r="JO20" s="107"/>
      <c r="JP20" s="107"/>
      <c r="JQ20" s="107"/>
      <c r="JR20" s="107"/>
      <c r="JS20" s="107"/>
      <c r="JT20" s="107"/>
      <c r="JU20" s="107"/>
      <c r="JV20" s="107"/>
      <c r="JW20" s="107"/>
      <c r="JX20" s="107"/>
      <c r="JY20" s="107"/>
      <c r="JZ20" s="107"/>
      <c r="KA20" s="107"/>
      <c r="KB20" s="107"/>
      <c r="KC20" s="107"/>
      <c r="KD20" s="107"/>
      <c r="KE20" s="107"/>
      <c r="KF20" s="107"/>
      <c r="KG20" s="107"/>
      <c r="KH20" s="107"/>
      <c r="KI20" s="107"/>
      <c r="KJ20" s="107"/>
      <c r="KK20" s="107"/>
      <c r="KL20" s="107"/>
      <c r="KM20" s="107"/>
      <c r="KN20" s="107"/>
      <c r="KO20" s="107"/>
      <c r="KP20" s="107"/>
      <c r="KQ20" s="107"/>
      <c r="KR20" s="107"/>
      <c r="KS20" s="107"/>
      <c r="KT20" s="107"/>
      <c r="KU20" s="107"/>
      <c r="KV20" s="107"/>
      <c r="KW20" s="107"/>
      <c r="KX20" s="107"/>
      <c r="KY20" s="107"/>
      <c r="KZ20" s="107"/>
      <c r="LA20" s="107"/>
      <c r="LB20" s="107"/>
      <c r="LC20" s="107"/>
      <c r="LD20" s="107"/>
      <c r="LE20" s="107"/>
      <c r="LF20" s="107"/>
      <c r="LG20" s="107"/>
      <c r="LH20" s="107"/>
      <c r="LI20" s="107"/>
      <c r="LJ20" s="107"/>
      <c r="LK20" s="107"/>
      <c r="LL20" s="107"/>
      <c r="LM20" s="107"/>
      <c r="LN20" s="107"/>
      <c r="LO20" s="107"/>
      <c r="LP20" s="107"/>
      <c r="LQ20" s="107"/>
      <c r="LR20" s="107"/>
      <c r="LS20" s="107"/>
      <c r="LT20" s="107"/>
      <c r="LU20" s="107"/>
      <c r="LV20" s="107"/>
      <c r="LW20" s="107"/>
      <c r="LX20" s="107"/>
      <c r="LY20" s="107"/>
      <c r="LZ20" s="107"/>
      <c r="MA20" s="107"/>
      <c r="MB20" s="107"/>
      <c r="MC20" s="107"/>
      <c r="MD20" s="107"/>
      <c r="ME20" s="107"/>
      <c r="MF20" s="107"/>
      <c r="MG20" s="107"/>
      <c r="MH20" s="107"/>
      <c r="MI20" s="107"/>
      <c r="MJ20" s="107"/>
      <c r="MK20" s="107"/>
      <c r="ML20" s="107"/>
      <c r="MM20" s="107"/>
      <c r="MN20" s="107"/>
      <c r="MO20" s="107"/>
      <c r="MP20" s="107"/>
      <c r="MQ20" s="107"/>
      <c r="MR20" s="107"/>
      <c r="MS20" s="107"/>
      <c r="MT20" s="107"/>
      <c r="MU20" s="107"/>
      <c r="MV20" s="107"/>
      <c r="MW20" s="107"/>
      <c r="MX20" s="107"/>
      <c r="MY20" s="107"/>
      <c r="MZ20" s="107"/>
      <c r="NA20" s="107"/>
      <c r="NB20" s="107"/>
      <c r="NC20" s="107"/>
      <c r="ND20" s="107"/>
      <c r="NE20" s="107"/>
      <c r="NF20" s="107"/>
      <c r="NG20" s="107"/>
      <c r="NH20" s="107"/>
      <c r="NI20" s="107"/>
      <c r="NJ20" s="107"/>
      <c r="NK20" s="107"/>
      <c r="NL20" s="107"/>
      <c r="NM20" s="107"/>
      <c r="NN20" s="107"/>
      <c r="NO20" s="107"/>
      <c r="NP20" s="107"/>
      <c r="NQ20" s="107"/>
      <c r="NR20" s="107"/>
      <c r="NS20" s="107"/>
      <c r="NT20" s="107"/>
      <c r="NU20" s="107"/>
      <c r="NV20" s="107"/>
      <c r="NW20" s="107"/>
      <c r="NX20" s="107"/>
      <c r="NY20" s="107"/>
      <c r="NZ20" s="107"/>
      <c r="OA20" s="107"/>
      <c r="OB20" s="107"/>
      <c r="OC20" s="107"/>
      <c r="OD20" s="107"/>
      <c r="OE20" s="107"/>
      <c r="OF20" s="107"/>
      <c r="OG20" s="107"/>
      <c r="OH20" s="107"/>
      <c r="OI20" s="107"/>
      <c r="OJ20" s="107"/>
      <c r="OK20" s="107"/>
      <c r="OL20" s="107"/>
      <c r="OM20" s="107"/>
      <c r="ON20" s="107"/>
    </row>
    <row r="21" spans="1:404" s="84" customFormat="1" ht="52.2" x14ac:dyDescent="0.3">
      <c r="A21" s="99">
        <v>3390</v>
      </c>
      <c r="B21" s="99">
        <v>2018</v>
      </c>
      <c r="C21" s="99">
        <v>2020</v>
      </c>
      <c r="D21" s="96" t="s">
        <v>5</v>
      </c>
      <c r="E21" s="96">
        <v>926</v>
      </c>
      <c r="F21" s="93" t="s">
        <v>20</v>
      </c>
      <c r="G21" s="96">
        <v>50201</v>
      </c>
      <c r="H21" s="93" t="s">
        <v>11</v>
      </c>
      <c r="I21" s="93" t="str">
        <f t="shared" si="1"/>
        <v>50201 Edificios</v>
      </c>
      <c r="J21" s="96">
        <v>21887</v>
      </c>
      <c r="K21" s="93" t="s">
        <v>21</v>
      </c>
      <c r="L21" s="93" t="str">
        <f t="shared" si="2"/>
        <v>21887 EDIFICIOS</v>
      </c>
      <c r="M21" s="98">
        <v>446204622.76999998</v>
      </c>
      <c r="N21" s="96">
        <v>1</v>
      </c>
      <c r="O21" s="98">
        <v>446204622.76999998</v>
      </c>
      <c r="P21" s="93" t="s">
        <v>22</v>
      </c>
      <c r="Q21" s="93" t="s">
        <v>8</v>
      </c>
      <c r="R21" s="96"/>
      <c r="S21" s="96"/>
      <c r="T21" s="134" t="s">
        <v>329</v>
      </c>
      <c r="U21" s="94" t="s">
        <v>9</v>
      </c>
      <c r="V21" s="97" t="s">
        <v>6</v>
      </c>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c r="EX21" s="97"/>
      <c r="EY21" s="97"/>
      <c r="EZ21" s="97"/>
      <c r="FA21" s="97"/>
      <c r="FB21" s="97"/>
      <c r="FC21" s="97"/>
      <c r="FD21" s="97"/>
      <c r="FE21" s="97"/>
      <c r="FF21" s="97"/>
      <c r="FG21" s="97"/>
      <c r="FH21" s="97"/>
      <c r="FI21" s="97"/>
      <c r="FJ21" s="97"/>
      <c r="FK21" s="97"/>
      <c r="FL21" s="97"/>
      <c r="FM21" s="97"/>
      <c r="FN21" s="97"/>
      <c r="FO21" s="97"/>
      <c r="FP21" s="97"/>
      <c r="FQ21" s="97"/>
      <c r="FR21" s="97"/>
      <c r="FS21" s="97"/>
      <c r="FT21" s="97"/>
      <c r="FU21" s="97"/>
      <c r="FV21" s="97"/>
      <c r="FW21" s="97"/>
      <c r="FX21" s="97"/>
      <c r="FY21" s="97"/>
      <c r="FZ21" s="97"/>
      <c r="GA21" s="97"/>
      <c r="GB21" s="97"/>
      <c r="GC21" s="97"/>
      <c r="GD21" s="97"/>
      <c r="GE21" s="97"/>
      <c r="GF21" s="97"/>
      <c r="GG21" s="97"/>
      <c r="GH21" s="97"/>
      <c r="GI21" s="97"/>
      <c r="GJ21" s="97"/>
      <c r="GK21" s="97"/>
      <c r="GL21" s="97"/>
      <c r="GM21" s="97"/>
      <c r="GN21" s="97"/>
      <c r="GO21" s="97"/>
      <c r="GP21" s="97"/>
      <c r="GQ21" s="97"/>
      <c r="GR21" s="97"/>
      <c r="GS21" s="97"/>
      <c r="GT21" s="97"/>
      <c r="GU21" s="97"/>
      <c r="GV21" s="97"/>
      <c r="GW21" s="97"/>
      <c r="GX21" s="97"/>
      <c r="GY21" s="97"/>
      <c r="GZ21" s="97"/>
      <c r="HA21" s="97"/>
      <c r="HB21" s="97"/>
      <c r="HC21" s="97"/>
      <c r="HD21" s="97"/>
      <c r="HE21" s="97"/>
      <c r="HF21" s="97"/>
      <c r="HG21" s="97"/>
      <c r="HH21" s="97"/>
      <c r="HI21" s="97"/>
      <c r="HJ21" s="97"/>
      <c r="HK21" s="97"/>
      <c r="HL21" s="97"/>
      <c r="HM21" s="97"/>
      <c r="HN21" s="97"/>
      <c r="HO21" s="97"/>
      <c r="HP21" s="97"/>
      <c r="HQ21" s="97"/>
      <c r="HR21" s="97"/>
      <c r="HS21" s="97"/>
      <c r="HT21" s="97"/>
      <c r="HU21" s="97"/>
      <c r="HV21" s="97"/>
      <c r="HW21" s="97"/>
      <c r="HX21" s="97"/>
      <c r="HY21" s="97"/>
      <c r="HZ21" s="97"/>
      <c r="IA21" s="97"/>
      <c r="IB21" s="97"/>
      <c r="IC21" s="97"/>
      <c r="ID21" s="97"/>
      <c r="IE21" s="97"/>
      <c r="IF21" s="97"/>
      <c r="IG21" s="97"/>
      <c r="IH21" s="97"/>
      <c r="II21" s="97"/>
      <c r="IJ21" s="97"/>
      <c r="IK21" s="97"/>
      <c r="IL21" s="97"/>
      <c r="IM21" s="97"/>
      <c r="IN21" s="97"/>
      <c r="IO21" s="97"/>
      <c r="IP21" s="97"/>
      <c r="IQ21" s="97"/>
      <c r="IR21" s="97"/>
      <c r="IS21" s="97"/>
      <c r="IT21" s="97"/>
      <c r="IU21" s="97"/>
      <c r="IV21" s="97"/>
      <c r="IW21" s="97"/>
      <c r="IX21" s="97"/>
      <c r="IY21" s="97"/>
      <c r="IZ21" s="97"/>
      <c r="JA21" s="97"/>
      <c r="JB21" s="97"/>
      <c r="JC21" s="97"/>
      <c r="JD21" s="97"/>
      <c r="JE21" s="97"/>
      <c r="JF21" s="97"/>
      <c r="JG21" s="97"/>
      <c r="JH21" s="97"/>
      <c r="JI21" s="97"/>
      <c r="JJ21" s="97"/>
      <c r="JK21" s="97"/>
      <c r="JL21" s="97"/>
      <c r="JM21" s="97"/>
      <c r="JN21" s="97"/>
      <c r="JO21" s="97"/>
      <c r="JP21" s="97"/>
      <c r="JQ21" s="97"/>
      <c r="JR21" s="97"/>
      <c r="JS21" s="97"/>
      <c r="JT21" s="97"/>
      <c r="JU21" s="97"/>
      <c r="JV21" s="97"/>
      <c r="JW21" s="97"/>
      <c r="JX21" s="97"/>
      <c r="JY21" s="97"/>
      <c r="JZ21" s="97"/>
      <c r="KA21" s="97"/>
      <c r="KB21" s="97"/>
      <c r="KC21" s="97"/>
      <c r="KD21" s="97"/>
      <c r="KE21" s="97"/>
      <c r="KF21" s="97"/>
      <c r="KG21" s="97"/>
      <c r="KH21" s="97"/>
      <c r="KI21" s="97"/>
      <c r="KJ21" s="97"/>
      <c r="KK21" s="97"/>
      <c r="KL21" s="97"/>
      <c r="KM21" s="97"/>
      <c r="KN21" s="97"/>
      <c r="KO21" s="97"/>
      <c r="KP21" s="97"/>
      <c r="KQ21" s="97"/>
      <c r="KR21" s="97"/>
      <c r="KS21" s="97"/>
      <c r="KT21" s="97"/>
      <c r="KU21" s="97"/>
      <c r="KV21" s="97"/>
      <c r="KW21" s="97"/>
      <c r="KX21" s="97"/>
      <c r="KY21" s="97"/>
      <c r="KZ21" s="97"/>
      <c r="LA21" s="97"/>
      <c r="LB21" s="97"/>
      <c r="LC21" s="97"/>
      <c r="LD21" s="97"/>
      <c r="LE21" s="97"/>
      <c r="LF21" s="97"/>
      <c r="LG21" s="97"/>
      <c r="LH21" s="97"/>
      <c r="LI21" s="97"/>
      <c r="LJ21" s="97"/>
      <c r="LK21" s="97"/>
      <c r="LL21" s="97"/>
      <c r="LM21" s="97"/>
      <c r="LN21" s="97"/>
      <c r="LO21" s="97"/>
      <c r="LP21" s="97"/>
      <c r="LQ21" s="97"/>
      <c r="LR21" s="97"/>
      <c r="LS21" s="97"/>
      <c r="LT21" s="97"/>
      <c r="LU21" s="97"/>
      <c r="LV21" s="97"/>
      <c r="LW21" s="97"/>
      <c r="LX21" s="97"/>
      <c r="LY21" s="97"/>
      <c r="LZ21" s="97"/>
      <c r="MA21" s="97"/>
      <c r="MB21" s="97"/>
      <c r="MC21" s="97"/>
      <c r="MD21" s="97"/>
      <c r="ME21" s="97"/>
      <c r="MF21" s="97"/>
      <c r="MG21" s="97"/>
      <c r="MH21" s="97"/>
      <c r="MI21" s="97"/>
      <c r="MJ21" s="97"/>
      <c r="MK21" s="97"/>
      <c r="ML21" s="97"/>
      <c r="MM21" s="97"/>
      <c r="MN21" s="97"/>
      <c r="MO21" s="97"/>
      <c r="MP21" s="97"/>
      <c r="MQ21" s="97"/>
      <c r="MR21" s="97"/>
      <c r="MS21" s="97"/>
      <c r="MT21" s="97"/>
      <c r="MU21" s="97"/>
      <c r="MV21" s="97"/>
      <c r="MW21" s="97"/>
      <c r="MX21" s="97"/>
      <c r="MY21" s="97"/>
      <c r="MZ21" s="97"/>
      <c r="NA21" s="97"/>
      <c r="NB21" s="97"/>
      <c r="NC21" s="97"/>
      <c r="ND21" s="97"/>
      <c r="NE21" s="97"/>
      <c r="NF21" s="97"/>
      <c r="NG21" s="97"/>
      <c r="NH21" s="97"/>
      <c r="NI21" s="97"/>
      <c r="NJ21" s="97"/>
      <c r="NK21" s="97"/>
      <c r="NL21" s="97"/>
      <c r="NM21" s="97"/>
      <c r="NN21" s="97"/>
      <c r="NO21" s="97"/>
      <c r="NP21" s="97"/>
      <c r="NQ21" s="97"/>
      <c r="NR21" s="97"/>
      <c r="NS21" s="97"/>
      <c r="NT21" s="97"/>
      <c r="NU21" s="97"/>
      <c r="NV21" s="97"/>
      <c r="NW21" s="97"/>
      <c r="NX21" s="97"/>
      <c r="NY21" s="97"/>
      <c r="NZ21" s="97"/>
      <c r="OA21" s="97"/>
      <c r="OB21" s="97"/>
      <c r="OC21" s="97"/>
      <c r="OD21" s="97"/>
      <c r="OE21" s="97"/>
      <c r="OF21" s="97"/>
      <c r="OG21" s="97"/>
      <c r="OH21" s="97"/>
      <c r="OI21" s="97"/>
      <c r="OJ21" s="97"/>
      <c r="OK21" s="97"/>
      <c r="OL21" s="97"/>
      <c r="OM21" s="97"/>
      <c r="ON21" s="97"/>
    </row>
    <row r="22" spans="1:404" s="84" customFormat="1" ht="52.2" x14ac:dyDescent="0.3">
      <c r="A22" s="99">
        <v>3391</v>
      </c>
      <c r="B22" s="99">
        <v>2018</v>
      </c>
      <c r="C22" s="99">
        <v>2020</v>
      </c>
      <c r="D22" s="96" t="s">
        <v>5</v>
      </c>
      <c r="E22" s="96">
        <v>926</v>
      </c>
      <c r="F22" s="93" t="s">
        <v>20</v>
      </c>
      <c r="G22" s="96">
        <v>50201</v>
      </c>
      <c r="H22" s="93" t="s">
        <v>11</v>
      </c>
      <c r="I22" s="93" t="str">
        <f t="shared" si="1"/>
        <v>50201 Edificios</v>
      </c>
      <c r="J22" s="96">
        <v>17691</v>
      </c>
      <c r="K22" s="93" t="s">
        <v>13</v>
      </c>
      <c r="L22" s="93" t="str">
        <f t="shared" si="2"/>
        <v>17691 ADICIONES Y MEJORAS A EDIFICIOS</v>
      </c>
      <c r="M22" s="98">
        <v>77136138.680000007</v>
      </c>
      <c r="N22" s="96">
        <v>1</v>
      </c>
      <c r="O22" s="98">
        <v>77136138.680000007</v>
      </c>
      <c r="P22" s="93" t="s">
        <v>22</v>
      </c>
      <c r="Q22" s="93" t="s">
        <v>8</v>
      </c>
      <c r="R22" s="96"/>
      <c r="S22" s="96"/>
      <c r="T22" s="134" t="s">
        <v>330</v>
      </c>
      <c r="U22" s="94" t="s">
        <v>9</v>
      </c>
      <c r="V22" s="97" t="s">
        <v>6</v>
      </c>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c r="EX22" s="97"/>
      <c r="EY22" s="97"/>
      <c r="EZ22" s="97"/>
      <c r="FA22" s="97"/>
      <c r="FB22" s="97"/>
      <c r="FC22" s="97"/>
      <c r="FD22" s="97"/>
      <c r="FE22" s="97"/>
      <c r="FF22" s="97"/>
      <c r="FG22" s="97"/>
      <c r="FH22" s="97"/>
      <c r="FI22" s="97"/>
      <c r="FJ22" s="97"/>
      <c r="FK22" s="97"/>
      <c r="FL22" s="97"/>
      <c r="FM22" s="97"/>
      <c r="FN22" s="97"/>
      <c r="FO22" s="97"/>
      <c r="FP22" s="97"/>
      <c r="FQ22" s="97"/>
      <c r="FR22" s="97"/>
      <c r="FS22" s="97"/>
      <c r="FT22" s="97"/>
      <c r="FU22" s="97"/>
      <c r="FV22" s="97"/>
      <c r="FW22" s="97"/>
      <c r="FX22" s="97"/>
      <c r="FY22" s="97"/>
      <c r="FZ22" s="97"/>
      <c r="GA22" s="97"/>
      <c r="GB22" s="97"/>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c r="HB22" s="97"/>
      <c r="HC22" s="97"/>
      <c r="HD22" s="97"/>
      <c r="HE22" s="97"/>
      <c r="HF22" s="97"/>
      <c r="HG22" s="97"/>
      <c r="HH22" s="97"/>
      <c r="HI22" s="97"/>
      <c r="HJ22" s="97"/>
      <c r="HK22" s="97"/>
      <c r="HL22" s="97"/>
      <c r="HM22" s="97"/>
      <c r="HN22" s="97"/>
      <c r="HO22" s="97"/>
      <c r="HP22" s="97"/>
      <c r="HQ22" s="97"/>
      <c r="HR22" s="97"/>
      <c r="HS22" s="97"/>
      <c r="HT22" s="97"/>
      <c r="HU22" s="97"/>
      <c r="HV22" s="97"/>
      <c r="HW22" s="97"/>
      <c r="HX22" s="97"/>
      <c r="HY22" s="97"/>
      <c r="HZ22" s="97"/>
      <c r="IA22" s="97"/>
      <c r="IB22" s="97"/>
      <c r="IC22" s="97"/>
      <c r="ID22" s="97"/>
      <c r="IE22" s="97"/>
      <c r="IF22" s="97"/>
      <c r="IG22" s="97"/>
      <c r="IH22" s="97"/>
      <c r="II22" s="97"/>
      <c r="IJ22" s="97"/>
      <c r="IK22" s="97"/>
      <c r="IL22" s="97"/>
      <c r="IM22" s="97"/>
      <c r="IN22" s="97"/>
      <c r="IO22" s="97"/>
      <c r="IP22" s="97"/>
      <c r="IQ22" s="97"/>
      <c r="IR22" s="97"/>
      <c r="IS22" s="97"/>
      <c r="IT22" s="97"/>
      <c r="IU22" s="97"/>
      <c r="IV22" s="97"/>
      <c r="IW22" s="97"/>
      <c r="IX22" s="97"/>
      <c r="IY22" s="97"/>
      <c r="IZ22" s="97"/>
      <c r="JA22" s="97"/>
      <c r="JB22" s="97"/>
      <c r="JC22" s="97"/>
      <c r="JD22" s="97"/>
      <c r="JE22" s="97"/>
      <c r="JF22" s="97"/>
      <c r="JG22" s="97"/>
      <c r="JH22" s="97"/>
      <c r="JI22" s="97"/>
      <c r="JJ22" s="97"/>
      <c r="JK22" s="97"/>
      <c r="JL22" s="97"/>
      <c r="JM22" s="97"/>
      <c r="JN22" s="97"/>
      <c r="JO22" s="97"/>
      <c r="JP22" s="97"/>
      <c r="JQ22" s="97"/>
      <c r="JR22" s="97"/>
      <c r="JS22" s="97"/>
      <c r="JT22" s="97"/>
      <c r="JU22" s="97"/>
      <c r="JV22" s="97"/>
      <c r="JW22" s="97"/>
      <c r="JX22" s="97"/>
      <c r="JY22" s="97"/>
      <c r="JZ22" s="97"/>
      <c r="KA22" s="97"/>
      <c r="KB22" s="97"/>
      <c r="KC22" s="97"/>
      <c r="KD22" s="97"/>
      <c r="KE22" s="97"/>
      <c r="KF22" s="97"/>
      <c r="KG22" s="97"/>
      <c r="KH22" s="97"/>
      <c r="KI22" s="97"/>
      <c r="KJ22" s="97"/>
      <c r="KK22" s="97"/>
      <c r="KL22" s="97"/>
      <c r="KM22" s="97"/>
      <c r="KN22" s="97"/>
      <c r="KO22" s="97"/>
      <c r="KP22" s="97"/>
      <c r="KQ22" s="97"/>
      <c r="KR22" s="97"/>
      <c r="KS22" s="97"/>
      <c r="KT22" s="97"/>
      <c r="KU22" s="97"/>
      <c r="KV22" s="97"/>
      <c r="KW22" s="97"/>
      <c r="KX22" s="97"/>
      <c r="KY22" s="97"/>
      <c r="KZ22" s="97"/>
      <c r="LA22" s="97"/>
      <c r="LB22" s="97"/>
      <c r="LC22" s="97"/>
      <c r="LD22" s="97"/>
      <c r="LE22" s="97"/>
      <c r="LF22" s="97"/>
      <c r="LG22" s="97"/>
      <c r="LH22" s="97"/>
      <c r="LI22" s="97"/>
      <c r="LJ22" s="97"/>
      <c r="LK22" s="97"/>
      <c r="LL22" s="97"/>
      <c r="LM22" s="97"/>
      <c r="LN22" s="97"/>
      <c r="LO22" s="97"/>
      <c r="LP22" s="97"/>
      <c r="LQ22" s="97"/>
      <c r="LR22" s="97"/>
      <c r="LS22" s="97"/>
      <c r="LT22" s="97"/>
      <c r="LU22" s="97"/>
      <c r="LV22" s="97"/>
      <c r="LW22" s="97"/>
      <c r="LX22" s="97"/>
      <c r="LY22" s="97"/>
      <c r="LZ22" s="97"/>
      <c r="MA22" s="97"/>
      <c r="MB22" s="97"/>
      <c r="MC22" s="97"/>
      <c r="MD22" s="97"/>
      <c r="ME22" s="97"/>
      <c r="MF22" s="97"/>
      <c r="MG22" s="97"/>
      <c r="MH22" s="97"/>
      <c r="MI22" s="97"/>
      <c r="MJ22" s="97"/>
      <c r="MK22" s="97"/>
      <c r="ML22" s="97"/>
      <c r="MM22" s="97"/>
      <c r="MN22" s="97"/>
      <c r="MO22" s="97"/>
      <c r="MP22" s="97"/>
      <c r="MQ22" s="97"/>
      <c r="MR22" s="97"/>
      <c r="MS22" s="97"/>
      <c r="MT22" s="97"/>
      <c r="MU22" s="97"/>
      <c r="MV22" s="97"/>
      <c r="MW22" s="97"/>
      <c r="MX22" s="97"/>
      <c r="MY22" s="97"/>
      <c r="MZ22" s="97"/>
      <c r="NA22" s="97"/>
      <c r="NB22" s="97"/>
      <c r="NC22" s="97"/>
      <c r="ND22" s="97"/>
      <c r="NE22" s="97"/>
      <c r="NF22" s="97"/>
      <c r="NG22" s="97"/>
      <c r="NH22" s="97"/>
      <c r="NI22" s="97"/>
      <c r="NJ22" s="97"/>
      <c r="NK22" s="97"/>
      <c r="NL22" s="97"/>
      <c r="NM22" s="97"/>
      <c r="NN22" s="97"/>
      <c r="NO22" s="97"/>
      <c r="NP22" s="97"/>
      <c r="NQ22" s="97"/>
      <c r="NR22" s="97"/>
      <c r="NS22" s="97"/>
      <c r="NT22" s="97"/>
      <c r="NU22" s="97"/>
      <c r="NV22" s="97"/>
      <c r="NW22" s="97"/>
      <c r="NX22" s="97"/>
      <c r="NY22" s="97"/>
      <c r="NZ22" s="97"/>
      <c r="OA22" s="97"/>
      <c r="OB22" s="97"/>
      <c r="OC22" s="97"/>
      <c r="OD22" s="97"/>
      <c r="OE22" s="97"/>
      <c r="OF22" s="97"/>
      <c r="OG22" s="97"/>
      <c r="OH22" s="97"/>
      <c r="OI22" s="97"/>
      <c r="OJ22" s="97"/>
      <c r="OK22" s="97"/>
      <c r="OL22" s="97"/>
      <c r="OM22" s="97"/>
      <c r="ON22" s="97"/>
    </row>
    <row r="23" spans="1:404" s="97" customFormat="1" ht="52.2" x14ac:dyDescent="0.3">
      <c r="A23" s="91">
        <v>3460</v>
      </c>
      <c r="B23" s="91">
        <v>2018</v>
      </c>
      <c r="C23" s="91">
        <v>2020</v>
      </c>
      <c r="D23" s="92" t="s">
        <v>14</v>
      </c>
      <c r="E23" s="92">
        <v>926</v>
      </c>
      <c r="F23" s="93" t="s">
        <v>20</v>
      </c>
      <c r="G23" s="92">
        <v>50104</v>
      </c>
      <c r="H23" s="94" t="s">
        <v>33</v>
      </c>
      <c r="I23" s="93" t="str">
        <f t="shared" si="1"/>
        <v>50104 Equipo y mobiliario de oficina</v>
      </c>
      <c r="J23" s="92">
        <v>23406</v>
      </c>
      <c r="K23" s="94" t="s">
        <v>32</v>
      </c>
      <c r="L23" s="93" t="str">
        <f t="shared" si="2"/>
        <v>23406 AIRE ACONDICIONADO</v>
      </c>
      <c r="M23" s="95">
        <v>13985782.800000001</v>
      </c>
      <c r="N23" s="92">
        <v>8</v>
      </c>
      <c r="O23" s="95">
        <v>111886262.40000001</v>
      </c>
      <c r="P23" s="93" t="s">
        <v>22</v>
      </c>
      <c r="Q23" s="93" t="s">
        <v>8</v>
      </c>
      <c r="R23" s="96"/>
      <c r="S23" s="96"/>
      <c r="T23" s="134" t="s">
        <v>331</v>
      </c>
      <c r="U23" s="94" t="s">
        <v>155</v>
      </c>
      <c r="V23" s="97" t="s">
        <v>6</v>
      </c>
    </row>
    <row r="24" spans="1:404" s="84" customFormat="1" ht="87" x14ac:dyDescent="0.3">
      <c r="A24" s="99">
        <v>2988</v>
      </c>
      <c r="B24" s="99">
        <v>2018</v>
      </c>
      <c r="C24" s="99">
        <v>2020</v>
      </c>
      <c r="D24" s="96" t="s">
        <v>14</v>
      </c>
      <c r="E24" s="96">
        <v>926</v>
      </c>
      <c r="F24" s="93" t="s">
        <v>20</v>
      </c>
      <c r="G24" s="96">
        <v>10801</v>
      </c>
      <c r="H24" s="93" t="s">
        <v>3</v>
      </c>
      <c r="I24" s="93" t="str">
        <f t="shared" si="1"/>
        <v>10801 Mantenimiento de edificios y locales</v>
      </c>
      <c r="J24" s="96">
        <v>19545</v>
      </c>
      <c r="K24" s="93" t="s">
        <v>17</v>
      </c>
      <c r="L24" s="93" t="str">
        <f t="shared" si="2"/>
        <v>19545 MANTENIMIENTO DE EDIFICIOS Y LOCALES</v>
      </c>
      <c r="M24" s="98">
        <v>45000000</v>
      </c>
      <c r="N24" s="96">
        <v>1</v>
      </c>
      <c r="O24" s="98">
        <v>45000000</v>
      </c>
      <c r="P24" s="93" t="s">
        <v>35</v>
      </c>
      <c r="Q24" s="93" t="s">
        <v>36</v>
      </c>
      <c r="R24" s="96"/>
      <c r="S24" s="96"/>
      <c r="T24" s="134" t="s">
        <v>180</v>
      </c>
      <c r="U24" s="94" t="s">
        <v>9</v>
      </c>
      <c r="V24" s="97" t="s">
        <v>6</v>
      </c>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c r="DD24" s="97"/>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c r="EX24" s="97"/>
      <c r="EY24" s="97"/>
      <c r="EZ24" s="97"/>
      <c r="FA24" s="97"/>
      <c r="FB24" s="97"/>
      <c r="FC24" s="97"/>
      <c r="FD24" s="97"/>
      <c r="FE24" s="97"/>
      <c r="FF24" s="97"/>
      <c r="FG24" s="97"/>
      <c r="FH24" s="97"/>
      <c r="FI24" s="97"/>
      <c r="FJ24" s="97"/>
      <c r="FK24" s="97"/>
      <c r="FL24" s="97"/>
      <c r="FM24" s="97"/>
      <c r="FN24" s="97"/>
      <c r="FO24" s="97"/>
      <c r="FP24" s="97"/>
      <c r="FQ24" s="97"/>
      <c r="FR24" s="97"/>
      <c r="FS24" s="97"/>
      <c r="FT24" s="97"/>
      <c r="FU24" s="97"/>
      <c r="FV24" s="97"/>
      <c r="FW24" s="97"/>
      <c r="FX24" s="97"/>
      <c r="FY24" s="97"/>
      <c r="FZ24" s="97"/>
      <c r="GA24" s="97"/>
      <c r="GB24" s="97"/>
      <c r="GC24" s="97"/>
      <c r="GD24" s="97"/>
      <c r="GE24" s="97"/>
      <c r="GF24" s="97"/>
      <c r="GG24" s="97"/>
      <c r="GH24" s="97"/>
      <c r="GI24" s="97"/>
      <c r="GJ24" s="97"/>
      <c r="GK24" s="97"/>
      <c r="GL24" s="97"/>
      <c r="GM24" s="97"/>
      <c r="GN24" s="97"/>
      <c r="GO24" s="97"/>
      <c r="GP24" s="97"/>
      <c r="GQ24" s="97"/>
      <c r="GR24" s="97"/>
      <c r="GS24" s="97"/>
      <c r="GT24" s="97"/>
      <c r="GU24" s="97"/>
      <c r="GV24" s="97"/>
      <c r="GW24" s="97"/>
      <c r="GX24" s="97"/>
      <c r="GY24" s="97"/>
      <c r="GZ24" s="97"/>
      <c r="HA24" s="97"/>
      <c r="HB24" s="97"/>
      <c r="HC24" s="97"/>
      <c r="HD24" s="97"/>
      <c r="HE24" s="97"/>
      <c r="HF24" s="97"/>
      <c r="HG24" s="97"/>
      <c r="HH24" s="97"/>
      <c r="HI24" s="97"/>
      <c r="HJ24" s="97"/>
      <c r="HK24" s="97"/>
      <c r="HL24" s="97"/>
      <c r="HM24" s="97"/>
      <c r="HN24" s="97"/>
      <c r="HO24" s="97"/>
      <c r="HP24" s="97"/>
      <c r="HQ24" s="97"/>
      <c r="HR24" s="97"/>
      <c r="HS24" s="97"/>
      <c r="HT24" s="97"/>
      <c r="HU24" s="97"/>
      <c r="HV24" s="97"/>
      <c r="HW24" s="97"/>
      <c r="HX24" s="97"/>
      <c r="HY24" s="97"/>
      <c r="HZ24" s="97"/>
      <c r="IA24" s="97"/>
      <c r="IB24" s="97"/>
      <c r="IC24" s="97"/>
      <c r="ID24" s="97"/>
      <c r="IE24" s="97"/>
      <c r="IF24" s="97"/>
      <c r="IG24" s="97"/>
      <c r="IH24" s="97"/>
      <c r="II24" s="97"/>
      <c r="IJ24" s="97"/>
      <c r="IK24" s="97"/>
      <c r="IL24" s="97"/>
      <c r="IM24" s="97"/>
      <c r="IN24" s="97"/>
      <c r="IO24" s="97"/>
      <c r="IP24" s="97"/>
      <c r="IQ24" s="97"/>
      <c r="IR24" s="97"/>
      <c r="IS24" s="97"/>
      <c r="IT24" s="97"/>
      <c r="IU24" s="97"/>
      <c r="IV24" s="97"/>
      <c r="IW24" s="97"/>
      <c r="IX24" s="97"/>
      <c r="IY24" s="97"/>
      <c r="IZ24" s="97"/>
      <c r="JA24" s="97"/>
      <c r="JB24" s="97"/>
      <c r="JC24" s="97"/>
      <c r="JD24" s="97"/>
      <c r="JE24" s="97"/>
      <c r="JF24" s="97"/>
      <c r="JG24" s="97"/>
      <c r="JH24" s="97"/>
      <c r="JI24" s="97"/>
      <c r="JJ24" s="97"/>
      <c r="JK24" s="97"/>
      <c r="JL24" s="97"/>
      <c r="JM24" s="97"/>
      <c r="JN24" s="97"/>
      <c r="JO24" s="97"/>
      <c r="JP24" s="97"/>
      <c r="JQ24" s="97"/>
      <c r="JR24" s="97"/>
      <c r="JS24" s="97"/>
      <c r="JT24" s="97"/>
      <c r="JU24" s="97"/>
      <c r="JV24" s="97"/>
      <c r="JW24" s="97"/>
      <c r="JX24" s="97"/>
      <c r="JY24" s="97"/>
      <c r="JZ24" s="97"/>
      <c r="KA24" s="97"/>
      <c r="KB24" s="97"/>
      <c r="KC24" s="97"/>
      <c r="KD24" s="97"/>
      <c r="KE24" s="97"/>
      <c r="KF24" s="97"/>
      <c r="KG24" s="97"/>
      <c r="KH24" s="97"/>
      <c r="KI24" s="97"/>
      <c r="KJ24" s="97"/>
      <c r="KK24" s="97"/>
      <c r="KL24" s="97"/>
      <c r="KM24" s="97"/>
      <c r="KN24" s="97"/>
      <c r="KO24" s="97"/>
      <c r="KP24" s="97"/>
      <c r="KQ24" s="97"/>
      <c r="KR24" s="97"/>
      <c r="KS24" s="97"/>
      <c r="KT24" s="97"/>
      <c r="KU24" s="97"/>
      <c r="KV24" s="97"/>
      <c r="KW24" s="97"/>
      <c r="KX24" s="97"/>
      <c r="KY24" s="97"/>
      <c r="KZ24" s="97"/>
      <c r="LA24" s="97"/>
      <c r="LB24" s="97"/>
      <c r="LC24" s="97"/>
      <c r="LD24" s="97"/>
      <c r="LE24" s="97"/>
      <c r="LF24" s="97"/>
      <c r="LG24" s="97"/>
      <c r="LH24" s="97"/>
      <c r="LI24" s="97"/>
      <c r="LJ24" s="97"/>
      <c r="LK24" s="97"/>
      <c r="LL24" s="97"/>
      <c r="LM24" s="97"/>
      <c r="LN24" s="97"/>
      <c r="LO24" s="97"/>
      <c r="LP24" s="97"/>
      <c r="LQ24" s="97"/>
      <c r="LR24" s="97"/>
      <c r="LS24" s="97"/>
      <c r="LT24" s="97"/>
      <c r="LU24" s="97"/>
      <c r="LV24" s="97"/>
      <c r="LW24" s="97"/>
      <c r="LX24" s="97"/>
      <c r="LY24" s="97"/>
      <c r="LZ24" s="97"/>
      <c r="MA24" s="97"/>
      <c r="MB24" s="97"/>
      <c r="MC24" s="97"/>
      <c r="MD24" s="97"/>
      <c r="ME24" s="97"/>
      <c r="MF24" s="97"/>
      <c r="MG24" s="97"/>
      <c r="MH24" s="97"/>
      <c r="MI24" s="97"/>
      <c r="MJ24" s="97"/>
      <c r="MK24" s="97"/>
      <c r="ML24" s="97"/>
      <c r="MM24" s="97"/>
      <c r="MN24" s="97"/>
      <c r="MO24" s="97"/>
      <c r="MP24" s="97"/>
      <c r="MQ24" s="97"/>
      <c r="MR24" s="97"/>
      <c r="MS24" s="97"/>
      <c r="MT24" s="97"/>
      <c r="MU24" s="97"/>
      <c r="MV24" s="97"/>
      <c r="MW24" s="97"/>
      <c r="MX24" s="97"/>
      <c r="MY24" s="97"/>
      <c r="MZ24" s="97"/>
      <c r="NA24" s="97"/>
      <c r="NB24" s="97"/>
      <c r="NC24" s="97"/>
      <c r="ND24" s="97"/>
      <c r="NE24" s="97"/>
      <c r="NF24" s="97"/>
      <c r="NG24" s="97"/>
      <c r="NH24" s="97"/>
      <c r="NI24" s="97"/>
      <c r="NJ24" s="97"/>
      <c r="NK24" s="97"/>
      <c r="NL24" s="97"/>
      <c r="NM24" s="97"/>
      <c r="NN24" s="97"/>
      <c r="NO24" s="97"/>
      <c r="NP24" s="97"/>
      <c r="NQ24" s="97"/>
      <c r="NR24" s="97"/>
      <c r="NS24" s="97"/>
      <c r="NT24" s="97"/>
      <c r="NU24" s="97"/>
      <c r="NV24" s="97"/>
      <c r="NW24" s="97"/>
      <c r="NX24" s="97"/>
      <c r="NY24" s="97"/>
      <c r="NZ24" s="97"/>
      <c r="OA24" s="97"/>
      <c r="OB24" s="97"/>
      <c r="OC24" s="97"/>
      <c r="OD24" s="97"/>
      <c r="OE24" s="97"/>
      <c r="OF24" s="97"/>
      <c r="OG24" s="97"/>
      <c r="OH24" s="97"/>
      <c r="OI24" s="97"/>
      <c r="OJ24" s="97"/>
      <c r="OK24" s="97"/>
      <c r="OL24" s="97"/>
      <c r="OM24" s="97"/>
      <c r="ON24" s="97"/>
    </row>
    <row r="25" spans="1:404" s="84" customFormat="1" ht="69.599999999999994" x14ac:dyDescent="0.3">
      <c r="A25" s="99">
        <v>2992</v>
      </c>
      <c r="B25" s="99">
        <v>2018</v>
      </c>
      <c r="C25" s="99">
        <v>2020</v>
      </c>
      <c r="D25" s="96" t="s">
        <v>14</v>
      </c>
      <c r="E25" s="96">
        <v>926</v>
      </c>
      <c r="F25" s="93" t="s">
        <v>20</v>
      </c>
      <c r="G25" s="96">
        <v>10801</v>
      </c>
      <c r="H25" s="93" t="s">
        <v>3</v>
      </c>
      <c r="I25" s="93" t="str">
        <f t="shared" si="1"/>
        <v>10801 Mantenimiento de edificios y locales</v>
      </c>
      <c r="J25" s="96">
        <v>19545</v>
      </c>
      <c r="K25" s="93" t="s">
        <v>17</v>
      </c>
      <c r="L25" s="93" t="str">
        <f t="shared" si="2"/>
        <v>19545 MANTENIMIENTO DE EDIFICIOS Y LOCALES</v>
      </c>
      <c r="M25" s="98">
        <v>75000000</v>
      </c>
      <c r="N25" s="96">
        <v>1</v>
      </c>
      <c r="O25" s="98">
        <v>75000000</v>
      </c>
      <c r="P25" s="93" t="s">
        <v>35</v>
      </c>
      <c r="Q25" s="93" t="s">
        <v>36</v>
      </c>
      <c r="R25" s="96"/>
      <c r="S25" s="96"/>
      <c r="T25" s="134" t="s">
        <v>332</v>
      </c>
      <c r="U25" s="94" t="s">
        <v>9</v>
      </c>
      <c r="V25" s="97" t="s">
        <v>6</v>
      </c>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c r="HA25" s="97"/>
      <c r="HB25" s="97"/>
      <c r="HC25" s="97"/>
      <c r="HD25" s="97"/>
      <c r="HE25" s="97"/>
      <c r="HF25" s="97"/>
      <c r="HG25" s="97"/>
      <c r="HH25" s="97"/>
      <c r="HI25" s="97"/>
      <c r="HJ25" s="97"/>
      <c r="HK25" s="97"/>
      <c r="HL25" s="97"/>
      <c r="HM25" s="97"/>
      <c r="HN25" s="97"/>
      <c r="HO25" s="97"/>
      <c r="HP25" s="97"/>
      <c r="HQ25" s="97"/>
      <c r="HR25" s="97"/>
      <c r="HS25" s="97"/>
      <c r="HT25" s="97"/>
      <c r="HU25" s="97"/>
      <c r="HV25" s="97"/>
      <c r="HW25" s="97"/>
      <c r="HX25" s="97"/>
      <c r="HY25" s="97"/>
      <c r="HZ25" s="97"/>
      <c r="IA25" s="97"/>
      <c r="IB25" s="97"/>
      <c r="IC25" s="97"/>
      <c r="ID25" s="97"/>
      <c r="IE25" s="97"/>
      <c r="IF25" s="97"/>
      <c r="IG25" s="97"/>
      <c r="IH25" s="97"/>
      <c r="II25" s="97"/>
      <c r="IJ25" s="97"/>
      <c r="IK25" s="97"/>
      <c r="IL25" s="97"/>
      <c r="IM25" s="97"/>
      <c r="IN25" s="97"/>
      <c r="IO25" s="97"/>
      <c r="IP25" s="97"/>
      <c r="IQ25" s="97"/>
      <c r="IR25" s="97"/>
      <c r="IS25" s="97"/>
      <c r="IT25" s="97"/>
      <c r="IU25" s="97"/>
      <c r="IV25" s="97"/>
      <c r="IW25" s="97"/>
      <c r="IX25" s="97"/>
      <c r="IY25" s="97"/>
      <c r="IZ25" s="97"/>
      <c r="JA25" s="97"/>
      <c r="JB25" s="97"/>
      <c r="JC25" s="97"/>
      <c r="JD25" s="97"/>
      <c r="JE25" s="97"/>
      <c r="JF25" s="97"/>
      <c r="JG25" s="97"/>
      <c r="JH25" s="97"/>
      <c r="JI25" s="97"/>
      <c r="JJ25" s="97"/>
      <c r="JK25" s="97"/>
      <c r="JL25" s="97"/>
      <c r="JM25" s="97"/>
      <c r="JN25" s="97"/>
      <c r="JO25" s="97"/>
      <c r="JP25" s="97"/>
      <c r="JQ25" s="97"/>
      <c r="JR25" s="97"/>
      <c r="JS25" s="97"/>
      <c r="JT25" s="97"/>
      <c r="JU25" s="97"/>
      <c r="JV25" s="97"/>
      <c r="JW25" s="97"/>
      <c r="JX25" s="97"/>
      <c r="JY25" s="97"/>
      <c r="JZ25" s="97"/>
      <c r="KA25" s="97"/>
      <c r="KB25" s="97"/>
      <c r="KC25" s="97"/>
      <c r="KD25" s="97"/>
      <c r="KE25" s="97"/>
      <c r="KF25" s="97"/>
      <c r="KG25" s="97"/>
      <c r="KH25" s="97"/>
      <c r="KI25" s="97"/>
      <c r="KJ25" s="97"/>
      <c r="KK25" s="97"/>
      <c r="KL25" s="97"/>
      <c r="KM25" s="97"/>
      <c r="KN25" s="97"/>
      <c r="KO25" s="97"/>
      <c r="KP25" s="97"/>
      <c r="KQ25" s="97"/>
      <c r="KR25" s="97"/>
      <c r="KS25" s="97"/>
      <c r="KT25" s="97"/>
      <c r="KU25" s="97"/>
      <c r="KV25" s="97"/>
      <c r="KW25" s="97"/>
      <c r="KX25" s="97"/>
      <c r="KY25" s="97"/>
      <c r="KZ25" s="97"/>
      <c r="LA25" s="97"/>
      <c r="LB25" s="97"/>
      <c r="LC25" s="97"/>
      <c r="LD25" s="97"/>
      <c r="LE25" s="97"/>
      <c r="LF25" s="97"/>
      <c r="LG25" s="97"/>
      <c r="LH25" s="97"/>
      <c r="LI25" s="97"/>
      <c r="LJ25" s="97"/>
      <c r="LK25" s="97"/>
      <c r="LL25" s="97"/>
      <c r="LM25" s="97"/>
      <c r="LN25" s="97"/>
      <c r="LO25" s="97"/>
      <c r="LP25" s="97"/>
      <c r="LQ25" s="97"/>
      <c r="LR25" s="97"/>
      <c r="LS25" s="97"/>
      <c r="LT25" s="97"/>
      <c r="LU25" s="97"/>
      <c r="LV25" s="97"/>
      <c r="LW25" s="97"/>
      <c r="LX25" s="97"/>
      <c r="LY25" s="97"/>
      <c r="LZ25" s="97"/>
      <c r="MA25" s="97"/>
      <c r="MB25" s="97"/>
      <c r="MC25" s="97"/>
      <c r="MD25" s="97"/>
      <c r="ME25" s="97"/>
      <c r="MF25" s="97"/>
      <c r="MG25" s="97"/>
      <c r="MH25" s="97"/>
      <c r="MI25" s="97"/>
      <c r="MJ25" s="97"/>
      <c r="MK25" s="97"/>
      <c r="ML25" s="97"/>
      <c r="MM25" s="97"/>
      <c r="MN25" s="97"/>
      <c r="MO25" s="97"/>
      <c r="MP25" s="97"/>
      <c r="MQ25" s="97"/>
      <c r="MR25" s="97"/>
      <c r="MS25" s="97"/>
      <c r="MT25" s="97"/>
      <c r="MU25" s="97"/>
      <c r="MV25" s="97"/>
      <c r="MW25" s="97"/>
      <c r="MX25" s="97"/>
      <c r="MY25" s="97"/>
      <c r="MZ25" s="97"/>
      <c r="NA25" s="97"/>
      <c r="NB25" s="97"/>
      <c r="NC25" s="97"/>
      <c r="ND25" s="97"/>
      <c r="NE25" s="97"/>
      <c r="NF25" s="97"/>
      <c r="NG25" s="97"/>
      <c r="NH25" s="97"/>
      <c r="NI25" s="97"/>
      <c r="NJ25" s="97"/>
      <c r="NK25" s="97"/>
      <c r="NL25" s="97"/>
      <c r="NM25" s="97"/>
      <c r="NN25" s="97"/>
      <c r="NO25" s="97"/>
      <c r="NP25" s="97"/>
      <c r="NQ25" s="97"/>
      <c r="NR25" s="97"/>
      <c r="NS25" s="97"/>
      <c r="NT25" s="97"/>
      <c r="NU25" s="97"/>
      <c r="NV25" s="97"/>
      <c r="NW25" s="97"/>
      <c r="NX25" s="97"/>
      <c r="NY25" s="97"/>
      <c r="NZ25" s="97"/>
      <c r="OA25" s="97"/>
      <c r="OB25" s="97"/>
      <c r="OC25" s="97"/>
      <c r="OD25" s="97"/>
      <c r="OE25" s="97"/>
      <c r="OF25" s="97"/>
      <c r="OG25" s="97"/>
      <c r="OH25" s="97"/>
      <c r="OI25" s="97"/>
      <c r="OJ25" s="97"/>
      <c r="OK25" s="97"/>
      <c r="OL25" s="97"/>
      <c r="OM25" s="97"/>
      <c r="ON25" s="97"/>
    </row>
    <row r="26" spans="1:404" s="97" customFormat="1" ht="69.599999999999994" x14ac:dyDescent="0.3">
      <c r="A26" s="91">
        <v>3005</v>
      </c>
      <c r="B26" s="91">
        <v>2018</v>
      </c>
      <c r="C26" s="91">
        <v>2020</v>
      </c>
      <c r="D26" s="92" t="s">
        <v>14</v>
      </c>
      <c r="E26" s="92">
        <v>926</v>
      </c>
      <c r="F26" s="93" t="s">
        <v>20</v>
      </c>
      <c r="G26" s="92">
        <v>50201</v>
      </c>
      <c r="H26" s="93" t="s">
        <v>11</v>
      </c>
      <c r="I26" s="93" t="str">
        <f t="shared" si="1"/>
        <v>50201 Edificios</v>
      </c>
      <c r="J26" s="92">
        <v>21887</v>
      </c>
      <c r="K26" s="94" t="s">
        <v>21</v>
      </c>
      <c r="L26" s="93" t="str">
        <f t="shared" si="2"/>
        <v>21887 EDIFICIOS</v>
      </c>
      <c r="M26" s="95">
        <v>170000000</v>
      </c>
      <c r="N26" s="92">
        <v>1</v>
      </c>
      <c r="O26" s="95">
        <v>170000000</v>
      </c>
      <c r="P26" s="93" t="s">
        <v>35</v>
      </c>
      <c r="Q26" s="93" t="s">
        <v>36</v>
      </c>
      <c r="R26" s="96"/>
      <c r="S26" s="96"/>
      <c r="T26" s="134" t="s">
        <v>333</v>
      </c>
      <c r="U26" s="94" t="s">
        <v>12</v>
      </c>
      <c r="V26" s="97" t="s">
        <v>6</v>
      </c>
    </row>
    <row r="27" spans="1:404" s="97" customFormat="1" ht="69.599999999999994" x14ac:dyDescent="0.3">
      <c r="A27" s="91">
        <v>2775</v>
      </c>
      <c r="B27" s="91">
        <v>2018</v>
      </c>
      <c r="C27" s="91">
        <v>2020</v>
      </c>
      <c r="D27" s="92" t="s">
        <v>5</v>
      </c>
      <c r="E27" s="92">
        <v>927</v>
      </c>
      <c r="F27" s="93" t="s">
        <v>7</v>
      </c>
      <c r="G27" s="92">
        <v>50104</v>
      </c>
      <c r="H27" s="93" t="s">
        <v>33</v>
      </c>
      <c r="I27" s="93" t="str">
        <f t="shared" si="1"/>
        <v>50104 Equipo y mobiliario de oficina</v>
      </c>
      <c r="J27" s="92">
        <v>24644</v>
      </c>
      <c r="K27" s="94" t="s">
        <v>37</v>
      </c>
      <c r="L27" s="93" t="str">
        <f t="shared" si="2"/>
        <v>24644 MUEBLE TIPO MOSTRADOR</v>
      </c>
      <c r="M27" s="95">
        <v>5000000</v>
      </c>
      <c r="N27" s="92">
        <v>1</v>
      </c>
      <c r="O27" s="95">
        <v>5000000</v>
      </c>
      <c r="P27" s="93" t="s">
        <v>38</v>
      </c>
      <c r="Q27" s="93" t="s">
        <v>39</v>
      </c>
      <c r="R27" s="96"/>
      <c r="S27" s="96"/>
      <c r="T27" s="134" t="s">
        <v>40</v>
      </c>
      <c r="U27" s="94" t="s">
        <v>12</v>
      </c>
      <c r="V27" s="97" t="s">
        <v>6</v>
      </c>
    </row>
    <row r="28" spans="1:404" s="97" customFormat="1" ht="52.2" x14ac:dyDescent="0.3">
      <c r="A28" s="91">
        <v>2777</v>
      </c>
      <c r="B28" s="91">
        <v>2018</v>
      </c>
      <c r="C28" s="91">
        <v>2020</v>
      </c>
      <c r="D28" s="92" t="s">
        <v>5</v>
      </c>
      <c r="E28" s="92">
        <v>927</v>
      </c>
      <c r="F28" s="93" t="s">
        <v>7</v>
      </c>
      <c r="G28" s="92">
        <v>50104</v>
      </c>
      <c r="H28" s="93" t="s">
        <v>33</v>
      </c>
      <c r="I28" s="93" t="str">
        <f t="shared" si="1"/>
        <v>50104 Equipo y mobiliario de oficina</v>
      </c>
      <c r="J28" s="92">
        <v>24644</v>
      </c>
      <c r="K28" s="94" t="s">
        <v>37</v>
      </c>
      <c r="L28" s="93" t="str">
        <f t="shared" si="2"/>
        <v>24644 MUEBLE TIPO MOSTRADOR</v>
      </c>
      <c r="M28" s="95">
        <v>5000000</v>
      </c>
      <c r="N28" s="92">
        <v>1</v>
      </c>
      <c r="O28" s="95">
        <v>5000000</v>
      </c>
      <c r="P28" s="93" t="s">
        <v>41</v>
      </c>
      <c r="Q28" s="93" t="s">
        <v>39</v>
      </c>
      <c r="R28" s="96"/>
      <c r="S28" s="96"/>
      <c r="T28" s="134" t="s">
        <v>42</v>
      </c>
      <c r="U28" s="94" t="s">
        <v>12</v>
      </c>
      <c r="V28" s="97" t="s">
        <v>6</v>
      </c>
    </row>
    <row r="29" spans="1:404" s="97" customFormat="1" ht="87" x14ac:dyDescent="0.3">
      <c r="A29" s="91">
        <v>1179</v>
      </c>
      <c r="B29" s="91">
        <v>2018</v>
      </c>
      <c r="C29" s="91">
        <v>2020</v>
      </c>
      <c r="D29" s="92" t="s">
        <v>14</v>
      </c>
      <c r="E29" s="92">
        <v>926</v>
      </c>
      <c r="F29" s="93" t="s">
        <v>20</v>
      </c>
      <c r="G29" s="92">
        <v>50201</v>
      </c>
      <c r="H29" s="94" t="s">
        <v>11</v>
      </c>
      <c r="I29" s="93" t="str">
        <f t="shared" si="1"/>
        <v>50201 Edificios</v>
      </c>
      <c r="J29" s="92">
        <v>17691</v>
      </c>
      <c r="K29" s="94" t="s">
        <v>13</v>
      </c>
      <c r="L29" s="93" t="str">
        <f t="shared" si="2"/>
        <v>17691 ADICIONES Y MEJORAS A EDIFICIOS</v>
      </c>
      <c r="M29" s="95">
        <v>26478604.350000001</v>
      </c>
      <c r="N29" s="92">
        <v>1</v>
      </c>
      <c r="O29" s="95">
        <v>26478604.350000001</v>
      </c>
      <c r="P29" s="93" t="s">
        <v>43</v>
      </c>
      <c r="Q29" s="93" t="s">
        <v>44</v>
      </c>
      <c r="R29" s="96"/>
      <c r="S29" s="96"/>
      <c r="T29" s="134" t="s">
        <v>45</v>
      </c>
      <c r="U29" s="94" t="s">
        <v>155</v>
      </c>
      <c r="V29" s="97" t="s">
        <v>6</v>
      </c>
    </row>
    <row r="30" spans="1:404" s="97" customFormat="1" ht="108" customHeight="1" x14ac:dyDescent="0.3">
      <c r="A30" s="91">
        <v>1180</v>
      </c>
      <c r="B30" s="91">
        <v>2018</v>
      </c>
      <c r="C30" s="91">
        <v>2020</v>
      </c>
      <c r="D30" s="92" t="s">
        <v>14</v>
      </c>
      <c r="E30" s="92">
        <v>926</v>
      </c>
      <c r="F30" s="93" t="s">
        <v>20</v>
      </c>
      <c r="G30" s="92">
        <v>10801</v>
      </c>
      <c r="H30" s="94" t="s">
        <v>3</v>
      </c>
      <c r="I30" s="93" t="str">
        <f t="shared" si="1"/>
        <v>10801 Mantenimiento de edificios y locales</v>
      </c>
      <c r="J30" s="92">
        <v>19545</v>
      </c>
      <c r="K30" s="94" t="s">
        <v>17</v>
      </c>
      <c r="L30" s="93" t="str">
        <f t="shared" si="2"/>
        <v>19545 MANTENIMIENTO DE EDIFICIOS Y LOCALES</v>
      </c>
      <c r="M30" s="95">
        <v>9121480.5</v>
      </c>
      <c r="N30" s="92">
        <v>1</v>
      </c>
      <c r="O30" s="95">
        <v>9121480.5</v>
      </c>
      <c r="P30" s="93" t="s">
        <v>43</v>
      </c>
      <c r="Q30" s="93" t="s">
        <v>44</v>
      </c>
      <c r="R30" s="96"/>
      <c r="S30" s="96"/>
      <c r="T30" s="134" t="s">
        <v>46</v>
      </c>
      <c r="U30" s="94" t="s">
        <v>155</v>
      </c>
      <c r="V30" s="97" t="s">
        <v>6</v>
      </c>
    </row>
    <row r="31" spans="1:404" s="97" customFormat="1" ht="52.2" x14ac:dyDescent="0.3">
      <c r="A31" s="91">
        <v>1186</v>
      </c>
      <c r="B31" s="91">
        <v>2018</v>
      </c>
      <c r="C31" s="91">
        <v>2020</v>
      </c>
      <c r="D31" s="92" t="s">
        <v>14</v>
      </c>
      <c r="E31" s="92">
        <v>926</v>
      </c>
      <c r="F31" s="93" t="s">
        <v>20</v>
      </c>
      <c r="G31" s="92">
        <v>10801</v>
      </c>
      <c r="H31" s="94" t="s">
        <v>3</v>
      </c>
      <c r="I31" s="93" t="str">
        <f t="shared" si="1"/>
        <v>10801 Mantenimiento de edificios y locales</v>
      </c>
      <c r="J31" s="92">
        <v>19545</v>
      </c>
      <c r="K31" s="94" t="s">
        <v>17</v>
      </c>
      <c r="L31" s="93" t="str">
        <f t="shared" si="2"/>
        <v>19545 MANTENIMIENTO DE EDIFICIOS Y LOCALES</v>
      </c>
      <c r="M31" s="95">
        <v>44054838.299999997</v>
      </c>
      <c r="N31" s="92">
        <v>1</v>
      </c>
      <c r="O31" s="95">
        <v>44054838.299999997</v>
      </c>
      <c r="P31" s="93" t="s">
        <v>43</v>
      </c>
      <c r="Q31" s="93" t="s">
        <v>44</v>
      </c>
      <c r="R31" s="96"/>
      <c r="S31" s="96"/>
      <c r="T31" s="134" t="s">
        <v>47</v>
      </c>
      <c r="U31" s="94" t="s">
        <v>155</v>
      </c>
      <c r="V31" s="97" t="s">
        <v>6</v>
      </c>
    </row>
    <row r="32" spans="1:404" s="97" customFormat="1" ht="104.4" x14ac:dyDescent="0.3">
      <c r="A32" s="91">
        <v>1386</v>
      </c>
      <c r="B32" s="91">
        <v>2018</v>
      </c>
      <c r="C32" s="91">
        <v>2020</v>
      </c>
      <c r="D32" s="92" t="s">
        <v>14</v>
      </c>
      <c r="E32" s="92">
        <v>926</v>
      </c>
      <c r="F32" s="93" t="s">
        <v>20</v>
      </c>
      <c r="G32" s="92">
        <v>10801</v>
      </c>
      <c r="H32" s="93" t="s">
        <v>3</v>
      </c>
      <c r="I32" s="93" t="str">
        <f t="shared" si="1"/>
        <v>10801 Mantenimiento de edificios y locales</v>
      </c>
      <c r="J32" s="92">
        <v>19545</v>
      </c>
      <c r="K32" s="94" t="s">
        <v>17</v>
      </c>
      <c r="L32" s="93" t="str">
        <f t="shared" si="2"/>
        <v>19545 MANTENIMIENTO DE EDIFICIOS Y LOCALES</v>
      </c>
      <c r="M32" s="95">
        <v>24212329</v>
      </c>
      <c r="N32" s="92">
        <v>1</v>
      </c>
      <c r="O32" s="95">
        <v>24212329</v>
      </c>
      <c r="P32" s="93" t="s">
        <v>43</v>
      </c>
      <c r="Q32" s="93" t="s">
        <v>44</v>
      </c>
      <c r="R32" s="96"/>
      <c r="S32" s="96"/>
      <c r="T32" s="134" t="s">
        <v>334</v>
      </c>
      <c r="U32" s="94" t="s">
        <v>12</v>
      </c>
      <c r="V32" s="97" t="s">
        <v>6</v>
      </c>
    </row>
    <row r="33" spans="1:404" s="97" customFormat="1" ht="52.2" x14ac:dyDescent="0.3">
      <c r="A33" s="91">
        <v>1849</v>
      </c>
      <c r="B33" s="91">
        <v>2018</v>
      </c>
      <c r="C33" s="91">
        <v>2020</v>
      </c>
      <c r="D33" s="92" t="s">
        <v>14</v>
      </c>
      <c r="E33" s="92">
        <v>926</v>
      </c>
      <c r="F33" s="93" t="s">
        <v>20</v>
      </c>
      <c r="G33" s="92">
        <v>10801</v>
      </c>
      <c r="H33" s="93" t="s">
        <v>3</v>
      </c>
      <c r="I33" s="93" t="str">
        <f t="shared" si="1"/>
        <v>10801 Mantenimiento de edificios y locales</v>
      </c>
      <c r="J33" s="92">
        <v>19545</v>
      </c>
      <c r="K33" s="94" t="s">
        <v>17</v>
      </c>
      <c r="L33" s="93" t="str">
        <f t="shared" si="2"/>
        <v>19545 MANTENIMIENTO DE EDIFICIOS Y LOCALES</v>
      </c>
      <c r="M33" s="95">
        <v>17577892.199999999</v>
      </c>
      <c r="N33" s="92">
        <v>1</v>
      </c>
      <c r="O33" s="95">
        <v>17577892.199999999</v>
      </c>
      <c r="P33" s="93" t="s">
        <v>43</v>
      </c>
      <c r="Q33" s="93" t="s">
        <v>44</v>
      </c>
      <c r="R33" s="96"/>
      <c r="S33" s="96"/>
      <c r="T33" s="134" t="s">
        <v>335</v>
      </c>
      <c r="U33" s="94" t="s">
        <v>12</v>
      </c>
      <c r="V33" s="97" t="s">
        <v>6</v>
      </c>
    </row>
    <row r="34" spans="1:404" s="84" customFormat="1" ht="199.8" customHeight="1" x14ac:dyDescent="0.3">
      <c r="A34" s="99">
        <v>1865</v>
      </c>
      <c r="B34" s="99">
        <v>2018</v>
      </c>
      <c r="C34" s="99">
        <v>2020</v>
      </c>
      <c r="D34" s="96" t="s">
        <v>5</v>
      </c>
      <c r="E34" s="96">
        <v>926</v>
      </c>
      <c r="F34" s="93" t="s">
        <v>20</v>
      </c>
      <c r="G34" s="96">
        <v>50201</v>
      </c>
      <c r="H34" s="93" t="s">
        <v>11</v>
      </c>
      <c r="I34" s="93" t="str">
        <f t="shared" si="1"/>
        <v>50201 Edificios</v>
      </c>
      <c r="J34" s="96">
        <v>22922</v>
      </c>
      <c r="K34" s="93" t="s">
        <v>48</v>
      </c>
      <c r="L34" s="93" t="str">
        <f t="shared" si="2"/>
        <v>22922 ACONDICIONAMIENTO ELECTRICO</v>
      </c>
      <c r="M34" s="98">
        <v>284670463.24000001</v>
      </c>
      <c r="N34" s="96">
        <v>1</v>
      </c>
      <c r="O34" s="98">
        <v>284670463.24000001</v>
      </c>
      <c r="P34" s="93" t="s">
        <v>43</v>
      </c>
      <c r="Q34" s="93" t="s">
        <v>44</v>
      </c>
      <c r="R34" s="96"/>
      <c r="S34" s="96"/>
      <c r="T34" s="134" t="s">
        <v>184</v>
      </c>
      <c r="U34" s="94" t="s">
        <v>9</v>
      </c>
      <c r="V34" s="97" t="s">
        <v>6</v>
      </c>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c r="EX34" s="97"/>
      <c r="EY34" s="97"/>
      <c r="EZ34" s="97"/>
      <c r="FA34" s="97"/>
      <c r="FB34" s="97"/>
      <c r="FC34" s="97"/>
      <c r="FD34" s="97"/>
      <c r="FE34" s="97"/>
      <c r="FF34" s="97"/>
      <c r="FG34" s="97"/>
      <c r="FH34" s="97"/>
      <c r="FI34" s="97"/>
      <c r="FJ34" s="97"/>
      <c r="FK34" s="97"/>
      <c r="FL34" s="97"/>
      <c r="FM34" s="97"/>
      <c r="FN34" s="97"/>
      <c r="FO34" s="97"/>
      <c r="FP34" s="97"/>
      <c r="FQ34" s="97"/>
      <c r="FR34" s="97"/>
      <c r="FS34" s="97"/>
      <c r="FT34" s="97"/>
      <c r="FU34" s="97"/>
      <c r="FV34" s="97"/>
      <c r="FW34" s="97"/>
      <c r="FX34" s="97"/>
      <c r="FY34" s="97"/>
      <c r="FZ34" s="97"/>
      <c r="GA34" s="97"/>
      <c r="GB34" s="97"/>
      <c r="GC34" s="97"/>
      <c r="GD34" s="97"/>
      <c r="GE34" s="97"/>
      <c r="GF34" s="97"/>
      <c r="GG34" s="97"/>
      <c r="GH34" s="97"/>
      <c r="GI34" s="97"/>
      <c r="GJ34" s="97"/>
      <c r="GK34" s="97"/>
      <c r="GL34" s="97"/>
      <c r="GM34" s="97"/>
      <c r="GN34" s="97"/>
      <c r="GO34" s="97"/>
      <c r="GP34" s="97"/>
      <c r="GQ34" s="97"/>
      <c r="GR34" s="97"/>
      <c r="GS34" s="97"/>
      <c r="GT34" s="97"/>
      <c r="GU34" s="97"/>
      <c r="GV34" s="97"/>
      <c r="GW34" s="97"/>
      <c r="GX34" s="97"/>
      <c r="GY34" s="97"/>
      <c r="GZ34" s="97"/>
      <c r="HA34" s="97"/>
      <c r="HB34" s="97"/>
      <c r="HC34" s="97"/>
      <c r="HD34" s="97"/>
      <c r="HE34" s="97"/>
      <c r="HF34" s="97"/>
      <c r="HG34" s="97"/>
      <c r="HH34" s="97"/>
      <c r="HI34" s="97"/>
      <c r="HJ34" s="97"/>
      <c r="HK34" s="97"/>
      <c r="HL34" s="97"/>
      <c r="HM34" s="97"/>
      <c r="HN34" s="97"/>
      <c r="HO34" s="97"/>
      <c r="HP34" s="97"/>
      <c r="HQ34" s="97"/>
      <c r="HR34" s="97"/>
      <c r="HS34" s="97"/>
      <c r="HT34" s="97"/>
      <c r="HU34" s="97"/>
      <c r="HV34" s="97"/>
      <c r="HW34" s="97"/>
      <c r="HX34" s="97"/>
      <c r="HY34" s="97"/>
      <c r="HZ34" s="97"/>
      <c r="IA34" s="97"/>
      <c r="IB34" s="97"/>
      <c r="IC34" s="97"/>
      <c r="ID34" s="97"/>
      <c r="IE34" s="97"/>
      <c r="IF34" s="97"/>
      <c r="IG34" s="97"/>
      <c r="IH34" s="97"/>
      <c r="II34" s="97"/>
      <c r="IJ34" s="97"/>
      <c r="IK34" s="97"/>
      <c r="IL34" s="97"/>
      <c r="IM34" s="97"/>
      <c r="IN34" s="97"/>
      <c r="IO34" s="97"/>
      <c r="IP34" s="97"/>
      <c r="IQ34" s="97"/>
      <c r="IR34" s="97"/>
      <c r="IS34" s="97"/>
      <c r="IT34" s="97"/>
      <c r="IU34" s="97"/>
      <c r="IV34" s="97"/>
      <c r="IW34" s="97"/>
      <c r="IX34" s="97"/>
      <c r="IY34" s="97"/>
      <c r="IZ34" s="97"/>
      <c r="JA34" s="97"/>
      <c r="JB34" s="97"/>
      <c r="JC34" s="97"/>
      <c r="JD34" s="97"/>
      <c r="JE34" s="97"/>
      <c r="JF34" s="97"/>
      <c r="JG34" s="97"/>
      <c r="JH34" s="97"/>
      <c r="JI34" s="97"/>
      <c r="JJ34" s="97"/>
      <c r="JK34" s="97"/>
      <c r="JL34" s="97"/>
      <c r="JM34" s="97"/>
      <c r="JN34" s="97"/>
      <c r="JO34" s="97"/>
      <c r="JP34" s="97"/>
      <c r="JQ34" s="97"/>
      <c r="JR34" s="97"/>
      <c r="JS34" s="97"/>
      <c r="JT34" s="97"/>
      <c r="JU34" s="97"/>
      <c r="JV34" s="97"/>
      <c r="JW34" s="97"/>
      <c r="JX34" s="97"/>
      <c r="JY34" s="97"/>
      <c r="JZ34" s="97"/>
      <c r="KA34" s="97"/>
      <c r="KB34" s="97"/>
      <c r="KC34" s="97"/>
      <c r="KD34" s="97"/>
      <c r="KE34" s="97"/>
      <c r="KF34" s="97"/>
      <c r="KG34" s="97"/>
      <c r="KH34" s="97"/>
      <c r="KI34" s="97"/>
      <c r="KJ34" s="97"/>
      <c r="KK34" s="97"/>
      <c r="KL34" s="97"/>
      <c r="KM34" s="97"/>
      <c r="KN34" s="97"/>
      <c r="KO34" s="97"/>
      <c r="KP34" s="97"/>
      <c r="KQ34" s="97"/>
      <c r="KR34" s="97"/>
      <c r="KS34" s="97"/>
      <c r="KT34" s="97"/>
      <c r="KU34" s="97"/>
      <c r="KV34" s="97"/>
      <c r="KW34" s="97"/>
      <c r="KX34" s="97"/>
      <c r="KY34" s="97"/>
      <c r="KZ34" s="97"/>
      <c r="LA34" s="97"/>
      <c r="LB34" s="97"/>
      <c r="LC34" s="97"/>
      <c r="LD34" s="97"/>
      <c r="LE34" s="97"/>
      <c r="LF34" s="97"/>
      <c r="LG34" s="97"/>
      <c r="LH34" s="97"/>
      <c r="LI34" s="97"/>
      <c r="LJ34" s="97"/>
      <c r="LK34" s="97"/>
      <c r="LL34" s="97"/>
      <c r="LM34" s="97"/>
      <c r="LN34" s="97"/>
      <c r="LO34" s="97"/>
      <c r="LP34" s="97"/>
      <c r="LQ34" s="97"/>
      <c r="LR34" s="97"/>
      <c r="LS34" s="97"/>
      <c r="LT34" s="97"/>
      <c r="LU34" s="97"/>
      <c r="LV34" s="97"/>
      <c r="LW34" s="97"/>
      <c r="LX34" s="97"/>
      <c r="LY34" s="97"/>
      <c r="LZ34" s="97"/>
      <c r="MA34" s="97"/>
      <c r="MB34" s="97"/>
      <c r="MC34" s="97"/>
      <c r="MD34" s="97"/>
      <c r="ME34" s="97"/>
      <c r="MF34" s="97"/>
      <c r="MG34" s="97"/>
      <c r="MH34" s="97"/>
      <c r="MI34" s="97"/>
      <c r="MJ34" s="97"/>
      <c r="MK34" s="97"/>
      <c r="ML34" s="97"/>
      <c r="MM34" s="97"/>
      <c r="MN34" s="97"/>
      <c r="MO34" s="97"/>
      <c r="MP34" s="97"/>
      <c r="MQ34" s="97"/>
      <c r="MR34" s="97"/>
      <c r="MS34" s="97"/>
      <c r="MT34" s="97"/>
      <c r="MU34" s="97"/>
      <c r="MV34" s="97"/>
      <c r="MW34" s="97"/>
      <c r="MX34" s="97"/>
      <c r="MY34" s="97"/>
      <c r="MZ34" s="97"/>
      <c r="NA34" s="97"/>
      <c r="NB34" s="97"/>
      <c r="NC34" s="97"/>
      <c r="ND34" s="97"/>
      <c r="NE34" s="97"/>
      <c r="NF34" s="97"/>
      <c r="NG34" s="97"/>
      <c r="NH34" s="97"/>
      <c r="NI34" s="97"/>
      <c r="NJ34" s="97"/>
      <c r="NK34" s="97"/>
      <c r="NL34" s="97"/>
      <c r="NM34" s="97"/>
      <c r="NN34" s="97"/>
      <c r="NO34" s="97"/>
      <c r="NP34" s="97"/>
      <c r="NQ34" s="97"/>
      <c r="NR34" s="97"/>
      <c r="NS34" s="97"/>
      <c r="NT34" s="97"/>
      <c r="NU34" s="97"/>
      <c r="NV34" s="97"/>
      <c r="NW34" s="97"/>
      <c r="NX34" s="97"/>
      <c r="NY34" s="97"/>
      <c r="NZ34" s="97"/>
      <c r="OA34" s="97"/>
      <c r="OB34" s="97"/>
      <c r="OC34" s="97"/>
      <c r="OD34" s="97"/>
      <c r="OE34" s="97"/>
      <c r="OF34" s="97"/>
      <c r="OG34" s="97"/>
      <c r="OH34" s="97"/>
      <c r="OI34" s="97"/>
      <c r="OJ34" s="97"/>
      <c r="OK34" s="97"/>
      <c r="OL34" s="97"/>
      <c r="OM34" s="97"/>
      <c r="ON34" s="97"/>
    </row>
    <row r="35" spans="1:404" s="84" customFormat="1" ht="52.2" x14ac:dyDescent="0.3">
      <c r="A35" s="99">
        <v>1880</v>
      </c>
      <c r="B35" s="99">
        <v>2018</v>
      </c>
      <c r="C35" s="99">
        <v>2020</v>
      </c>
      <c r="D35" s="96" t="s">
        <v>14</v>
      </c>
      <c r="E35" s="96">
        <v>926</v>
      </c>
      <c r="F35" s="93" t="s">
        <v>20</v>
      </c>
      <c r="G35" s="96">
        <v>50201</v>
      </c>
      <c r="H35" s="93" t="s">
        <v>11</v>
      </c>
      <c r="I35" s="93" t="str">
        <f t="shared" si="1"/>
        <v>50201 Edificios</v>
      </c>
      <c r="J35" s="96">
        <v>17691</v>
      </c>
      <c r="K35" s="93" t="s">
        <v>13</v>
      </c>
      <c r="L35" s="93" t="str">
        <f t="shared" si="2"/>
        <v>17691 ADICIONES Y MEJORAS A EDIFICIOS</v>
      </c>
      <c r="M35" s="98">
        <v>66000000</v>
      </c>
      <c r="N35" s="96">
        <v>1</v>
      </c>
      <c r="O35" s="98">
        <v>66000000</v>
      </c>
      <c r="P35" s="93" t="s">
        <v>43</v>
      </c>
      <c r="Q35" s="93" t="s">
        <v>44</v>
      </c>
      <c r="R35" s="96"/>
      <c r="S35" s="96"/>
      <c r="T35" s="134" t="s">
        <v>49</v>
      </c>
      <c r="U35" s="94" t="s">
        <v>9</v>
      </c>
      <c r="V35" s="97" t="s">
        <v>6</v>
      </c>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c r="GH35" s="97"/>
      <c r="GI35" s="97"/>
      <c r="GJ35" s="97"/>
      <c r="GK35" s="97"/>
      <c r="GL35" s="97"/>
      <c r="GM35" s="97"/>
      <c r="GN35" s="97"/>
      <c r="GO35" s="97"/>
      <c r="GP35" s="97"/>
      <c r="GQ35" s="97"/>
      <c r="GR35" s="97"/>
      <c r="GS35" s="97"/>
      <c r="GT35" s="97"/>
      <c r="GU35" s="97"/>
      <c r="GV35" s="97"/>
      <c r="GW35" s="97"/>
      <c r="GX35" s="97"/>
      <c r="GY35" s="97"/>
      <c r="GZ35" s="97"/>
      <c r="HA35" s="97"/>
      <c r="HB35" s="97"/>
      <c r="HC35" s="97"/>
      <c r="HD35" s="97"/>
      <c r="HE35" s="97"/>
      <c r="HF35" s="97"/>
      <c r="HG35" s="97"/>
      <c r="HH35" s="97"/>
      <c r="HI35" s="97"/>
      <c r="HJ35" s="97"/>
      <c r="HK35" s="97"/>
      <c r="HL35" s="97"/>
      <c r="HM35" s="97"/>
      <c r="HN35" s="97"/>
      <c r="HO35" s="97"/>
      <c r="HP35" s="97"/>
      <c r="HQ35" s="97"/>
      <c r="HR35" s="97"/>
      <c r="HS35" s="97"/>
      <c r="HT35" s="97"/>
      <c r="HU35" s="97"/>
      <c r="HV35" s="97"/>
      <c r="HW35" s="97"/>
      <c r="HX35" s="97"/>
      <c r="HY35" s="97"/>
      <c r="HZ35" s="97"/>
      <c r="IA35" s="97"/>
      <c r="IB35" s="97"/>
      <c r="IC35" s="97"/>
      <c r="ID35" s="97"/>
      <c r="IE35" s="97"/>
      <c r="IF35" s="97"/>
      <c r="IG35" s="97"/>
      <c r="IH35" s="97"/>
      <c r="II35" s="97"/>
      <c r="IJ35" s="97"/>
      <c r="IK35" s="97"/>
      <c r="IL35" s="97"/>
      <c r="IM35" s="97"/>
      <c r="IN35" s="97"/>
      <c r="IO35" s="97"/>
      <c r="IP35" s="97"/>
      <c r="IQ35" s="97"/>
      <c r="IR35" s="97"/>
      <c r="IS35" s="97"/>
      <c r="IT35" s="97"/>
      <c r="IU35" s="97"/>
      <c r="IV35" s="97"/>
      <c r="IW35" s="97"/>
      <c r="IX35" s="97"/>
      <c r="IY35" s="97"/>
      <c r="IZ35" s="97"/>
      <c r="JA35" s="97"/>
      <c r="JB35" s="97"/>
      <c r="JC35" s="97"/>
      <c r="JD35" s="97"/>
      <c r="JE35" s="97"/>
      <c r="JF35" s="97"/>
      <c r="JG35" s="97"/>
      <c r="JH35" s="97"/>
      <c r="JI35" s="97"/>
      <c r="JJ35" s="97"/>
      <c r="JK35" s="97"/>
      <c r="JL35" s="97"/>
      <c r="JM35" s="97"/>
      <c r="JN35" s="97"/>
      <c r="JO35" s="97"/>
      <c r="JP35" s="97"/>
      <c r="JQ35" s="97"/>
      <c r="JR35" s="97"/>
      <c r="JS35" s="97"/>
      <c r="JT35" s="97"/>
      <c r="JU35" s="97"/>
      <c r="JV35" s="97"/>
      <c r="JW35" s="97"/>
      <c r="JX35" s="97"/>
      <c r="JY35" s="97"/>
      <c r="JZ35" s="97"/>
      <c r="KA35" s="97"/>
      <c r="KB35" s="97"/>
      <c r="KC35" s="97"/>
      <c r="KD35" s="97"/>
      <c r="KE35" s="97"/>
      <c r="KF35" s="97"/>
      <c r="KG35" s="97"/>
      <c r="KH35" s="97"/>
      <c r="KI35" s="97"/>
      <c r="KJ35" s="97"/>
      <c r="KK35" s="97"/>
      <c r="KL35" s="97"/>
      <c r="KM35" s="97"/>
      <c r="KN35" s="97"/>
      <c r="KO35" s="97"/>
      <c r="KP35" s="97"/>
      <c r="KQ35" s="97"/>
      <c r="KR35" s="97"/>
      <c r="KS35" s="97"/>
      <c r="KT35" s="97"/>
      <c r="KU35" s="97"/>
      <c r="KV35" s="97"/>
      <c r="KW35" s="97"/>
      <c r="KX35" s="97"/>
      <c r="KY35" s="97"/>
      <c r="KZ35" s="97"/>
      <c r="LA35" s="97"/>
      <c r="LB35" s="97"/>
      <c r="LC35" s="97"/>
      <c r="LD35" s="97"/>
      <c r="LE35" s="97"/>
      <c r="LF35" s="97"/>
      <c r="LG35" s="97"/>
      <c r="LH35" s="97"/>
      <c r="LI35" s="97"/>
      <c r="LJ35" s="97"/>
      <c r="LK35" s="97"/>
      <c r="LL35" s="97"/>
      <c r="LM35" s="97"/>
      <c r="LN35" s="97"/>
      <c r="LO35" s="97"/>
      <c r="LP35" s="97"/>
      <c r="LQ35" s="97"/>
      <c r="LR35" s="97"/>
      <c r="LS35" s="97"/>
      <c r="LT35" s="97"/>
      <c r="LU35" s="97"/>
      <c r="LV35" s="97"/>
      <c r="LW35" s="97"/>
      <c r="LX35" s="97"/>
      <c r="LY35" s="97"/>
      <c r="LZ35" s="97"/>
      <c r="MA35" s="97"/>
      <c r="MB35" s="97"/>
      <c r="MC35" s="97"/>
      <c r="MD35" s="97"/>
      <c r="ME35" s="97"/>
      <c r="MF35" s="97"/>
      <c r="MG35" s="97"/>
      <c r="MH35" s="97"/>
      <c r="MI35" s="97"/>
      <c r="MJ35" s="97"/>
      <c r="MK35" s="97"/>
      <c r="ML35" s="97"/>
      <c r="MM35" s="97"/>
      <c r="MN35" s="97"/>
      <c r="MO35" s="97"/>
      <c r="MP35" s="97"/>
      <c r="MQ35" s="97"/>
      <c r="MR35" s="97"/>
      <c r="MS35" s="97"/>
      <c r="MT35" s="97"/>
      <c r="MU35" s="97"/>
      <c r="MV35" s="97"/>
      <c r="MW35" s="97"/>
      <c r="MX35" s="97"/>
      <c r="MY35" s="97"/>
      <c r="MZ35" s="97"/>
      <c r="NA35" s="97"/>
      <c r="NB35" s="97"/>
      <c r="NC35" s="97"/>
      <c r="ND35" s="97"/>
      <c r="NE35" s="97"/>
      <c r="NF35" s="97"/>
      <c r="NG35" s="97"/>
      <c r="NH35" s="97"/>
      <c r="NI35" s="97"/>
      <c r="NJ35" s="97"/>
      <c r="NK35" s="97"/>
      <c r="NL35" s="97"/>
      <c r="NM35" s="97"/>
      <c r="NN35" s="97"/>
      <c r="NO35" s="97"/>
      <c r="NP35" s="97"/>
      <c r="NQ35" s="97"/>
      <c r="NR35" s="97"/>
      <c r="NS35" s="97"/>
      <c r="NT35" s="97"/>
      <c r="NU35" s="97"/>
      <c r="NV35" s="97"/>
      <c r="NW35" s="97"/>
      <c r="NX35" s="97"/>
      <c r="NY35" s="97"/>
      <c r="NZ35" s="97"/>
      <c r="OA35" s="97"/>
      <c r="OB35" s="97"/>
      <c r="OC35" s="97"/>
      <c r="OD35" s="97"/>
      <c r="OE35" s="97"/>
      <c r="OF35" s="97"/>
      <c r="OG35" s="97"/>
      <c r="OH35" s="97"/>
      <c r="OI35" s="97"/>
      <c r="OJ35" s="97"/>
      <c r="OK35" s="97"/>
      <c r="OL35" s="97"/>
      <c r="OM35" s="97"/>
      <c r="ON35" s="97"/>
    </row>
    <row r="36" spans="1:404" s="97" customFormat="1" ht="52.2" x14ac:dyDescent="0.3">
      <c r="A36" s="91">
        <v>1887</v>
      </c>
      <c r="B36" s="91">
        <v>2018</v>
      </c>
      <c r="C36" s="91">
        <v>2020</v>
      </c>
      <c r="D36" s="92" t="s">
        <v>14</v>
      </c>
      <c r="E36" s="92">
        <v>926</v>
      </c>
      <c r="F36" s="93" t="s">
        <v>20</v>
      </c>
      <c r="G36" s="92">
        <v>10801</v>
      </c>
      <c r="H36" s="93" t="s">
        <v>3</v>
      </c>
      <c r="I36" s="93" t="str">
        <f t="shared" si="1"/>
        <v>10801 Mantenimiento de edificios y locales</v>
      </c>
      <c r="J36" s="92">
        <v>19545</v>
      </c>
      <c r="K36" s="94" t="s">
        <v>17</v>
      </c>
      <c r="L36" s="93" t="str">
        <f t="shared" si="2"/>
        <v>19545 MANTENIMIENTO DE EDIFICIOS Y LOCALES</v>
      </c>
      <c r="M36" s="95">
        <v>3537600</v>
      </c>
      <c r="N36" s="92">
        <v>1</v>
      </c>
      <c r="O36" s="95">
        <v>3537600</v>
      </c>
      <c r="P36" s="93" t="s">
        <v>43</v>
      </c>
      <c r="Q36" s="93" t="s">
        <v>44</v>
      </c>
      <c r="R36" s="96"/>
      <c r="S36" s="96"/>
      <c r="T36" s="134" t="s">
        <v>336</v>
      </c>
      <c r="U36" s="94" t="s">
        <v>12</v>
      </c>
      <c r="V36" s="97" t="s">
        <v>6</v>
      </c>
    </row>
    <row r="37" spans="1:404" s="97" customFormat="1" ht="52.2" x14ac:dyDescent="0.3">
      <c r="A37" s="91">
        <v>2994</v>
      </c>
      <c r="B37" s="91">
        <v>2018</v>
      </c>
      <c r="C37" s="91">
        <v>2020</v>
      </c>
      <c r="D37" s="92" t="s">
        <v>14</v>
      </c>
      <c r="E37" s="92">
        <v>926</v>
      </c>
      <c r="F37" s="93" t="s">
        <v>20</v>
      </c>
      <c r="G37" s="92">
        <v>10801</v>
      </c>
      <c r="H37" s="94" t="s">
        <v>3</v>
      </c>
      <c r="I37" s="93" t="str">
        <f t="shared" si="1"/>
        <v>10801 Mantenimiento de edificios y locales</v>
      </c>
      <c r="J37" s="92">
        <v>22727</v>
      </c>
      <c r="K37" s="94" t="s">
        <v>34</v>
      </c>
      <c r="L37" s="93" t="str">
        <f t="shared" si="2"/>
        <v>22727 PINTURA DE EDIFICIOS Y LOCALES</v>
      </c>
      <c r="M37" s="95">
        <v>32756363</v>
      </c>
      <c r="N37" s="92">
        <v>1</v>
      </c>
      <c r="O37" s="95">
        <v>32756363</v>
      </c>
      <c r="P37" s="93" t="s">
        <v>43</v>
      </c>
      <c r="Q37" s="93" t="s">
        <v>44</v>
      </c>
      <c r="R37" s="96"/>
      <c r="S37" s="96"/>
      <c r="T37" s="134" t="s">
        <v>287</v>
      </c>
      <c r="U37" s="94" t="s">
        <v>155</v>
      </c>
      <c r="V37" s="97" t="s">
        <v>6</v>
      </c>
    </row>
    <row r="38" spans="1:404" s="97" customFormat="1" ht="69.599999999999994" x14ac:dyDescent="0.3">
      <c r="A38" s="91">
        <v>3463</v>
      </c>
      <c r="B38" s="91">
        <v>2018</v>
      </c>
      <c r="C38" s="91">
        <v>2020</v>
      </c>
      <c r="D38" s="92" t="s">
        <v>14</v>
      </c>
      <c r="E38" s="92">
        <v>926</v>
      </c>
      <c r="F38" s="93" t="s">
        <v>20</v>
      </c>
      <c r="G38" s="92">
        <v>50201</v>
      </c>
      <c r="H38" s="94" t="s">
        <v>11</v>
      </c>
      <c r="I38" s="93" t="str">
        <f t="shared" si="1"/>
        <v>50201 Edificios</v>
      </c>
      <c r="J38" s="92">
        <v>17691</v>
      </c>
      <c r="K38" s="94" t="s">
        <v>13</v>
      </c>
      <c r="L38" s="93" t="str">
        <f t="shared" si="2"/>
        <v>17691 ADICIONES Y MEJORAS A EDIFICIOS</v>
      </c>
      <c r="M38" s="95">
        <v>526500000</v>
      </c>
      <c r="N38" s="92">
        <v>1</v>
      </c>
      <c r="O38" s="95">
        <v>526500000</v>
      </c>
      <c r="P38" s="93" t="s">
        <v>43</v>
      </c>
      <c r="Q38" s="93" t="s">
        <v>44</v>
      </c>
      <c r="R38" s="96"/>
      <c r="S38" s="96"/>
      <c r="T38" s="134" t="s">
        <v>50</v>
      </c>
      <c r="U38" s="94" t="s">
        <v>155</v>
      </c>
      <c r="V38" s="97" t="s">
        <v>6</v>
      </c>
    </row>
    <row r="39" spans="1:404" s="97" customFormat="1" ht="52.2" x14ac:dyDescent="0.3">
      <c r="A39" s="91">
        <v>305</v>
      </c>
      <c r="B39" s="91">
        <v>2018</v>
      </c>
      <c r="C39" s="91">
        <v>2020</v>
      </c>
      <c r="D39" s="92" t="s">
        <v>5</v>
      </c>
      <c r="E39" s="92">
        <v>926</v>
      </c>
      <c r="F39" s="93" t="s">
        <v>20</v>
      </c>
      <c r="G39" s="92">
        <v>10801</v>
      </c>
      <c r="H39" s="94" t="s">
        <v>3</v>
      </c>
      <c r="I39" s="93" t="str">
        <f t="shared" si="1"/>
        <v>10801 Mantenimiento de edificios y locales</v>
      </c>
      <c r="J39" s="92">
        <v>22727</v>
      </c>
      <c r="K39" s="94" t="s">
        <v>34</v>
      </c>
      <c r="L39" s="93" t="str">
        <f t="shared" si="2"/>
        <v>22727 PINTURA DE EDIFICIOS Y LOCALES</v>
      </c>
      <c r="M39" s="95">
        <v>23000000</v>
      </c>
      <c r="N39" s="92">
        <v>1</v>
      </c>
      <c r="O39" s="95">
        <v>23000000</v>
      </c>
      <c r="P39" s="93" t="s">
        <v>51</v>
      </c>
      <c r="Q39" s="93" t="s">
        <v>52</v>
      </c>
      <c r="R39" s="96"/>
      <c r="S39" s="96"/>
      <c r="T39" s="134" t="s">
        <v>53</v>
      </c>
      <c r="U39" s="94" t="s">
        <v>155</v>
      </c>
      <c r="V39" s="97" t="s">
        <v>6</v>
      </c>
    </row>
    <row r="40" spans="1:404" s="84" customFormat="1" ht="82.2" customHeight="1" x14ac:dyDescent="0.3">
      <c r="A40" s="99">
        <v>3035</v>
      </c>
      <c r="B40" s="99">
        <v>2018</v>
      </c>
      <c r="C40" s="99">
        <v>2020</v>
      </c>
      <c r="D40" s="96" t="s">
        <v>18</v>
      </c>
      <c r="E40" s="96">
        <v>926</v>
      </c>
      <c r="F40" s="93" t="s">
        <v>20</v>
      </c>
      <c r="G40" s="96">
        <v>50201</v>
      </c>
      <c r="H40" s="93" t="s">
        <v>11</v>
      </c>
      <c r="I40" s="93" t="str">
        <f t="shared" si="1"/>
        <v>50201 Edificios</v>
      </c>
      <c r="J40" s="96">
        <v>17691</v>
      </c>
      <c r="K40" s="93" t="s">
        <v>13</v>
      </c>
      <c r="L40" s="93" t="str">
        <f t="shared" si="2"/>
        <v>17691 ADICIONES Y MEJORAS A EDIFICIOS</v>
      </c>
      <c r="M40" s="98">
        <v>15000000</v>
      </c>
      <c r="N40" s="96">
        <v>1</v>
      </c>
      <c r="O40" s="98">
        <v>15000000</v>
      </c>
      <c r="P40" s="93" t="s">
        <v>54</v>
      </c>
      <c r="Q40" s="93" t="s">
        <v>55</v>
      </c>
      <c r="R40" s="96"/>
      <c r="S40" s="96"/>
      <c r="T40" s="134" t="s">
        <v>337</v>
      </c>
      <c r="U40" s="94" t="s">
        <v>9</v>
      </c>
      <c r="V40" s="97" t="s">
        <v>6</v>
      </c>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W40" s="97"/>
      <c r="DX40" s="97"/>
      <c r="DY40" s="97"/>
      <c r="DZ40" s="97"/>
      <c r="EA40" s="97"/>
      <c r="EB40" s="97"/>
      <c r="EC40" s="97"/>
      <c r="ED40" s="97"/>
      <c r="EE40" s="97"/>
      <c r="EF40" s="97"/>
      <c r="EG40" s="97"/>
      <c r="EH40" s="97"/>
      <c r="EI40" s="97"/>
      <c r="EJ40" s="97"/>
      <c r="EK40" s="97"/>
      <c r="EL40" s="97"/>
      <c r="EM40" s="97"/>
      <c r="EN40" s="97"/>
      <c r="EO40" s="97"/>
      <c r="EP40" s="97"/>
      <c r="EQ40" s="97"/>
      <c r="ER40" s="97"/>
      <c r="ES40" s="97"/>
      <c r="ET40" s="97"/>
      <c r="EU40" s="97"/>
      <c r="EV40" s="97"/>
      <c r="EW40" s="97"/>
      <c r="EX40" s="97"/>
      <c r="EY40" s="97"/>
      <c r="EZ40" s="97"/>
      <c r="FA40" s="97"/>
      <c r="FB40" s="97"/>
      <c r="FC40" s="97"/>
      <c r="FD40" s="97"/>
      <c r="FE40" s="97"/>
      <c r="FF40" s="97"/>
      <c r="FG40" s="97"/>
      <c r="FH40" s="97"/>
      <c r="FI40" s="97"/>
      <c r="FJ40" s="97"/>
      <c r="FK40" s="97"/>
      <c r="FL40" s="97"/>
      <c r="FM40" s="97"/>
      <c r="FN40" s="97"/>
      <c r="FO40" s="97"/>
      <c r="FP40" s="97"/>
      <c r="FQ40" s="97"/>
      <c r="FR40" s="97"/>
      <c r="FS40" s="97"/>
      <c r="FT40" s="97"/>
      <c r="FU40" s="97"/>
      <c r="FV40" s="97"/>
      <c r="FW40" s="97"/>
      <c r="FX40" s="97"/>
      <c r="FY40" s="97"/>
      <c r="FZ40" s="97"/>
      <c r="GA40" s="97"/>
      <c r="GB40" s="97"/>
      <c r="GC40" s="97"/>
      <c r="GD40" s="97"/>
      <c r="GE40" s="97"/>
      <c r="GF40" s="97"/>
      <c r="GG40" s="97"/>
      <c r="GH40" s="97"/>
      <c r="GI40" s="97"/>
      <c r="GJ40" s="97"/>
      <c r="GK40" s="97"/>
      <c r="GL40" s="97"/>
      <c r="GM40" s="97"/>
      <c r="GN40" s="97"/>
      <c r="GO40" s="97"/>
      <c r="GP40" s="97"/>
      <c r="GQ40" s="97"/>
      <c r="GR40" s="97"/>
      <c r="GS40" s="97"/>
      <c r="GT40" s="97"/>
      <c r="GU40" s="97"/>
      <c r="GV40" s="97"/>
      <c r="GW40" s="97"/>
      <c r="GX40" s="97"/>
      <c r="GY40" s="97"/>
      <c r="GZ40" s="97"/>
      <c r="HA40" s="97"/>
      <c r="HB40" s="97"/>
      <c r="HC40" s="97"/>
      <c r="HD40" s="97"/>
      <c r="HE40" s="97"/>
      <c r="HF40" s="97"/>
      <c r="HG40" s="97"/>
      <c r="HH40" s="97"/>
      <c r="HI40" s="97"/>
      <c r="HJ40" s="97"/>
      <c r="HK40" s="97"/>
      <c r="HL40" s="97"/>
      <c r="HM40" s="97"/>
      <c r="HN40" s="97"/>
      <c r="HO40" s="97"/>
      <c r="HP40" s="97"/>
      <c r="HQ40" s="97"/>
      <c r="HR40" s="97"/>
      <c r="HS40" s="97"/>
      <c r="HT40" s="97"/>
      <c r="HU40" s="97"/>
      <c r="HV40" s="97"/>
      <c r="HW40" s="97"/>
      <c r="HX40" s="97"/>
      <c r="HY40" s="97"/>
      <c r="HZ40" s="97"/>
      <c r="IA40" s="97"/>
      <c r="IB40" s="97"/>
      <c r="IC40" s="97"/>
      <c r="ID40" s="97"/>
      <c r="IE40" s="97"/>
      <c r="IF40" s="97"/>
      <c r="IG40" s="97"/>
      <c r="IH40" s="97"/>
      <c r="II40" s="97"/>
      <c r="IJ40" s="97"/>
      <c r="IK40" s="97"/>
      <c r="IL40" s="97"/>
      <c r="IM40" s="97"/>
      <c r="IN40" s="97"/>
      <c r="IO40" s="97"/>
      <c r="IP40" s="97"/>
      <c r="IQ40" s="97"/>
      <c r="IR40" s="97"/>
      <c r="IS40" s="97"/>
      <c r="IT40" s="97"/>
      <c r="IU40" s="97"/>
      <c r="IV40" s="97"/>
      <c r="IW40" s="97"/>
      <c r="IX40" s="97"/>
      <c r="IY40" s="97"/>
      <c r="IZ40" s="97"/>
      <c r="JA40" s="97"/>
      <c r="JB40" s="97"/>
      <c r="JC40" s="97"/>
      <c r="JD40" s="97"/>
      <c r="JE40" s="97"/>
      <c r="JF40" s="97"/>
      <c r="JG40" s="97"/>
      <c r="JH40" s="97"/>
      <c r="JI40" s="97"/>
      <c r="JJ40" s="97"/>
      <c r="JK40" s="97"/>
      <c r="JL40" s="97"/>
      <c r="JM40" s="97"/>
      <c r="JN40" s="97"/>
      <c r="JO40" s="97"/>
      <c r="JP40" s="97"/>
      <c r="JQ40" s="97"/>
      <c r="JR40" s="97"/>
      <c r="JS40" s="97"/>
      <c r="JT40" s="97"/>
      <c r="JU40" s="97"/>
      <c r="JV40" s="97"/>
      <c r="JW40" s="97"/>
      <c r="JX40" s="97"/>
      <c r="JY40" s="97"/>
      <c r="JZ40" s="97"/>
      <c r="KA40" s="97"/>
      <c r="KB40" s="97"/>
      <c r="KC40" s="97"/>
      <c r="KD40" s="97"/>
      <c r="KE40" s="97"/>
      <c r="KF40" s="97"/>
      <c r="KG40" s="97"/>
      <c r="KH40" s="97"/>
      <c r="KI40" s="97"/>
      <c r="KJ40" s="97"/>
      <c r="KK40" s="97"/>
      <c r="KL40" s="97"/>
      <c r="KM40" s="97"/>
      <c r="KN40" s="97"/>
      <c r="KO40" s="97"/>
      <c r="KP40" s="97"/>
      <c r="KQ40" s="97"/>
      <c r="KR40" s="97"/>
      <c r="KS40" s="97"/>
      <c r="KT40" s="97"/>
      <c r="KU40" s="97"/>
      <c r="KV40" s="97"/>
      <c r="KW40" s="97"/>
      <c r="KX40" s="97"/>
      <c r="KY40" s="97"/>
      <c r="KZ40" s="97"/>
      <c r="LA40" s="97"/>
      <c r="LB40" s="97"/>
      <c r="LC40" s="97"/>
      <c r="LD40" s="97"/>
      <c r="LE40" s="97"/>
      <c r="LF40" s="97"/>
      <c r="LG40" s="97"/>
      <c r="LH40" s="97"/>
      <c r="LI40" s="97"/>
      <c r="LJ40" s="97"/>
      <c r="LK40" s="97"/>
      <c r="LL40" s="97"/>
      <c r="LM40" s="97"/>
      <c r="LN40" s="97"/>
      <c r="LO40" s="97"/>
      <c r="LP40" s="97"/>
      <c r="LQ40" s="97"/>
      <c r="LR40" s="97"/>
      <c r="LS40" s="97"/>
      <c r="LT40" s="97"/>
      <c r="LU40" s="97"/>
      <c r="LV40" s="97"/>
      <c r="LW40" s="97"/>
      <c r="LX40" s="97"/>
      <c r="LY40" s="97"/>
      <c r="LZ40" s="97"/>
      <c r="MA40" s="97"/>
      <c r="MB40" s="97"/>
      <c r="MC40" s="97"/>
      <c r="MD40" s="97"/>
      <c r="ME40" s="97"/>
      <c r="MF40" s="97"/>
      <c r="MG40" s="97"/>
      <c r="MH40" s="97"/>
      <c r="MI40" s="97"/>
      <c r="MJ40" s="97"/>
      <c r="MK40" s="97"/>
      <c r="ML40" s="97"/>
      <c r="MM40" s="97"/>
      <c r="MN40" s="97"/>
      <c r="MO40" s="97"/>
      <c r="MP40" s="97"/>
      <c r="MQ40" s="97"/>
      <c r="MR40" s="97"/>
      <c r="MS40" s="97"/>
      <c r="MT40" s="97"/>
      <c r="MU40" s="97"/>
      <c r="MV40" s="97"/>
      <c r="MW40" s="97"/>
      <c r="MX40" s="97"/>
      <c r="MY40" s="97"/>
      <c r="MZ40" s="97"/>
      <c r="NA40" s="97"/>
      <c r="NB40" s="97"/>
      <c r="NC40" s="97"/>
      <c r="ND40" s="97"/>
      <c r="NE40" s="97"/>
      <c r="NF40" s="97"/>
      <c r="NG40" s="97"/>
      <c r="NH40" s="97"/>
      <c r="NI40" s="97"/>
      <c r="NJ40" s="97"/>
      <c r="NK40" s="97"/>
      <c r="NL40" s="97"/>
      <c r="NM40" s="97"/>
      <c r="NN40" s="97"/>
      <c r="NO40" s="97"/>
      <c r="NP40" s="97"/>
      <c r="NQ40" s="97"/>
      <c r="NR40" s="97"/>
      <c r="NS40" s="97"/>
      <c r="NT40" s="97"/>
      <c r="NU40" s="97"/>
      <c r="NV40" s="97"/>
      <c r="NW40" s="97"/>
      <c r="NX40" s="97"/>
      <c r="NY40" s="97"/>
      <c r="NZ40" s="97"/>
      <c r="OA40" s="97"/>
      <c r="OB40" s="97"/>
      <c r="OC40" s="97"/>
      <c r="OD40" s="97"/>
      <c r="OE40" s="97"/>
      <c r="OF40" s="97"/>
      <c r="OG40" s="97"/>
      <c r="OH40" s="97"/>
      <c r="OI40" s="97"/>
      <c r="OJ40" s="97"/>
      <c r="OK40" s="97"/>
      <c r="OL40" s="97"/>
      <c r="OM40" s="97"/>
      <c r="ON40" s="97"/>
    </row>
    <row r="41" spans="1:404" s="97" customFormat="1" ht="122.4" customHeight="1" x14ac:dyDescent="0.3">
      <c r="A41" s="91">
        <v>1877</v>
      </c>
      <c r="B41" s="91">
        <v>2018</v>
      </c>
      <c r="C41" s="91">
        <v>2020</v>
      </c>
      <c r="D41" s="92" t="s">
        <v>5</v>
      </c>
      <c r="E41" s="92">
        <v>926</v>
      </c>
      <c r="F41" s="93" t="s">
        <v>20</v>
      </c>
      <c r="G41" s="92">
        <v>10801</v>
      </c>
      <c r="H41" s="94" t="s">
        <v>3</v>
      </c>
      <c r="I41" s="93" t="str">
        <f t="shared" si="1"/>
        <v>10801 Mantenimiento de edificios y locales</v>
      </c>
      <c r="J41" s="92">
        <v>18776</v>
      </c>
      <c r="K41" s="94" t="s">
        <v>0</v>
      </c>
      <c r="L41" s="93" t="str">
        <f t="shared" si="2"/>
        <v>18776 REMODELACION</v>
      </c>
      <c r="M41" s="95">
        <v>82500000</v>
      </c>
      <c r="N41" s="92">
        <v>1</v>
      </c>
      <c r="O41" s="95">
        <v>82500000</v>
      </c>
      <c r="P41" s="93" t="s">
        <v>56</v>
      </c>
      <c r="Q41" s="93" t="s">
        <v>57</v>
      </c>
      <c r="R41" s="96"/>
      <c r="S41" s="96"/>
      <c r="T41" s="134" t="s">
        <v>307</v>
      </c>
      <c r="U41" s="94" t="s">
        <v>155</v>
      </c>
      <c r="V41" s="97" t="s">
        <v>6</v>
      </c>
    </row>
    <row r="42" spans="1:404" s="97" customFormat="1" ht="116.4" customHeight="1" x14ac:dyDescent="0.3">
      <c r="A42" s="91">
        <v>2903</v>
      </c>
      <c r="B42" s="91">
        <v>2018</v>
      </c>
      <c r="C42" s="91">
        <v>2020</v>
      </c>
      <c r="D42" s="92" t="s">
        <v>5</v>
      </c>
      <c r="E42" s="92">
        <v>926</v>
      </c>
      <c r="F42" s="93" t="s">
        <v>20</v>
      </c>
      <c r="G42" s="92">
        <v>10801</v>
      </c>
      <c r="H42" s="94" t="s">
        <v>3</v>
      </c>
      <c r="I42" s="93" t="str">
        <f t="shared" si="1"/>
        <v>10801 Mantenimiento de edificios y locales</v>
      </c>
      <c r="J42" s="92">
        <v>6885</v>
      </c>
      <c r="K42" s="94" t="s">
        <v>58</v>
      </c>
      <c r="L42" s="93" t="str">
        <f t="shared" si="2"/>
        <v>6885 IMPERMEABILIZACION DE TECHO</v>
      </c>
      <c r="M42" s="95">
        <v>3982300</v>
      </c>
      <c r="N42" s="92">
        <v>2</v>
      </c>
      <c r="O42" s="95">
        <v>7964600</v>
      </c>
      <c r="P42" s="93" t="s">
        <v>56</v>
      </c>
      <c r="Q42" s="93" t="s">
        <v>57</v>
      </c>
      <c r="R42" s="96"/>
      <c r="S42" s="96"/>
      <c r="T42" s="134" t="s">
        <v>156</v>
      </c>
      <c r="U42" s="94" t="s">
        <v>155</v>
      </c>
      <c r="V42" s="97" t="s">
        <v>6</v>
      </c>
    </row>
    <row r="43" spans="1:404" s="97" customFormat="1" ht="134.4" customHeight="1" x14ac:dyDescent="0.3">
      <c r="A43" s="91">
        <v>2905</v>
      </c>
      <c r="B43" s="91">
        <v>2018</v>
      </c>
      <c r="C43" s="91">
        <v>2020</v>
      </c>
      <c r="D43" s="92" t="s">
        <v>5</v>
      </c>
      <c r="E43" s="92">
        <v>926</v>
      </c>
      <c r="F43" s="93" t="s">
        <v>20</v>
      </c>
      <c r="G43" s="92">
        <v>10801</v>
      </c>
      <c r="H43" s="94" t="s">
        <v>3</v>
      </c>
      <c r="I43" s="93" t="str">
        <f t="shared" si="1"/>
        <v>10801 Mantenimiento de edificios y locales</v>
      </c>
      <c r="J43" s="92">
        <v>21839</v>
      </c>
      <c r="K43" s="94" t="s">
        <v>59</v>
      </c>
      <c r="L43" s="93" t="str">
        <f t="shared" si="2"/>
        <v>21839 IMPERMEABILIZACION DE TANQUE SUBTERRANEO DE AGUA POTABLE</v>
      </c>
      <c r="M43" s="95">
        <v>1500000</v>
      </c>
      <c r="N43" s="92">
        <v>7</v>
      </c>
      <c r="O43" s="95">
        <v>10500000</v>
      </c>
      <c r="P43" s="93" t="s">
        <v>56</v>
      </c>
      <c r="Q43" s="93" t="s">
        <v>57</v>
      </c>
      <c r="R43" s="96"/>
      <c r="S43" s="96"/>
      <c r="T43" s="134" t="s">
        <v>157</v>
      </c>
      <c r="U43" s="94" t="s">
        <v>155</v>
      </c>
      <c r="V43" s="97" t="s">
        <v>6</v>
      </c>
    </row>
    <row r="44" spans="1:404" s="97" customFormat="1" ht="52.2" x14ac:dyDescent="0.3">
      <c r="A44" s="91">
        <v>3122</v>
      </c>
      <c r="B44" s="91">
        <v>2018</v>
      </c>
      <c r="C44" s="91">
        <v>2020</v>
      </c>
      <c r="D44" s="92" t="s">
        <v>18</v>
      </c>
      <c r="E44" s="92">
        <v>927</v>
      </c>
      <c r="F44" s="93" t="s">
        <v>7</v>
      </c>
      <c r="G44" s="92">
        <v>50104</v>
      </c>
      <c r="H44" s="93" t="s">
        <v>33</v>
      </c>
      <c r="I44" s="93" t="str">
        <f t="shared" si="1"/>
        <v>50104 Equipo y mobiliario de oficina</v>
      </c>
      <c r="J44" s="92">
        <v>16743</v>
      </c>
      <c r="K44" s="94" t="s">
        <v>60</v>
      </c>
      <c r="L44" s="93" t="s">
        <v>304</v>
      </c>
      <c r="M44" s="95">
        <v>10000000</v>
      </c>
      <c r="N44" s="92">
        <v>1</v>
      </c>
      <c r="O44" s="95">
        <v>10000000</v>
      </c>
      <c r="P44" s="93" t="s">
        <v>61</v>
      </c>
      <c r="Q44" s="93" t="s">
        <v>62</v>
      </c>
      <c r="R44" s="96"/>
      <c r="S44" s="96"/>
      <c r="T44" s="134" t="s">
        <v>63</v>
      </c>
      <c r="U44" s="94" t="s">
        <v>12</v>
      </c>
      <c r="V44" s="97" t="s">
        <v>6</v>
      </c>
    </row>
    <row r="45" spans="1:404" s="97" customFormat="1" ht="52.2" x14ac:dyDescent="0.3">
      <c r="A45" s="91">
        <v>3126</v>
      </c>
      <c r="B45" s="91">
        <v>2018</v>
      </c>
      <c r="C45" s="91">
        <v>2020</v>
      </c>
      <c r="D45" s="92" t="s">
        <v>18</v>
      </c>
      <c r="E45" s="92">
        <v>927</v>
      </c>
      <c r="F45" s="93" t="s">
        <v>7</v>
      </c>
      <c r="G45" s="92">
        <v>10801</v>
      </c>
      <c r="H45" s="94" t="s">
        <v>3</v>
      </c>
      <c r="I45" s="93" t="str">
        <f t="shared" si="1"/>
        <v>10801 Mantenimiento de edificios y locales</v>
      </c>
      <c r="J45" s="92">
        <v>22727</v>
      </c>
      <c r="K45" s="94" t="s">
        <v>34</v>
      </c>
      <c r="L45" s="93" t="str">
        <f t="shared" si="2"/>
        <v>22727 PINTURA DE EDIFICIOS Y LOCALES</v>
      </c>
      <c r="M45" s="95">
        <v>8000000</v>
      </c>
      <c r="N45" s="92">
        <v>1</v>
      </c>
      <c r="O45" s="95">
        <v>8000000</v>
      </c>
      <c r="P45" s="93" t="s">
        <v>61</v>
      </c>
      <c r="Q45" s="93" t="s">
        <v>62</v>
      </c>
      <c r="R45" s="96"/>
      <c r="S45" s="96"/>
      <c r="T45" s="134" t="s">
        <v>64</v>
      </c>
      <c r="U45" s="94" t="s">
        <v>155</v>
      </c>
      <c r="V45" s="97" t="s">
        <v>6</v>
      </c>
    </row>
    <row r="46" spans="1:404" s="84" customFormat="1" ht="73.2" customHeight="1" x14ac:dyDescent="0.3">
      <c r="A46" s="99">
        <v>3015</v>
      </c>
      <c r="B46" s="99">
        <v>2018</v>
      </c>
      <c r="C46" s="99">
        <v>2020</v>
      </c>
      <c r="D46" s="96" t="s">
        <v>14</v>
      </c>
      <c r="E46" s="96">
        <v>926</v>
      </c>
      <c r="F46" s="93" t="s">
        <v>20</v>
      </c>
      <c r="G46" s="96">
        <v>50201</v>
      </c>
      <c r="H46" s="93" t="s">
        <v>11</v>
      </c>
      <c r="I46" s="93" t="str">
        <f t="shared" ref="I46:I87" si="3">CONCATENATE(G46," ",H46)</f>
        <v>50201 Edificios</v>
      </c>
      <c r="J46" s="96">
        <v>21887</v>
      </c>
      <c r="K46" s="93" t="s">
        <v>21</v>
      </c>
      <c r="L46" s="93" t="str">
        <f t="shared" ref="L46:L87" si="4">CONCATENATE(J46," ",K46)</f>
        <v>21887 EDIFICIOS</v>
      </c>
      <c r="M46" s="98">
        <v>1000000000</v>
      </c>
      <c r="N46" s="96">
        <v>1</v>
      </c>
      <c r="O46" s="98">
        <v>850000000</v>
      </c>
      <c r="P46" s="93" t="s">
        <v>65</v>
      </c>
      <c r="Q46" s="93" t="s">
        <v>62</v>
      </c>
      <c r="R46" s="96"/>
      <c r="S46" s="96"/>
      <c r="T46" s="134" t="s">
        <v>338</v>
      </c>
      <c r="U46" s="94" t="s">
        <v>9</v>
      </c>
      <c r="V46" s="97" t="s">
        <v>6</v>
      </c>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c r="DY46" s="97"/>
      <c r="DZ46" s="97"/>
      <c r="EA46" s="97"/>
      <c r="EB46" s="97"/>
      <c r="EC46" s="97"/>
      <c r="ED46" s="97"/>
      <c r="EE46" s="97"/>
      <c r="EF46" s="97"/>
      <c r="EG46" s="97"/>
      <c r="EH46" s="97"/>
      <c r="EI46" s="97"/>
      <c r="EJ46" s="97"/>
      <c r="EK46" s="97"/>
      <c r="EL46" s="97"/>
      <c r="EM46" s="97"/>
      <c r="EN46" s="97"/>
      <c r="EO46" s="97"/>
      <c r="EP46" s="97"/>
      <c r="EQ46" s="97"/>
      <c r="ER46" s="97"/>
      <c r="ES46" s="97"/>
      <c r="ET46" s="97"/>
      <c r="EU46" s="97"/>
      <c r="EV46" s="97"/>
      <c r="EW46" s="97"/>
      <c r="EX46" s="97"/>
      <c r="EY46" s="97"/>
      <c r="EZ46" s="97"/>
      <c r="FA46" s="97"/>
      <c r="FB46" s="97"/>
      <c r="FC46" s="97"/>
      <c r="FD46" s="97"/>
      <c r="FE46" s="97"/>
      <c r="FF46" s="97"/>
      <c r="FG46" s="97"/>
      <c r="FH46" s="97"/>
      <c r="FI46" s="97"/>
      <c r="FJ46" s="97"/>
      <c r="FK46" s="97"/>
      <c r="FL46" s="97"/>
      <c r="FM46" s="97"/>
      <c r="FN46" s="97"/>
      <c r="FO46" s="97"/>
      <c r="FP46" s="97"/>
      <c r="FQ46" s="97"/>
      <c r="FR46" s="97"/>
      <c r="FS46" s="97"/>
      <c r="FT46" s="97"/>
      <c r="FU46" s="97"/>
      <c r="FV46" s="97"/>
      <c r="FW46" s="97"/>
      <c r="FX46" s="97"/>
      <c r="FY46" s="97"/>
      <c r="FZ46" s="97"/>
      <c r="GA46" s="97"/>
      <c r="GB46" s="97"/>
      <c r="GC46" s="97"/>
      <c r="GD46" s="97"/>
      <c r="GE46" s="97"/>
      <c r="GF46" s="97"/>
      <c r="GG46" s="97"/>
      <c r="GH46" s="97"/>
      <c r="GI46" s="97"/>
      <c r="GJ46" s="97"/>
      <c r="GK46" s="97"/>
      <c r="GL46" s="97"/>
      <c r="GM46" s="97"/>
      <c r="GN46" s="97"/>
      <c r="GO46" s="97"/>
      <c r="GP46" s="97"/>
      <c r="GQ46" s="97"/>
      <c r="GR46" s="97"/>
      <c r="GS46" s="97"/>
      <c r="GT46" s="97"/>
      <c r="GU46" s="97"/>
      <c r="GV46" s="97"/>
      <c r="GW46" s="97"/>
      <c r="GX46" s="97"/>
      <c r="GY46" s="97"/>
      <c r="GZ46" s="97"/>
      <c r="HA46" s="97"/>
      <c r="HB46" s="97"/>
      <c r="HC46" s="97"/>
      <c r="HD46" s="97"/>
      <c r="HE46" s="97"/>
      <c r="HF46" s="97"/>
      <c r="HG46" s="97"/>
      <c r="HH46" s="97"/>
      <c r="HI46" s="97"/>
      <c r="HJ46" s="97"/>
      <c r="HK46" s="97"/>
      <c r="HL46" s="97"/>
      <c r="HM46" s="97"/>
      <c r="HN46" s="97"/>
      <c r="HO46" s="97"/>
      <c r="HP46" s="97"/>
      <c r="HQ46" s="97"/>
      <c r="HR46" s="97"/>
      <c r="HS46" s="97"/>
      <c r="HT46" s="97"/>
      <c r="HU46" s="97"/>
      <c r="HV46" s="97"/>
      <c r="HW46" s="97"/>
      <c r="HX46" s="97"/>
      <c r="HY46" s="97"/>
      <c r="HZ46" s="97"/>
      <c r="IA46" s="97"/>
      <c r="IB46" s="97"/>
      <c r="IC46" s="97"/>
      <c r="ID46" s="97"/>
      <c r="IE46" s="97"/>
      <c r="IF46" s="97"/>
      <c r="IG46" s="97"/>
      <c r="IH46" s="97"/>
      <c r="II46" s="97"/>
      <c r="IJ46" s="97"/>
      <c r="IK46" s="97"/>
      <c r="IL46" s="97"/>
      <c r="IM46" s="97"/>
      <c r="IN46" s="97"/>
      <c r="IO46" s="97"/>
      <c r="IP46" s="97"/>
      <c r="IQ46" s="97"/>
      <c r="IR46" s="97"/>
      <c r="IS46" s="97"/>
      <c r="IT46" s="97"/>
      <c r="IU46" s="97"/>
      <c r="IV46" s="97"/>
      <c r="IW46" s="97"/>
      <c r="IX46" s="97"/>
      <c r="IY46" s="97"/>
      <c r="IZ46" s="97"/>
      <c r="JA46" s="97"/>
      <c r="JB46" s="97"/>
      <c r="JC46" s="97"/>
      <c r="JD46" s="97"/>
      <c r="JE46" s="97"/>
      <c r="JF46" s="97"/>
      <c r="JG46" s="97"/>
      <c r="JH46" s="97"/>
      <c r="JI46" s="97"/>
      <c r="JJ46" s="97"/>
      <c r="JK46" s="97"/>
      <c r="JL46" s="97"/>
      <c r="JM46" s="97"/>
      <c r="JN46" s="97"/>
      <c r="JO46" s="97"/>
      <c r="JP46" s="97"/>
      <c r="JQ46" s="97"/>
      <c r="JR46" s="97"/>
      <c r="JS46" s="97"/>
      <c r="JT46" s="97"/>
      <c r="JU46" s="97"/>
      <c r="JV46" s="97"/>
      <c r="JW46" s="97"/>
      <c r="JX46" s="97"/>
      <c r="JY46" s="97"/>
      <c r="JZ46" s="97"/>
      <c r="KA46" s="97"/>
      <c r="KB46" s="97"/>
      <c r="KC46" s="97"/>
      <c r="KD46" s="97"/>
      <c r="KE46" s="97"/>
      <c r="KF46" s="97"/>
      <c r="KG46" s="97"/>
      <c r="KH46" s="97"/>
      <c r="KI46" s="97"/>
      <c r="KJ46" s="97"/>
      <c r="KK46" s="97"/>
      <c r="KL46" s="97"/>
      <c r="KM46" s="97"/>
      <c r="KN46" s="97"/>
      <c r="KO46" s="97"/>
      <c r="KP46" s="97"/>
      <c r="KQ46" s="97"/>
      <c r="KR46" s="97"/>
      <c r="KS46" s="97"/>
      <c r="KT46" s="97"/>
      <c r="KU46" s="97"/>
      <c r="KV46" s="97"/>
      <c r="KW46" s="97"/>
      <c r="KX46" s="97"/>
      <c r="KY46" s="97"/>
      <c r="KZ46" s="97"/>
      <c r="LA46" s="97"/>
      <c r="LB46" s="97"/>
      <c r="LC46" s="97"/>
      <c r="LD46" s="97"/>
      <c r="LE46" s="97"/>
      <c r="LF46" s="97"/>
      <c r="LG46" s="97"/>
      <c r="LH46" s="97"/>
      <c r="LI46" s="97"/>
      <c r="LJ46" s="97"/>
      <c r="LK46" s="97"/>
      <c r="LL46" s="97"/>
      <c r="LM46" s="97"/>
      <c r="LN46" s="97"/>
      <c r="LO46" s="97"/>
      <c r="LP46" s="97"/>
      <c r="LQ46" s="97"/>
      <c r="LR46" s="97"/>
      <c r="LS46" s="97"/>
      <c r="LT46" s="97"/>
      <c r="LU46" s="97"/>
      <c r="LV46" s="97"/>
      <c r="LW46" s="97"/>
      <c r="LX46" s="97"/>
      <c r="LY46" s="97"/>
      <c r="LZ46" s="97"/>
      <c r="MA46" s="97"/>
      <c r="MB46" s="97"/>
      <c r="MC46" s="97"/>
      <c r="MD46" s="97"/>
      <c r="ME46" s="97"/>
      <c r="MF46" s="97"/>
      <c r="MG46" s="97"/>
      <c r="MH46" s="97"/>
      <c r="MI46" s="97"/>
      <c r="MJ46" s="97"/>
      <c r="MK46" s="97"/>
      <c r="ML46" s="97"/>
      <c r="MM46" s="97"/>
      <c r="MN46" s="97"/>
      <c r="MO46" s="97"/>
      <c r="MP46" s="97"/>
      <c r="MQ46" s="97"/>
      <c r="MR46" s="97"/>
      <c r="MS46" s="97"/>
      <c r="MT46" s="97"/>
      <c r="MU46" s="97"/>
      <c r="MV46" s="97"/>
      <c r="MW46" s="97"/>
      <c r="MX46" s="97"/>
      <c r="MY46" s="97"/>
      <c r="MZ46" s="97"/>
      <c r="NA46" s="97"/>
      <c r="NB46" s="97"/>
      <c r="NC46" s="97"/>
      <c r="ND46" s="97"/>
      <c r="NE46" s="97"/>
      <c r="NF46" s="97"/>
      <c r="NG46" s="97"/>
      <c r="NH46" s="97"/>
      <c r="NI46" s="97"/>
      <c r="NJ46" s="97"/>
      <c r="NK46" s="97"/>
      <c r="NL46" s="97"/>
      <c r="NM46" s="97"/>
      <c r="NN46" s="97"/>
      <c r="NO46" s="97"/>
      <c r="NP46" s="97"/>
      <c r="NQ46" s="97"/>
      <c r="NR46" s="97"/>
      <c r="NS46" s="97"/>
      <c r="NT46" s="97"/>
      <c r="NU46" s="97"/>
      <c r="NV46" s="97"/>
      <c r="NW46" s="97"/>
      <c r="NX46" s="97"/>
      <c r="NY46" s="97"/>
      <c r="NZ46" s="97"/>
      <c r="OA46" s="97"/>
      <c r="OB46" s="97"/>
      <c r="OC46" s="97"/>
      <c r="OD46" s="97"/>
      <c r="OE46" s="97"/>
      <c r="OF46" s="97"/>
      <c r="OG46" s="97"/>
      <c r="OH46" s="97"/>
      <c r="OI46" s="97"/>
      <c r="OJ46" s="97"/>
      <c r="OK46" s="97"/>
      <c r="OL46" s="97"/>
      <c r="OM46" s="97"/>
      <c r="ON46" s="97"/>
    </row>
    <row r="47" spans="1:404" s="97" customFormat="1" ht="121.8" x14ac:dyDescent="0.3">
      <c r="A47" s="91">
        <v>3116</v>
      </c>
      <c r="B47" s="91">
        <v>2018</v>
      </c>
      <c r="C47" s="91">
        <v>2020</v>
      </c>
      <c r="D47" s="92" t="s">
        <v>14</v>
      </c>
      <c r="E47" s="92">
        <v>926</v>
      </c>
      <c r="F47" s="93" t="s">
        <v>20</v>
      </c>
      <c r="G47" s="92">
        <v>50299</v>
      </c>
      <c r="H47" s="94" t="s">
        <v>67</v>
      </c>
      <c r="I47" s="93" t="s">
        <v>215</v>
      </c>
      <c r="J47" s="92">
        <v>19904</v>
      </c>
      <c r="K47" s="94" t="s">
        <v>66</v>
      </c>
      <c r="L47" s="93" t="s">
        <v>323</v>
      </c>
      <c r="M47" s="95">
        <v>50000000</v>
      </c>
      <c r="N47" s="92">
        <v>1</v>
      </c>
      <c r="O47" s="95">
        <v>50000000</v>
      </c>
      <c r="P47" s="93" t="s">
        <v>65</v>
      </c>
      <c r="Q47" s="93" t="s">
        <v>62</v>
      </c>
      <c r="R47" s="96"/>
      <c r="S47" s="96"/>
      <c r="T47" s="134" t="s">
        <v>68</v>
      </c>
      <c r="U47" s="94" t="s">
        <v>155</v>
      </c>
      <c r="V47" s="97" t="s">
        <v>6</v>
      </c>
    </row>
    <row r="48" spans="1:404" s="97" customFormat="1" ht="69.599999999999994" x14ac:dyDescent="0.3">
      <c r="A48" s="91">
        <v>1328</v>
      </c>
      <c r="B48" s="91">
        <v>2018</v>
      </c>
      <c r="C48" s="91">
        <v>2020</v>
      </c>
      <c r="D48" s="92" t="s">
        <v>14</v>
      </c>
      <c r="E48" s="92">
        <v>926</v>
      </c>
      <c r="F48" s="93" t="s">
        <v>20</v>
      </c>
      <c r="G48" s="92">
        <v>50201</v>
      </c>
      <c r="H48" s="94" t="s">
        <v>11</v>
      </c>
      <c r="I48" s="93" t="str">
        <f t="shared" si="3"/>
        <v>50201 Edificios</v>
      </c>
      <c r="J48" s="92">
        <v>18808</v>
      </c>
      <c r="K48" s="94" t="s">
        <v>69</v>
      </c>
      <c r="L48" s="93" t="str">
        <f t="shared" si="4"/>
        <v>18808 CONSTRUCCION DE PARQUEO</v>
      </c>
      <c r="M48" s="95">
        <v>25000000</v>
      </c>
      <c r="N48" s="92">
        <v>1</v>
      </c>
      <c r="O48" s="95">
        <v>25000000</v>
      </c>
      <c r="P48" s="93" t="s">
        <v>70</v>
      </c>
      <c r="Q48" s="93" t="s">
        <v>71</v>
      </c>
      <c r="R48" s="96"/>
      <c r="S48" s="96"/>
      <c r="T48" s="134" t="s">
        <v>339</v>
      </c>
      <c r="U48" s="94" t="s">
        <v>155</v>
      </c>
      <c r="V48" s="97" t="s">
        <v>6</v>
      </c>
    </row>
    <row r="49" spans="1:404" s="97" customFormat="1" ht="214.8" customHeight="1" x14ac:dyDescent="0.3">
      <c r="A49" s="91">
        <v>1353</v>
      </c>
      <c r="B49" s="91">
        <v>2018</v>
      </c>
      <c r="C49" s="91">
        <v>2020</v>
      </c>
      <c r="D49" s="92" t="s">
        <v>14</v>
      </c>
      <c r="E49" s="92">
        <v>926</v>
      </c>
      <c r="F49" s="93" t="s">
        <v>20</v>
      </c>
      <c r="G49" s="92">
        <v>50299</v>
      </c>
      <c r="H49" s="94" t="s">
        <v>67</v>
      </c>
      <c r="I49" s="93" t="s">
        <v>215</v>
      </c>
      <c r="J49" s="92">
        <v>19904</v>
      </c>
      <c r="K49" s="94" t="s">
        <v>66</v>
      </c>
      <c r="L49" s="93" t="s">
        <v>323</v>
      </c>
      <c r="M49" s="95">
        <v>25200000</v>
      </c>
      <c r="N49" s="92">
        <v>1</v>
      </c>
      <c r="O49" s="95">
        <v>25200000</v>
      </c>
      <c r="P49" s="93" t="s">
        <v>70</v>
      </c>
      <c r="Q49" s="93" t="s">
        <v>71</v>
      </c>
      <c r="R49" s="96"/>
      <c r="S49" s="96"/>
      <c r="T49" s="134" t="s">
        <v>340</v>
      </c>
      <c r="U49" s="94" t="s">
        <v>155</v>
      </c>
      <c r="V49" s="97" t="s">
        <v>6</v>
      </c>
    </row>
    <row r="50" spans="1:404" s="97" customFormat="1" ht="214.2" customHeight="1" x14ac:dyDescent="0.3">
      <c r="A50" s="91">
        <v>1372</v>
      </c>
      <c r="B50" s="91">
        <v>2018</v>
      </c>
      <c r="C50" s="91">
        <v>2020</v>
      </c>
      <c r="D50" s="92" t="s">
        <v>14</v>
      </c>
      <c r="E50" s="92">
        <v>926</v>
      </c>
      <c r="F50" s="93" t="s">
        <v>20</v>
      </c>
      <c r="G50" s="92">
        <v>50299</v>
      </c>
      <c r="H50" s="94" t="s">
        <v>67</v>
      </c>
      <c r="I50" s="93" t="s">
        <v>215</v>
      </c>
      <c r="J50" s="92">
        <v>19904</v>
      </c>
      <c r="K50" s="94" t="s">
        <v>66</v>
      </c>
      <c r="L50" s="93" t="s">
        <v>323</v>
      </c>
      <c r="M50" s="95">
        <v>9000000</v>
      </c>
      <c r="N50" s="92">
        <v>1</v>
      </c>
      <c r="O50" s="95">
        <v>9000000</v>
      </c>
      <c r="P50" s="93" t="s">
        <v>70</v>
      </c>
      <c r="Q50" s="93" t="s">
        <v>71</v>
      </c>
      <c r="R50" s="96"/>
      <c r="S50" s="96"/>
      <c r="T50" s="134" t="s">
        <v>308</v>
      </c>
      <c r="U50" s="94" t="s">
        <v>155</v>
      </c>
      <c r="V50" s="97" t="s">
        <v>6</v>
      </c>
    </row>
    <row r="51" spans="1:404" s="97" customFormat="1" ht="87" x14ac:dyDescent="0.3">
      <c r="A51" s="91">
        <v>1919</v>
      </c>
      <c r="B51" s="91">
        <v>2018</v>
      </c>
      <c r="C51" s="91">
        <v>2020</v>
      </c>
      <c r="D51" s="92" t="s">
        <v>14</v>
      </c>
      <c r="E51" s="92">
        <v>926</v>
      </c>
      <c r="F51" s="93" t="s">
        <v>20</v>
      </c>
      <c r="G51" s="92">
        <v>10801</v>
      </c>
      <c r="H51" s="93" t="s">
        <v>3</v>
      </c>
      <c r="I51" s="93" t="str">
        <f t="shared" si="3"/>
        <v>10801 Mantenimiento de edificios y locales</v>
      </c>
      <c r="J51" s="92">
        <v>18776</v>
      </c>
      <c r="K51" s="94" t="s">
        <v>0</v>
      </c>
      <c r="L51" s="93" t="str">
        <f t="shared" si="4"/>
        <v>18776 REMODELACION</v>
      </c>
      <c r="M51" s="95">
        <v>30000000</v>
      </c>
      <c r="N51" s="92">
        <v>1</v>
      </c>
      <c r="O51" s="95">
        <v>30000000</v>
      </c>
      <c r="P51" s="93" t="s">
        <v>70</v>
      </c>
      <c r="Q51" s="93" t="s">
        <v>71</v>
      </c>
      <c r="R51" s="96"/>
      <c r="S51" s="96"/>
      <c r="T51" s="134" t="s">
        <v>72</v>
      </c>
      <c r="U51" s="94" t="s">
        <v>12</v>
      </c>
      <c r="V51" s="97" t="s">
        <v>6</v>
      </c>
    </row>
    <row r="52" spans="1:404" s="97" customFormat="1" ht="147" customHeight="1" x14ac:dyDescent="0.3">
      <c r="A52" s="91">
        <v>1928</v>
      </c>
      <c r="B52" s="91">
        <v>2018</v>
      </c>
      <c r="C52" s="91">
        <v>2020</v>
      </c>
      <c r="D52" s="92" t="s">
        <v>18</v>
      </c>
      <c r="E52" s="92">
        <v>926</v>
      </c>
      <c r="F52" s="93" t="s">
        <v>20</v>
      </c>
      <c r="G52" s="92">
        <v>10801</v>
      </c>
      <c r="H52" s="94" t="s">
        <v>3</v>
      </c>
      <c r="I52" s="93" t="str">
        <f t="shared" si="3"/>
        <v>10801 Mantenimiento de edificios y locales</v>
      </c>
      <c r="J52" s="92">
        <v>19545</v>
      </c>
      <c r="K52" s="94" t="s">
        <v>17</v>
      </c>
      <c r="L52" s="93" t="str">
        <f t="shared" si="4"/>
        <v>19545 MANTENIMIENTO DE EDIFICIOS Y LOCALES</v>
      </c>
      <c r="M52" s="95">
        <v>8000000</v>
      </c>
      <c r="N52" s="92">
        <v>1</v>
      </c>
      <c r="O52" s="95">
        <v>8000000</v>
      </c>
      <c r="P52" s="93" t="s">
        <v>70</v>
      </c>
      <c r="Q52" s="93" t="s">
        <v>71</v>
      </c>
      <c r="R52" s="96"/>
      <c r="S52" s="96"/>
      <c r="T52" s="134" t="s">
        <v>73</v>
      </c>
      <c r="U52" s="94" t="s">
        <v>155</v>
      </c>
      <c r="V52" s="97" t="s">
        <v>6</v>
      </c>
    </row>
    <row r="53" spans="1:404" s="97" customFormat="1" ht="69.599999999999994" x14ac:dyDescent="0.3">
      <c r="A53" s="91">
        <v>2740</v>
      </c>
      <c r="B53" s="91">
        <v>2018</v>
      </c>
      <c r="C53" s="91">
        <v>2020</v>
      </c>
      <c r="D53" s="92" t="s">
        <v>5</v>
      </c>
      <c r="E53" s="92">
        <v>926</v>
      </c>
      <c r="F53" s="93" t="s">
        <v>20</v>
      </c>
      <c r="G53" s="92">
        <v>10801</v>
      </c>
      <c r="H53" s="94" t="s">
        <v>3</v>
      </c>
      <c r="I53" s="93" t="str">
        <f t="shared" si="3"/>
        <v>10801 Mantenimiento de edificios y locales</v>
      </c>
      <c r="J53" s="92">
        <v>19545</v>
      </c>
      <c r="K53" s="94" t="s">
        <v>17</v>
      </c>
      <c r="L53" s="93" t="str">
        <f t="shared" si="4"/>
        <v>19545 MANTENIMIENTO DE EDIFICIOS Y LOCALES</v>
      </c>
      <c r="M53" s="95">
        <v>21000000</v>
      </c>
      <c r="N53" s="92">
        <v>1</v>
      </c>
      <c r="O53" s="95">
        <v>21000000</v>
      </c>
      <c r="P53" s="93" t="s">
        <v>74</v>
      </c>
      <c r="Q53" s="93" t="s">
        <v>39</v>
      </c>
      <c r="R53" s="96"/>
      <c r="S53" s="96"/>
      <c r="T53" s="134" t="s">
        <v>75</v>
      </c>
      <c r="U53" s="94" t="s">
        <v>155</v>
      </c>
      <c r="V53" s="97" t="s">
        <v>6</v>
      </c>
    </row>
    <row r="54" spans="1:404" s="97" customFormat="1" ht="87" x14ac:dyDescent="0.3">
      <c r="A54" s="91">
        <v>2741</v>
      </c>
      <c r="B54" s="91">
        <v>2018</v>
      </c>
      <c r="C54" s="91">
        <v>2020</v>
      </c>
      <c r="D54" s="92" t="s">
        <v>5</v>
      </c>
      <c r="E54" s="92">
        <v>926</v>
      </c>
      <c r="F54" s="93" t="s">
        <v>20</v>
      </c>
      <c r="G54" s="92">
        <v>10801</v>
      </c>
      <c r="H54" s="94" t="s">
        <v>3</v>
      </c>
      <c r="I54" s="93" t="str">
        <f t="shared" si="3"/>
        <v>10801 Mantenimiento de edificios y locales</v>
      </c>
      <c r="J54" s="92">
        <v>19545</v>
      </c>
      <c r="K54" s="94" t="s">
        <v>17</v>
      </c>
      <c r="L54" s="93" t="str">
        <f t="shared" si="4"/>
        <v>19545 MANTENIMIENTO DE EDIFICIOS Y LOCALES</v>
      </c>
      <c r="M54" s="95">
        <v>17500000</v>
      </c>
      <c r="N54" s="92">
        <v>1</v>
      </c>
      <c r="O54" s="95">
        <v>17500000</v>
      </c>
      <c r="P54" s="93" t="s">
        <v>74</v>
      </c>
      <c r="Q54" s="93" t="s">
        <v>39</v>
      </c>
      <c r="R54" s="96"/>
      <c r="S54" s="96"/>
      <c r="T54" s="134" t="s">
        <v>76</v>
      </c>
      <c r="U54" s="94" t="s">
        <v>155</v>
      </c>
      <c r="V54" s="97" t="s">
        <v>6</v>
      </c>
    </row>
    <row r="55" spans="1:404" s="97" customFormat="1" ht="52.2" x14ac:dyDescent="0.3">
      <c r="A55" s="91">
        <v>2744</v>
      </c>
      <c r="B55" s="91">
        <v>2018</v>
      </c>
      <c r="C55" s="91">
        <v>2020</v>
      </c>
      <c r="D55" s="92" t="s">
        <v>5</v>
      </c>
      <c r="E55" s="92">
        <v>926</v>
      </c>
      <c r="F55" s="93" t="s">
        <v>20</v>
      </c>
      <c r="G55" s="92">
        <v>10801</v>
      </c>
      <c r="H55" s="94" t="s">
        <v>3</v>
      </c>
      <c r="I55" s="93" t="str">
        <f t="shared" si="3"/>
        <v>10801 Mantenimiento de edificios y locales</v>
      </c>
      <c r="J55" s="92">
        <v>19545</v>
      </c>
      <c r="K55" s="94" t="s">
        <v>17</v>
      </c>
      <c r="L55" s="93" t="str">
        <f t="shared" si="4"/>
        <v>19545 MANTENIMIENTO DE EDIFICIOS Y LOCALES</v>
      </c>
      <c r="M55" s="95">
        <v>10000000</v>
      </c>
      <c r="N55" s="92">
        <v>1</v>
      </c>
      <c r="O55" s="95">
        <v>10000000</v>
      </c>
      <c r="P55" s="93" t="s">
        <v>74</v>
      </c>
      <c r="Q55" s="93" t="s">
        <v>39</v>
      </c>
      <c r="R55" s="96"/>
      <c r="S55" s="96"/>
      <c r="T55" s="134" t="s">
        <v>77</v>
      </c>
      <c r="U55" s="94" t="s">
        <v>155</v>
      </c>
      <c r="V55" s="97" t="s">
        <v>6</v>
      </c>
    </row>
    <row r="56" spans="1:404" s="97" customFormat="1" ht="52.2" x14ac:dyDescent="0.3">
      <c r="A56" s="91">
        <v>2746</v>
      </c>
      <c r="B56" s="91">
        <v>2018</v>
      </c>
      <c r="C56" s="91">
        <v>2020</v>
      </c>
      <c r="D56" s="92" t="s">
        <v>5</v>
      </c>
      <c r="E56" s="92">
        <v>926</v>
      </c>
      <c r="F56" s="93" t="s">
        <v>20</v>
      </c>
      <c r="G56" s="92">
        <v>10801</v>
      </c>
      <c r="H56" s="94" t="s">
        <v>3</v>
      </c>
      <c r="I56" s="93" t="str">
        <f t="shared" si="3"/>
        <v>10801 Mantenimiento de edificios y locales</v>
      </c>
      <c r="J56" s="92">
        <v>19545</v>
      </c>
      <c r="K56" s="94" t="s">
        <v>17</v>
      </c>
      <c r="L56" s="93" t="str">
        <f t="shared" si="4"/>
        <v>19545 MANTENIMIENTO DE EDIFICIOS Y LOCALES</v>
      </c>
      <c r="M56" s="95">
        <v>25000000</v>
      </c>
      <c r="N56" s="92">
        <v>1</v>
      </c>
      <c r="O56" s="95">
        <v>25000000</v>
      </c>
      <c r="P56" s="93" t="s">
        <v>74</v>
      </c>
      <c r="Q56" s="93" t="s">
        <v>39</v>
      </c>
      <c r="R56" s="96"/>
      <c r="S56" s="96"/>
      <c r="T56" s="134" t="s">
        <v>78</v>
      </c>
      <c r="U56" s="94" t="s">
        <v>155</v>
      </c>
      <c r="V56" s="97" t="s">
        <v>6</v>
      </c>
    </row>
    <row r="57" spans="1:404" s="97" customFormat="1" ht="52.2" x14ac:dyDescent="0.3">
      <c r="A57" s="91">
        <v>2748</v>
      </c>
      <c r="B57" s="91">
        <v>2018</v>
      </c>
      <c r="C57" s="91">
        <v>2020</v>
      </c>
      <c r="D57" s="92" t="s">
        <v>5</v>
      </c>
      <c r="E57" s="92">
        <v>926</v>
      </c>
      <c r="F57" s="93" t="s">
        <v>20</v>
      </c>
      <c r="G57" s="92">
        <v>10801</v>
      </c>
      <c r="H57" s="94" t="s">
        <v>3</v>
      </c>
      <c r="I57" s="93" t="str">
        <f t="shared" si="3"/>
        <v>10801 Mantenimiento de edificios y locales</v>
      </c>
      <c r="J57" s="92">
        <v>19545</v>
      </c>
      <c r="K57" s="94" t="s">
        <v>17</v>
      </c>
      <c r="L57" s="93" t="str">
        <f t="shared" si="4"/>
        <v>19545 MANTENIMIENTO DE EDIFICIOS Y LOCALES</v>
      </c>
      <c r="M57" s="95">
        <v>5000000</v>
      </c>
      <c r="N57" s="92">
        <v>1</v>
      </c>
      <c r="O57" s="95">
        <v>5000000</v>
      </c>
      <c r="P57" s="93" t="s">
        <v>74</v>
      </c>
      <c r="Q57" s="93" t="s">
        <v>39</v>
      </c>
      <c r="R57" s="96"/>
      <c r="S57" s="96"/>
      <c r="T57" s="134" t="s">
        <v>79</v>
      </c>
      <c r="U57" s="94" t="s">
        <v>155</v>
      </c>
      <c r="V57" s="97" t="s">
        <v>6</v>
      </c>
    </row>
    <row r="58" spans="1:404" s="97" customFormat="1" ht="69.599999999999994" x14ac:dyDescent="0.3">
      <c r="A58" s="91">
        <v>2778</v>
      </c>
      <c r="B58" s="91">
        <v>2018</v>
      </c>
      <c r="C58" s="91">
        <v>2020</v>
      </c>
      <c r="D58" s="92" t="s">
        <v>5</v>
      </c>
      <c r="E58" s="92">
        <v>927</v>
      </c>
      <c r="F58" s="93" t="s">
        <v>7</v>
      </c>
      <c r="G58" s="92">
        <v>50104</v>
      </c>
      <c r="H58" s="93" t="s">
        <v>33</v>
      </c>
      <c r="I58" s="93" t="str">
        <f t="shared" si="3"/>
        <v>50104 Equipo y mobiliario de oficina</v>
      </c>
      <c r="J58" s="92">
        <v>24644</v>
      </c>
      <c r="K58" s="94" t="s">
        <v>37</v>
      </c>
      <c r="L58" s="93" t="str">
        <f t="shared" si="4"/>
        <v>24644 MUEBLE TIPO MOSTRADOR</v>
      </c>
      <c r="M58" s="95">
        <v>5000000</v>
      </c>
      <c r="N58" s="92">
        <v>1</v>
      </c>
      <c r="O58" s="95">
        <v>5000000</v>
      </c>
      <c r="P58" s="93" t="s">
        <v>80</v>
      </c>
      <c r="Q58" s="93" t="s">
        <v>39</v>
      </c>
      <c r="R58" s="96"/>
      <c r="S58" s="96"/>
      <c r="T58" s="134" t="s">
        <v>81</v>
      </c>
      <c r="U58" s="94" t="s">
        <v>12</v>
      </c>
      <c r="V58" s="97" t="s">
        <v>6</v>
      </c>
    </row>
    <row r="59" spans="1:404" s="97" customFormat="1" ht="52.2" x14ac:dyDescent="0.3">
      <c r="A59" s="91">
        <v>3128</v>
      </c>
      <c r="B59" s="91">
        <v>2018</v>
      </c>
      <c r="C59" s="91">
        <v>2020</v>
      </c>
      <c r="D59" s="92" t="s">
        <v>5</v>
      </c>
      <c r="E59" s="92">
        <v>926</v>
      </c>
      <c r="F59" s="93" t="s">
        <v>20</v>
      </c>
      <c r="G59" s="92">
        <v>50201</v>
      </c>
      <c r="H59" s="93" t="s">
        <v>11</v>
      </c>
      <c r="I59" s="93" t="str">
        <f t="shared" si="3"/>
        <v>50201 Edificios</v>
      </c>
      <c r="J59" s="92">
        <v>21887</v>
      </c>
      <c r="K59" s="94" t="s">
        <v>21</v>
      </c>
      <c r="L59" s="93" t="str">
        <f t="shared" si="4"/>
        <v>21887 EDIFICIOS</v>
      </c>
      <c r="M59" s="95">
        <v>78000000</v>
      </c>
      <c r="N59" s="92">
        <v>1</v>
      </c>
      <c r="O59" s="95">
        <v>78000000</v>
      </c>
      <c r="P59" s="93" t="s">
        <v>82</v>
      </c>
      <c r="Q59" s="93" t="s">
        <v>83</v>
      </c>
      <c r="R59" s="96"/>
      <c r="S59" s="96"/>
      <c r="T59" s="134" t="s">
        <v>84</v>
      </c>
      <c r="U59" s="94" t="s">
        <v>12</v>
      </c>
      <c r="V59" s="97" t="s">
        <v>6</v>
      </c>
    </row>
    <row r="60" spans="1:404" s="97" customFormat="1" ht="69.599999999999994" x14ac:dyDescent="0.3">
      <c r="A60" s="91">
        <v>1392</v>
      </c>
      <c r="B60" s="91">
        <v>2018</v>
      </c>
      <c r="C60" s="91">
        <v>2020</v>
      </c>
      <c r="D60" s="92" t="s">
        <v>5</v>
      </c>
      <c r="E60" s="92">
        <v>926</v>
      </c>
      <c r="F60" s="93" t="s">
        <v>20</v>
      </c>
      <c r="G60" s="92">
        <v>10801</v>
      </c>
      <c r="H60" s="94" t="s">
        <v>3</v>
      </c>
      <c r="I60" s="93" t="str">
        <f t="shared" si="3"/>
        <v>10801 Mantenimiento de edificios y locales</v>
      </c>
      <c r="J60" s="92">
        <v>18776</v>
      </c>
      <c r="K60" s="94" t="s">
        <v>0</v>
      </c>
      <c r="L60" s="93" t="str">
        <f t="shared" si="4"/>
        <v>18776 REMODELACION</v>
      </c>
      <c r="M60" s="95">
        <v>20000000</v>
      </c>
      <c r="N60" s="92">
        <v>1</v>
      </c>
      <c r="O60" s="95">
        <v>20000000</v>
      </c>
      <c r="P60" s="93" t="s">
        <v>85</v>
      </c>
      <c r="Q60" s="93" t="s">
        <v>86</v>
      </c>
      <c r="R60" s="96"/>
      <c r="S60" s="96"/>
      <c r="T60" s="134" t="s">
        <v>87</v>
      </c>
      <c r="U60" s="94" t="s">
        <v>155</v>
      </c>
      <c r="V60" s="97" t="s">
        <v>6</v>
      </c>
    </row>
    <row r="61" spans="1:404" s="84" customFormat="1" ht="105.6" customHeight="1" x14ac:dyDescent="0.3">
      <c r="A61" s="99">
        <v>1927</v>
      </c>
      <c r="B61" s="99">
        <v>2018</v>
      </c>
      <c r="C61" s="99">
        <v>2020</v>
      </c>
      <c r="D61" s="96" t="s">
        <v>5</v>
      </c>
      <c r="E61" s="96">
        <v>926</v>
      </c>
      <c r="F61" s="93" t="s">
        <v>20</v>
      </c>
      <c r="G61" s="96">
        <v>50201</v>
      </c>
      <c r="H61" s="93" t="s">
        <v>11</v>
      </c>
      <c r="I61" s="93" t="str">
        <f t="shared" si="3"/>
        <v>50201 Edificios</v>
      </c>
      <c r="J61" s="96">
        <v>17689</v>
      </c>
      <c r="K61" s="93" t="s">
        <v>88</v>
      </c>
      <c r="L61" s="93" t="str">
        <f t="shared" si="4"/>
        <v>17689 CONSTRUCCION DE EDIFICIO</v>
      </c>
      <c r="M61" s="98">
        <v>250000000</v>
      </c>
      <c r="N61" s="96">
        <v>1</v>
      </c>
      <c r="O61" s="98">
        <v>30000000</v>
      </c>
      <c r="P61" s="93" t="s">
        <v>85</v>
      </c>
      <c r="Q61" s="93" t="s">
        <v>86</v>
      </c>
      <c r="R61" s="96"/>
      <c r="S61" s="96"/>
      <c r="T61" s="134" t="s">
        <v>183</v>
      </c>
      <c r="U61" s="94" t="s">
        <v>9</v>
      </c>
      <c r="V61" s="97" t="s">
        <v>6</v>
      </c>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97"/>
      <c r="NC61" s="97"/>
      <c r="ND61" s="97"/>
      <c r="NE61" s="97"/>
      <c r="NF61" s="97"/>
      <c r="NG61" s="97"/>
      <c r="NH61" s="97"/>
      <c r="NI61" s="97"/>
      <c r="NJ61" s="97"/>
      <c r="NK61" s="97"/>
      <c r="NL61" s="97"/>
      <c r="NM61" s="97"/>
      <c r="NN61" s="97"/>
      <c r="NO61" s="97"/>
      <c r="NP61" s="97"/>
      <c r="NQ61" s="97"/>
      <c r="NR61" s="97"/>
      <c r="NS61" s="97"/>
      <c r="NT61" s="97"/>
      <c r="NU61" s="97"/>
      <c r="NV61" s="97"/>
      <c r="NW61" s="97"/>
      <c r="NX61" s="97"/>
      <c r="NY61" s="97"/>
      <c r="NZ61" s="97"/>
      <c r="OA61" s="97"/>
      <c r="OB61" s="97"/>
      <c r="OC61" s="97"/>
      <c r="OD61" s="97"/>
      <c r="OE61" s="97"/>
      <c r="OF61" s="97"/>
      <c r="OG61" s="97"/>
      <c r="OH61" s="97"/>
      <c r="OI61" s="97"/>
      <c r="OJ61" s="97"/>
      <c r="OK61" s="97"/>
      <c r="OL61" s="97"/>
      <c r="OM61" s="97"/>
      <c r="ON61" s="97"/>
    </row>
    <row r="62" spans="1:404" s="84" customFormat="1" ht="52.2" x14ac:dyDescent="0.3">
      <c r="A62" s="99">
        <v>3117</v>
      </c>
      <c r="B62" s="99">
        <v>2018</v>
      </c>
      <c r="C62" s="99">
        <v>2020</v>
      </c>
      <c r="D62" s="96" t="s">
        <v>5</v>
      </c>
      <c r="E62" s="96">
        <v>926</v>
      </c>
      <c r="F62" s="93" t="s">
        <v>20</v>
      </c>
      <c r="G62" s="96">
        <v>50201</v>
      </c>
      <c r="H62" s="93" t="s">
        <v>11</v>
      </c>
      <c r="I62" s="93" t="str">
        <f t="shared" si="3"/>
        <v>50201 Edificios</v>
      </c>
      <c r="J62" s="96">
        <v>21887</v>
      </c>
      <c r="K62" s="93" t="s">
        <v>21</v>
      </c>
      <c r="L62" s="93" t="str">
        <f t="shared" si="4"/>
        <v>21887 EDIFICIOS</v>
      </c>
      <c r="M62" s="98">
        <v>34000000</v>
      </c>
      <c r="N62" s="96">
        <v>1</v>
      </c>
      <c r="O62" s="98">
        <v>34000000</v>
      </c>
      <c r="P62" s="93" t="s">
        <v>89</v>
      </c>
      <c r="Q62" s="93" t="s">
        <v>90</v>
      </c>
      <c r="R62" s="96"/>
      <c r="S62" s="96"/>
      <c r="T62" s="134" t="s">
        <v>91</v>
      </c>
      <c r="U62" s="94" t="s">
        <v>9</v>
      </c>
      <c r="V62" s="97" t="s">
        <v>6</v>
      </c>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c r="DM62" s="97"/>
      <c r="DN62" s="97"/>
      <c r="DO62" s="97"/>
      <c r="DP62" s="97"/>
      <c r="DQ62" s="97"/>
      <c r="DR62" s="97"/>
      <c r="DS62" s="97"/>
      <c r="DT62" s="97"/>
      <c r="DU62" s="97"/>
      <c r="DV62" s="97"/>
      <c r="DW62" s="97"/>
      <c r="DX62" s="97"/>
      <c r="DY62" s="97"/>
      <c r="DZ62" s="97"/>
      <c r="EA62" s="97"/>
      <c r="EB62" s="97"/>
      <c r="EC62" s="97"/>
      <c r="ED62" s="97"/>
      <c r="EE62" s="97"/>
      <c r="EF62" s="97"/>
      <c r="EG62" s="97"/>
      <c r="EH62" s="97"/>
      <c r="EI62" s="97"/>
      <c r="EJ62" s="97"/>
      <c r="EK62" s="97"/>
      <c r="EL62" s="97"/>
      <c r="EM62" s="97"/>
      <c r="EN62" s="97"/>
      <c r="EO62" s="97"/>
      <c r="EP62" s="97"/>
      <c r="EQ62" s="97"/>
      <c r="ER62" s="97"/>
      <c r="ES62" s="97"/>
      <c r="ET62" s="97"/>
      <c r="EU62" s="97"/>
      <c r="EV62" s="97"/>
      <c r="EW62" s="97"/>
      <c r="EX62" s="97"/>
      <c r="EY62" s="97"/>
      <c r="EZ62" s="97"/>
      <c r="FA62" s="97"/>
      <c r="FB62" s="97"/>
      <c r="FC62" s="97"/>
      <c r="FD62" s="97"/>
      <c r="FE62" s="97"/>
      <c r="FF62" s="97"/>
      <c r="FG62" s="97"/>
      <c r="FH62" s="97"/>
      <c r="FI62" s="97"/>
      <c r="FJ62" s="97"/>
      <c r="FK62" s="97"/>
      <c r="FL62" s="97"/>
      <c r="FM62" s="97"/>
      <c r="FN62" s="97"/>
      <c r="FO62" s="97"/>
      <c r="FP62" s="97"/>
      <c r="FQ62" s="97"/>
      <c r="FR62" s="97"/>
      <c r="FS62" s="97"/>
      <c r="FT62" s="97"/>
      <c r="FU62" s="97"/>
      <c r="FV62" s="97"/>
      <c r="FW62" s="97"/>
      <c r="FX62" s="97"/>
      <c r="FY62" s="97"/>
      <c r="FZ62" s="97"/>
      <c r="GA62" s="97"/>
      <c r="GB62" s="97"/>
      <c r="GC62" s="97"/>
      <c r="GD62" s="97"/>
      <c r="GE62" s="97"/>
      <c r="GF62" s="97"/>
      <c r="GG62" s="97"/>
      <c r="GH62" s="97"/>
      <c r="GI62" s="97"/>
      <c r="GJ62" s="97"/>
      <c r="GK62" s="97"/>
      <c r="GL62" s="97"/>
      <c r="GM62" s="97"/>
      <c r="GN62" s="97"/>
      <c r="GO62" s="97"/>
      <c r="GP62" s="97"/>
      <c r="GQ62" s="97"/>
      <c r="GR62" s="97"/>
      <c r="GS62" s="97"/>
      <c r="GT62" s="97"/>
      <c r="GU62" s="97"/>
      <c r="GV62" s="97"/>
      <c r="GW62" s="97"/>
      <c r="GX62" s="97"/>
      <c r="GY62" s="97"/>
      <c r="GZ62" s="97"/>
      <c r="HA62" s="97"/>
      <c r="HB62" s="97"/>
      <c r="HC62" s="97"/>
      <c r="HD62" s="97"/>
      <c r="HE62" s="97"/>
      <c r="HF62" s="97"/>
      <c r="HG62" s="97"/>
      <c r="HH62" s="97"/>
      <c r="HI62" s="97"/>
      <c r="HJ62" s="97"/>
      <c r="HK62" s="97"/>
      <c r="HL62" s="97"/>
      <c r="HM62" s="97"/>
      <c r="HN62" s="97"/>
      <c r="HO62" s="97"/>
      <c r="HP62" s="97"/>
      <c r="HQ62" s="97"/>
      <c r="HR62" s="97"/>
      <c r="HS62" s="97"/>
      <c r="HT62" s="97"/>
      <c r="HU62" s="97"/>
      <c r="HV62" s="97"/>
      <c r="HW62" s="97"/>
      <c r="HX62" s="97"/>
      <c r="HY62" s="97"/>
      <c r="HZ62" s="97"/>
      <c r="IA62" s="97"/>
      <c r="IB62" s="97"/>
      <c r="IC62" s="97"/>
      <c r="ID62" s="97"/>
      <c r="IE62" s="97"/>
      <c r="IF62" s="97"/>
      <c r="IG62" s="97"/>
      <c r="IH62" s="97"/>
      <c r="II62" s="97"/>
      <c r="IJ62" s="97"/>
      <c r="IK62" s="97"/>
      <c r="IL62" s="97"/>
      <c r="IM62" s="97"/>
      <c r="IN62" s="97"/>
      <c r="IO62" s="97"/>
      <c r="IP62" s="97"/>
      <c r="IQ62" s="97"/>
      <c r="IR62" s="97"/>
      <c r="IS62" s="97"/>
      <c r="IT62" s="97"/>
      <c r="IU62" s="97"/>
      <c r="IV62" s="97"/>
      <c r="IW62" s="97"/>
      <c r="IX62" s="97"/>
      <c r="IY62" s="97"/>
      <c r="IZ62" s="97"/>
      <c r="JA62" s="97"/>
      <c r="JB62" s="97"/>
      <c r="JC62" s="97"/>
      <c r="JD62" s="97"/>
      <c r="JE62" s="97"/>
      <c r="JF62" s="97"/>
      <c r="JG62" s="97"/>
      <c r="JH62" s="97"/>
      <c r="JI62" s="97"/>
      <c r="JJ62" s="97"/>
      <c r="JK62" s="97"/>
      <c r="JL62" s="97"/>
      <c r="JM62" s="97"/>
      <c r="JN62" s="97"/>
      <c r="JO62" s="97"/>
      <c r="JP62" s="97"/>
      <c r="JQ62" s="97"/>
      <c r="JR62" s="97"/>
      <c r="JS62" s="97"/>
      <c r="JT62" s="97"/>
      <c r="JU62" s="97"/>
      <c r="JV62" s="97"/>
      <c r="JW62" s="97"/>
      <c r="JX62" s="97"/>
      <c r="JY62" s="97"/>
      <c r="JZ62" s="97"/>
      <c r="KA62" s="97"/>
      <c r="KB62" s="97"/>
      <c r="KC62" s="97"/>
      <c r="KD62" s="97"/>
      <c r="KE62" s="97"/>
      <c r="KF62" s="97"/>
      <c r="KG62" s="97"/>
      <c r="KH62" s="97"/>
      <c r="KI62" s="97"/>
      <c r="KJ62" s="97"/>
      <c r="KK62" s="97"/>
      <c r="KL62" s="97"/>
      <c r="KM62" s="97"/>
      <c r="KN62" s="97"/>
      <c r="KO62" s="97"/>
      <c r="KP62" s="97"/>
      <c r="KQ62" s="97"/>
      <c r="KR62" s="97"/>
      <c r="KS62" s="97"/>
      <c r="KT62" s="97"/>
      <c r="KU62" s="97"/>
      <c r="KV62" s="97"/>
      <c r="KW62" s="97"/>
      <c r="KX62" s="97"/>
      <c r="KY62" s="97"/>
      <c r="KZ62" s="97"/>
      <c r="LA62" s="97"/>
      <c r="LB62" s="97"/>
      <c r="LC62" s="97"/>
      <c r="LD62" s="97"/>
      <c r="LE62" s="97"/>
      <c r="LF62" s="97"/>
      <c r="LG62" s="97"/>
      <c r="LH62" s="97"/>
      <c r="LI62" s="97"/>
      <c r="LJ62" s="97"/>
      <c r="LK62" s="97"/>
      <c r="LL62" s="97"/>
      <c r="LM62" s="97"/>
      <c r="LN62" s="97"/>
      <c r="LO62" s="97"/>
      <c r="LP62" s="97"/>
      <c r="LQ62" s="97"/>
      <c r="LR62" s="97"/>
      <c r="LS62" s="97"/>
      <c r="LT62" s="97"/>
      <c r="LU62" s="97"/>
      <c r="LV62" s="97"/>
      <c r="LW62" s="97"/>
      <c r="LX62" s="97"/>
      <c r="LY62" s="97"/>
      <c r="LZ62" s="97"/>
      <c r="MA62" s="97"/>
      <c r="MB62" s="97"/>
      <c r="MC62" s="97"/>
      <c r="MD62" s="97"/>
      <c r="ME62" s="97"/>
      <c r="MF62" s="97"/>
      <c r="MG62" s="97"/>
      <c r="MH62" s="97"/>
      <c r="MI62" s="97"/>
      <c r="MJ62" s="97"/>
      <c r="MK62" s="97"/>
      <c r="ML62" s="97"/>
      <c r="MM62" s="97"/>
      <c r="MN62" s="97"/>
      <c r="MO62" s="97"/>
      <c r="MP62" s="97"/>
      <c r="MQ62" s="97"/>
      <c r="MR62" s="97"/>
      <c r="MS62" s="97"/>
      <c r="MT62" s="97"/>
      <c r="MU62" s="97"/>
      <c r="MV62" s="97"/>
      <c r="MW62" s="97"/>
      <c r="MX62" s="97"/>
      <c r="MY62" s="97"/>
      <c r="MZ62" s="97"/>
      <c r="NA62" s="97"/>
      <c r="NB62" s="97"/>
      <c r="NC62" s="97"/>
      <c r="ND62" s="97"/>
      <c r="NE62" s="97"/>
      <c r="NF62" s="97"/>
      <c r="NG62" s="97"/>
      <c r="NH62" s="97"/>
      <c r="NI62" s="97"/>
      <c r="NJ62" s="97"/>
      <c r="NK62" s="97"/>
      <c r="NL62" s="97"/>
      <c r="NM62" s="97"/>
      <c r="NN62" s="97"/>
      <c r="NO62" s="97"/>
      <c r="NP62" s="97"/>
      <c r="NQ62" s="97"/>
      <c r="NR62" s="97"/>
      <c r="NS62" s="97"/>
      <c r="NT62" s="97"/>
      <c r="NU62" s="97"/>
      <c r="NV62" s="97"/>
      <c r="NW62" s="97"/>
      <c r="NX62" s="97"/>
      <c r="NY62" s="97"/>
      <c r="NZ62" s="97"/>
      <c r="OA62" s="97"/>
      <c r="OB62" s="97"/>
      <c r="OC62" s="97"/>
      <c r="OD62" s="97"/>
      <c r="OE62" s="97"/>
      <c r="OF62" s="97"/>
      <c r="OG62" s="97"/>
      <c r="OH62" s="97"/>
      <c r="OI62" s="97"/>
      <c r="OJ62" s="97"/>
      <c r="OK62" s="97"/>
      <c r="OL62" s="97"/>
      <c r="OM62" s="97"/>
      <c r="ON62" s="97"/>
    </row>
    <row r="63" spans="1:404" s="97" customFormat="1" ht="139.19999999999999" x14ac:dyDescent="0.3">
      <c r="A63" s="91">
        <v>1490</v>
      </c>
      <c r="B63" s="91">
        <v>2018</v>
      </c>
      <c r="C63" s="91">
        <v>2020</v>
      </c>
      <c r="D63" s="92" t="s">
        <v>5</v>
      </c>
      <c r="E63" s="92">
        <v>926</v>
      </c>
      <c r="F63" s="93" t="s">
        <v>20</v>
      </c>
      <c r="G63" s="92">
        <v>50104</v>
      </c>
      <c r="H63" s="94" t="s">
        <v>33</v>
      </c>
      <c r="I63" s="93" t="str">
        <f t="shared" si="3"/>
        <v>50104 Equipo y mobiliario de oficina</v>
      </c>
      <c r="J63" s="92">
        <v>20873</v>
      </c>
      <c r="K63" s="94" t="s">
        <v>92</v>
      </c>
      <c r="L63" s="93" t="str">
        <f t="shared" si="4"/>
        <v>20873 AIRE ACONDICIONADO CENTRAL DE DUCTOS CAP 60000 BTU C INSTALA</v>
      </c>
      <c r="M63" s="95">
        <v>6700000</v>
      </c>
      <c r="N63" s="92">
        <v>45</v>
      </c>
      <c r="O63" s="95">
        <v>301500000</v>
      </c>
      <c r="P63" s="93" t="s">
        <v>93</v>
      </c>
      <c r="Q63" s="93" t="s">
        <v>94</v>
      </c>
      <c r="R63" s="96"/>
      <c r="S63" s="96"/>
      <c r="T63" s="134" t="s">
        <v>95</v>
      </c>
      <c r="U63" s="94" t="s">
        <v>155</v>
      </c>
      <c r="V63" s="97" t="s">
        <v>6</v>
      </c>
    </row>
    <row r="64" spans="1:404" s="97" customFormat="1" ht="104.4" x14ac:dyDescent="0.3">
      <c r="A64" s="91">
        <v>3464</v>
      </c>
      <c r="B64" s="91">
        <v>2018</v>
      </c>
      <c r="C64" s="91">
        <v>2020</v>
      </c>
      <c r="D64" s="92" t="s">
        <v>14</v>
      </c>
      <c r="E64" s="92">
        <v>926</v>
      </c>
      <c r="F64" s="93" t="s">
        <v>20</v>
      </c>
      <c r="G64" s="92">
        <v>50301</v>
      </c>
      <c r="H64" s="94" t="s">
        <v>97</v>
      </c>
      <c r="I64" s="93" t="str">
        <f t="shared" si="3"/>
        <v>50301 Terrenos</v>
      </c>
      <c r="J64" s="92">
        <v>17763</v>
      </c>
      <c r="K64" s="94" t="s">
        <v>96</v>
      </c>
      <c r="L64" s="93" t="str">
        <f t="shared" si="4"/>
        <v>17763 TERRENO</v>
      </c>
      <c r="M64" s="95">
        <v>100000000</v>
      </c>
      <c r="N64" s="92">
        <v>1</v>
      </c>
      <c r="O64" s="95">
        <v>100000000</v>
      </c>
      <c r="P64" s="93" t="s">
        <v>93</v>
      </c>
      <c r="Q64" s="93" t="s">
        <v>94</v>
      </c>
      <c r="R64" s="96"/>
      <c r="S64" s="96"/>
      <c r="T64" s="134" t="s">
        <v>98</v>
      </c>
      <c r="U64" s="94" t="s">
        <v>155</v>
      </c>
      <c r="V64" s="97" t="s">
        <v>6</v>
      </c>
    </row>
    <row r="65" spans="1:404" s="97" customFormat="1" ht="69.599999999999994" x14ac:dyDescent="0.3">
      <c r="A65" s="91">
        <v>2930</v>
      </c>
      <c r="B65" s="91">
        <v>2018</v>
      </c>
      <c r="C65" s="91">
        <v>2020</v>
      </c>
      <c r="D65" s="92" t="s">
        <v>18</v>
      </c>
      <c r="E65" s="92">
        <v>926</v>
      </c>
      <c r="F65" s="93" t="s">
        <v>20</v>
      </c>
      <c r="G65" s="92">
        <v>10801</v>
      </c>
      <c r="H65" s="94" t="s">
        <v>3</v>
      </c>
      <c r="I65" s="93" t="str">
        <f t="shared" si="3"/>
        <v>10801 Mantenimiento de edificios y locales</v>
      </c>
      <c r="J65" s="92">
        <v>18776</v>
      </c>
      <c r="K65" s="94" t="s">
        <v>0</v>
      </c>
      <c r="L65" s="93" t="str">
        <f t="shared" si="4"/>
        <v>18776 REMODELACION</v>
      </c>
      <c r="M65" s="95">
        <v>10000000</v>
      </c>
      <c r="N65" s="92">
        <v>1</v>
      </c>
      <c r="O65" s="95">
        <v>10000000</v>
      </c>
      <c r="P65" s="93" t="s">
        <v>99</v>
      </c>
      <c r="Q65" s="93" t="s">
        <v>100</v>
      </c>
      <c r="R65" s="96"/>
      <c r="S65" s="96"/>
      <c r="T65" s="134" t="s">
        <v>288</v>
      </c>
      <c r="U65" s="94" t="s">
        <v>155</v>
      </c>
      <c r="V65" s="97" t="s">
        <v>6</v>
      </c>
    </row>
    <row r="66" spans="1:404" s="84" customFormat="1" ht="52.2" x14ac:dyDescent="0.3">
      <c r="A66" s="99">
        <v>3132</v>
      </c>
      <c r="B66" s="99">
        <v>2018</v>
      </c>
      <c r="C66" s="99">
        <v>2020</v>
      </c>
      <c r="D66" s="96" t="s">
        <v>5</v>
      </c>
      <c r="E66" s="96">
        <v>926</v>
      </c>
      <c r="F66" s="93" t="s">
        <v>20</v>
      </c>
      <c r="G66" s="96">
        <v>50201</v>
      </c>
      <c r="H66" s="93" t="s">
        <v>11</v>
      </c>
      <c r="I66" s="93" t="str">
        <f t="shared" si="3"/>
        <v>50201 Edificios</v>
      </c>
      <c r="J66" s="96">
        <v>21887</v>
      </c>
      <c r="K66" s="93" t="s">
        <v>21</v>
      </c>
      <c r="L66" s="93" t="str">
        <f t="shared" si="4"/>
        <v>21887 EDIFICIOS</v>
      </c>
      <c r="M66" s="98">
        <v>150000000</v>
      </c>
      <c r="N66" s="96">
        <v>1</v>
      </c>
      <c r="O66" s="98">
        <v>150000000</v>
      </c>
      <c r="P66" s="93" t="s">
        <v>101</v>
      </c>
      <c r="Q66" s="93" t="s">
        <v>102</v>
      </c>
      <c r="R66" s="96"/>
      <c r="S66" s="96"/>
      <c r="T66" s="134" t="s">
        <v>103</v>
      </c>
      <c r="U66" s="94" t="s">
        <v>9</v>
      </c>
      <c r="V66" s="97" t="s">
        <v>6</v>
      </c>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c r="CN66" s="97"/>
      <c r="CO66" s="97"/>
      <c r="CP66" s="97"/>
      <c r="CQ66" s="97"/>
      <c r="CR66" s="97"/>
      <c r="CS66" s="97"/>
      <c r="CT66" s="97"/>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97"/>
      <c r="EE66" s="97"/>
      <c r="EF66" s="97"/>
      <c r="EG66" s="97"/>
      <c r="EH66" s="97"/>
      <c r="EI66" s="97"/>
      <c r="EJ66" s="97"/>
      <c r="EK66" s="97"/>
      <c r="EL66" s="97"/>
      <c r="EM66" s="97"/>
      <c r="EN66" s="97"/>
      <c r="EO66" s="97"/>
      <c r="EP66" s="97"/>
      <c r="EQ66" s="97"/>
      <c r="ER66" s="97"/>
      <c r="ES66" s="97"/>
      <c r="ET66" s="97"/>
      <c r="EU66" s="97"/>
      <c r="EV66" s="97"/>
      <c r="EW66" s="97"/>
      <c r="EX66" s="97"/>
      <c r="EY66" s="97"/>
      <c r="EZ66" s="97"/>
      <c r="FA66" s="97"/>
      <c r="FB66" s="97"/>
      <c r="FC66" s="97"/>
      <c r="FD66" s="97"/>
      <c r="FE66" s="97"/>
      <c r="FF66" s="97"/>
      <c r="FG66" s="97"/>
      <c r="FH66" s="97"/>
      <c r="FI66" s="97"/>
      <c r="FJ66" s="97"/>
      <c r="FK66" s="97"/>
      <c r="FL66" s="97"/>
      <c r="FM66" s="97"/>
      <c r="FN66" s="97"/>
      <c r="FO66" s="97"/>
      <c r="FP66" s="97"/>
      <c r="FQ66" s="97"/>
      <c r="FR66" s="97"/>
      <c r="FS66" s="97"/>
      <c r="FT66" s="97"/>
      <c r="FU66" s="97"/>
      <c r="FV66" s="97"/>
      <c r="FW66" s="97"/>
      <c r="FX66" s="97"/>
      <c r="FY66" s="97"/>
      <c r="FZ66" s="97"/>
      <c r="GA66" s="97"/>
      <c r="GB66" s="97"/>
      <c r="GC66" s="97"/>
      <c r="GD66" s="97"/>
      <c r="GE66" s="97"/>
      <c r="GF66" s="97"/>
      <c r="GG66" s="97"/>
      <c r="GH66" s="97"/>
      <c r="GI66" s="97"/>
      <c r="GJ66" s="97"/>
      <c r="GK66" s="97"/>
      <c r="GL66" s="97"/>
      <c r="GM66" s="97"/>
      <c r="GN66" s="97"/>
      <c r="GO66" s="97"/>
      <c r="GP66" s="97"/>
      <c r="GQ66" s="97"/>
      <c r="GR66" s="97"/>
      <c r="GS66" s="97"/>
      <c r="GT66" s="97"/>
      <c r="GU66" s="97"/>
      <c r="GV66" s="97"/>
      <c r="GW66" s="97"/>
      <c r="GX66" s="97"/>
      <c r="GY66" s="97"/>
      <c r="GZ66" s="97"/>
      <c r="HA66" s="97"/>
      <c r="HB66" s="97"/>
      <c r="HC66" s="97"/>
      <c r="HD66" s="97"/>
      <c r="HE66" s="97"/>
      <c r="HF66" s="97"/>
      <c r="HG66" s="97"/>
      <c r="HH66" s="97"/>
      <c r="HI66" s="97"/>
      <c r="HJ66" s="97"/>
      <c r="HK66" s="97"/>
      <c r="HL66" s="97"/>
      <c r="HM66" s="97"/>
      <c r="HN66" s="97"/>
      <c r="HO66" s="97"/>
      <c r="HP66" s="97"/>
      <c r="HQ66" s="97"/>
      <c r="HR66" s="97"/>
      <c r="HS66" s="97"/>
      <c r="HT66" s="97"/>
      <c r="HU66" s="97"/>
      <c r="HV66" s="97"/>
      <c r="HW66" s="97"/>
      <c r="HX66" s="97"/>
      <c r="HY66" s="97"/>
      <c r="HZ66" s="97"/>
      <c r="IA66" s="97"/>
      <c r="IB66" s="97"/>
      <c r="IC66" s="97"/>
      <c r="ID66" s="97"/>
      <c r="IE66" s="97"/>
      <c r="IF66" s="97"/>
      <c r="IG66" s="97"/>
      <c r="IH66" s="97"/>
      <c r="II66" s="97"/>
      <c r="IJ66" s="97"/>
      <c r="IK66" s="97"/>
      <c r="IL66" s="97"/>
      <c r="IM66" s="97"/>
      <c r="IN66" s="97"/>
      <c r="IO66" s="97"/>
      <c r="IP66" s="97"/>
      <c r="IQ66" s="97"/>
      <c r="IR66" s="97"/>
      <c r="IS66" s="97"/>
      <c r="IT66" s="97"/>
      <c r="IU66" s="97"/>
      <c r="IV66" s="97"/>
      <c r="IW66" s="97"/>
      <c r="IX66" s="97"/>
      <c r="IY66" s="97"/>
      <c r="IZ66" s="97"/>
      <c r="JA66" s="97"/>
      <c r="JB66" s="97"/>
      <c r="JC66" s="97"/>
      <c r="JD66" s="97"/>
      <c r="JE66" s="97"/>
      <c r="JF66" s="97"/>
      <c r="JG66" s="97"/>
      <c r="JH66" s="97"/>
      <c r="JI66" s="97"/>
      <c r="JJ66" s="97"/>
      <c r="JK66" s="97"/>
      <c r="JL66" s="97"/>
      <c r="JM66" s="97"/>
      <c r="JN66" s="97"/>
      <c r="JO66" s="97"/>
      <c r="JP66" s="97"/>
      <c r="JQ66" s="97"/>
      <c r="JR66" s="97"/>
      <c r="JS66" s="97"/>
      <c r="JT66" s="97"/>
      <c r="JU66" s="97"/>
      <c r="JV66" s="97"/>
      <c r="JW66" s="97"/>
      <c r="JX66" s="97"/>
      <c r="JY66" s="97"/>
      <c r="JZ66" s="97"/>
      <c r="KA66" s="97"/>
      <c r="KB66" s="97"/>
      <c r="KC66" s="97"/>
      <c r="KD66" s="97"/>
      <c r="KE66" s="97"/>
      <c r="KF66" s="97"/>
      <c r="KG66" s="97"/>
      <c r="KH66" s="97"/>
      <c r="KI66" s="97"/>
      <c r="KJ66" s="97"/>
      <c r="KK66" s="97"/>
      <c r="KL66" s="97"/>
      <c r="KM66" s="97"/>
      <c r="KN66" s="97"/>
      <c r="KO66" s="97"/>
      <c r="KP66" s="97"/>
      <c r="KQ66" s="97"/>
      <c r="KR66" s="97"/>
      <c r="KS66" s="97"/>
      <c r="KT66" s="97"/>
      <c r="KU66" s="97"/>
      <c r="KV66" s="97"/>
      <c r="KW66" s="97"/>
      <c r="KX66" s="97"/>
      <c r="KY66" s="97"/>
      <c r="KZ66" s="97"/>
      <c r="LA66" s="97"/>
      <c r="LB66" s="97"/>
      <c r="LC66" s="97"/>
      <c r="LD66" s="97"/>
      <c r="LE66" s="97"/>
      <c r="LF66" s="97"/>
      <c r="LG66" s="97"/>
      <c r="LH66" s="97"/>
      <c r="LI66" s="97"/>
      <c r="LJ66" s="97"/>
      <c r="LK66" s="97"/>
      <c r="LL66" s="97"/>
      <c r="LM66" s="97"/>
      <c r="LN66" s="97"/>
      <c r="LO66" s="97"/>
      <c r="LP66" s="97"/>
      <c r="LQ66" s="97"/>
      <c r="LR66" s="97"/>
      <c r="LS66" s="97"/>
      <c r="LT66" s="97"/>
      <c r="LU66" s="97"/>
      <c r="LV66" s="97"/>
      <c r="LW66" s="97"/>
      <c r="LX66" s="97"/>
      <c r="LY66" s="97"/>
      <c r="LZ66" s="97"/>
      <c r="MA66" s="97"/>
      <c r="MB66" s="97"/>
      <c r="MC66" s="97"/>
      <c r="MD66" s="97"/>
      <c r="ME66" s="97"/>
      <c r="MF66" s="97"/>
      <c r="MG66" s="97"/>
      <c r="MH66" s="97"/>
      <c r="MI66" s="97"/>
      <c r="MJ66" s="97"/>
      <c r="MK66" s="97"/>
      <c r="ML66" s="97"/>
      <c r="MM66" s="97"/>
      <c r="MN66" s="97"/>
      <c r="MO66" s="97"/>
      <c r="MP66" s="97"/>
      <c r="MQ66" s="97"/>
      <c r="MR66" s="97"/>
      <c r="MS66" s="97"/>
      <c r="MT66" s="97"/>
      <c r="MU66" s="97"/>
      <c r="MV66" s="97"/>
      <c r="MW66" s="97"/>
      <c r="MX66" s="97"/>
      <c r="MY66" s="97"/>
      <c r="MZ66" s="97"/>
      <c r="NA66" s="97"/>
      <c r="NB66" s="97"/>
      <c r="NC66" s="97"/>
      <c r="ND66" s="97"/>
      <c r="NE66" s="97"/>
      <c r="NF66" s="97"/>
      <c r="NG66" s="97"/>
      <c r="NH66" s="97"/>
      <c r="NI66" s="97"/>
      <c r="NJ66" s="97"/>
      <c r="NK66" s="97"/>
      <c r="NL66" s="97"/>
      <c r="NM66" s="97"/>
      <c r="NN66" s="97"/>
      <c r="NO66" s="97"/>
      <c r="NP66" s="97"/>
      <c r="NQ66" s="97"/>
      <c r="NR66" s="97"/>
      <c r="NS66" s="97"/>
      <c r="NT66" s="97"/>
      <c r="NU66" s="97"/>
      <c r="NV66" s="97"/>
      <c r="NW66" s="97"/>
      <c r="NX66" s="97"/>
      <c r="NY66" s="97"/>
      <c r="NZ66" s="97"/>
      <c r="OA66" s="97"/>
      <c r="OB66" s="97"/>
      <c r="OC66" s="97"/>
      <c r="OD66" s="97"/>
      <c r="OE66" s="97"/>
      <c r="OF66" s="97"/>
      <c r="OG66" s="97"/>
      <c r="OH66" s="97"/>
      <c r="OI66" s="97"/>
      <c r="OJ66" s="97"/>
      <c r="OK66" s="97"/>
      <c r="OL66" s="97"/>
      <c r="OM66" s="97"/>
      <c r="ON66" s="97"/>
    </row>
    <row r="67" spans="1:404" s="97" customFormat="1" ht="69.599999999999994" x14ac:dyDescent="0.3">
      <c r="A67" s="91">
        <v>3060</v>
      </c>
      <c r="B67" s="91">
        <v>2018</v>
      </c>
      <c r="C67" s="91">
        <v>2020</v>
      </c>
      <c r="D67" s="92" t="s">
        <v>5</v>
      </c>
      <c r="E67" s="92">
        <v>926</v>
      </c>
      <c r="F67" s="93" t="s">
        <v>20</v>
      </c>
      <c r="G67" s="92">
        <v>10801</v>
      </c>
      <c r="H67" s="94" t="s">
        <v>3</v>
      </c>
      <c r="I67" s="93" t="str">
        <f t="shared" si="3"/>
        <v>10801 Mantenimiento de edificios y locales</v>
      </c>
      <c r="J67" s="92">
        <v>18776</v>
      </c>
      <c r="K67" s="94" t="s">
        <v>0</v>
      </c>
      <c r="L67" s="93" t="str">
        <f t="shared" si="4"/>
        <v>18776 REMODELACION</v>
      </c>
      <c r="M67" s="95">
        <v>150000000</v>
      </c>
      <c r="N67" s="92">
        <v>1</v>
      </c>
      <c r="O67" s="95">
        <v>150000000</v>
      </c>
      <c r="P67" s="93" t="s">
        <v>104</v>
      </c>
      <c r="Q67" s="93" t="s">
        <v>105</v>
      </c>
      <c r="R67" s="96"/>
      <c r="S67" s="96"/>
      <c r="T67" s="134" t="s">
        <v>301</v>
      </c>
      <c r="U67" s="94" t="s">
        <v>155</v>
      </c>
      <c r="V67" s="97" t="s">
        <v>6</v>
      </c>
    </row>
    <row r="68" spans="1:404" s="84" customFormat="1" ht="87" x14ac:dyDescent="0.3">
      <c r="A68" s="99">
        <v>3061</v>
      </c>
      <c r="B68" s="99">
        <v>2018</v>
      </c>
      <c r="C68" s="99">
        <v>2020</v>
      </c>
      <c r="D68" s="96" t="s">
        <v>5</v>
      </c>
      <c r="E68" s="96">
        <v>926</v>
      </c>
      <c r="F68" s="93" t="s">
        <v>20</v>
      </c>
      <c r="G68" s="96">
        <v>50299</v>
      </c>
      <c r="H68" s="93" t="s">
        <v>67</v>
      </c>
      <c r="I68" s="93" t="s">
        <v>215</v>
      </c>
      <c r="J68" s="96">
        <v>19904</v>
      </c>
      <c r="K68" s="93" t="s">
        <v>66</v>
      </c>
      <c r="L68" s="93" t="s">
        <v>323</v>
      </c>
      <c r="M68" s="98">
        <v>150000000</v>
      </c>
      <c r="N68" s="96">
        <v>1</v>
      </c>
      <c r="O68" s="98">
        <v>150000000</v>
      </c>
      <c r="P68" s="93" t="s">
        <v>104</v>
      </c>
      <c r="Q68" s="93" t="s">
        <v>105</v>
      </c>
      <c r="R68" s="96"/>
      <c r="S68" s="96"/>
      <c r="T68" s="134" t="s">
        <v>302</v>
      </c>
      <c r="U68" s="94" t="s">
        <v>9</v>
      </c>
      <c r="V68" s="97" t="s">
        <v>6</v>
      </c>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c r="CQ68" s="97"/>
      <c r="CR68" s="97"/>
      <c r="CS68" s="97"/>
      <c r="CT68" s="97"/>
      <c r="CU68" s="97"/>
      <c r="CV68" s="97"/>
      <c r="CW68" s="97"/>
      <c r="CX68" s="97"/>
      <c r="CY68" s="97"/>
      <c r="CZ68" s="97"/>
      <c r="DA68" s="97"/>
      <c r="DB68" s="97"/>
      <c r="DC68" s="97"/>
      <c r="DD68" s="97"/>
      <c r="DE68" s="97"/>
      <c r="DF68" s="97"/>
      <c r="DG68" s="97"/>
      <c r="DH68" s="97"/>
      <c r="DI68" s="97"/>
      <c r="DJ68" s="97"/>
      <c r="DK68" s="97"/>
      <c r="DL68" s="97"/>
      <c r="DM68" s="97"/>
      <c r="DN68" s="97"/>
      <c r="DO68" s="97"/>
      <c r="DP68" s="97"/>
      <c r="DQ68" s="97"/>
      <c r="DR68" s="97"/>
      <c r="DS68" s="97"/>
      <c r="DT68" s="97"/>
      <c r="DU68" s="97"/>
      <c r="DV68" s="97"/>
      <c r="DW68" s="97"/>
      <c r="DX68" s="97"/>
      <c r="DY68" s="97"/>
      <c r="DZ68" s="97"/>
      <c r="EA68" s="97"/>
      <c r="EB68" s="97"/>
      <c r="EC68" s="97"/>
      <c r="ED68" s="97"/>
      <c r="EE68" s="97"/>
      <c r="EF68" s="97"/>
      <c r="EG68" s="97"/>
      <c r="EH68" s="97"/>
      <c r="EI68" s="97"/>
      <c r="EJ68" s="97"/>
      <c r="EK68" s="97"/>
      <c r="EL68" s="97"/>
      <c r="EM68" s="97"/>
      <c r="EN68" s="97"/>
      <c r="EO68" s="97"/>
      <c r="EP68" s="97"/>
      <c r="EQ68" s="97"/>
      <c r="ER68" s="97"/>
      <c r="ES68" s="97"/>
      <c r="ET68" s="97"/>
      <c r="EU68" s="97"/>
      <c r="EV68" s="97"/>
      <c r="EW68" s="97"/>
      <c r="EX68" s="97"/>
      <c r="EY68" s="97"/>
      <c r="EZ68" s="97"/>
      <c r="FA68" s="97"/>
      <c r="FB68" s="97"/>
      <c r="FC68" s="97"/>
      <c r="FD68" s="97"/>
      <c r="FE68" s="97"/>
      <c r="FF68" s="97"/>
      <c r="FG68" s="97"/>
      <c r="FH68" s="97"/>
      <c r="FI68" s="97"/>
      <c r="FJ68" s="97"/>
      <c r="FK68" s="97"/>
      <c r="FL68" s="97"/>
      <c r="FM68" s="97"/>
      <c r="FN68" s="97"/>
      <c r="FO68" s="97"/>
      <c r="FP68" s="97"/>
      <c r="FQ68" s="97"/>
      <c r="FR68" s="97"/>
      <c r="FS68" s="97"/>
      <c r="FT68" s="97"/>
      <c r="FU68" s="97"/>
      <c r="FV68" s="97"/>
      <c r="FW68" s="97"/>
      <c r="FX68" s="97"/>
      <c r="FY68" s="97"/>
      <c r="FZ68" s="97"/>
      <c r="GA68" s="97"/>
      <c r="GB68" s="97"/>
      <c r="GC68" s="97"/>
      <c r="GD68" s="97"/>
      <c r="GE68" s="97"/>
      <c r="GF68" s="97"/>
      <c r="GG68" s="97"/>
      <c r="GH68" s="97"/>
      <c r="GI68" s="97"/>
      <c r="GJ68" s="97"/>
      <c r="GK68" s="97"/>
      <c r="GL68" s="97"/>
      <c r="GM68" s="97"/>
      <c r="GN68" s="97"/>
      <c r="GO68" s="97"/>
      <c r="GP68" s="97"/>
      <c r="GQ68" s="97"/>
      <c r="GR68" s="97"/>
      <c r="GS68" s="97"/>
      <c r="GT68" s="97"/>
      <c r="GU68" s="97"/>
      <c r="GV68" s="97"/>
      <c r="GW68" s="97"/>
      <c r="GX68" s="97"/>
      <c r="GY68" s="97"/>
      <c r="GZ68" s="97"/>
      <c r="HA68" s="97"/>
      <c r="HB68" s="97"/>
      <c r="HC68" s="97"/>
      <c r="HD68" s="97"/>
      <c r="HE68" s="97"/>
      <c r="HF68" s="97"/>
      <c r="HG68" s="97"/>
      <c r="HH68" s="97"/>
      <c r="HI68" s="97"/>
      <c r="HJ68" s="97"/>
      <c r="HK68" s="97"/>
      <c r="HL68" s="97"/>
      <c r="HM68" s="97"/>
      <c r="HN68" s="97"/>
      <c r="HO68" s="97"/>
      <c r="HP68" s="97"/>
      <c r="HQ68" s="97"/>
      <c r="HR68" s="97"/>
      <c r="HS68" s="97"/>
      <c r="HT68" s="97"/>
      <c r="HU68" s="97"/>
      <c r="HV68" s="97"/>
      <c r="HW68" s="97"/>
      <c r="HX68" s="97"/>
      <c r="HY68" s="97"/>
      <c r="HZ68" s="97"/>
      <c r="IA68" s="97"/>
      <c r="IB68" s="97"/>
      <c r="IC68" s="97"/>
      <c r="ID68" s="97"/>
      <c r="IE68" s="97"/>
      <c r="IF68" s="97"/>
      <c r="IG68" s="97"/>
      <c r="IH68" s="97"/>
      <c r="II68" s="97"/>
      <c r="IJ68" s="97"/>
      <c r="IK68" s="97"/>
      <c r="IL68" s="97"/>
      <c r="IM68" s="97"/>
      <c r="IN68" s="97"/>
      <c r="IO68" s="97"/>
      <c r="IP68" s="97"/>
      <c r="IQ68" s="97"/>
      <c r="IR68" s="97"/>
      <c r="IS68" s="97"/>
      <c r="IT68" s="97"/>
      <c r="IU68" s="97"/>
      <c r="IV68" s="97"/>
      <c r="IW68" s="97"/>
      <c r="IX68" s="97"/>
      <c r="IY68" s="97"/>
      <c r="IZ68" s="97"/>
      <c r="JA68" s="97"/>
      <c r="JB68" s="97"/>
      <c r="JC68" s="97"/>
      <c r="JD68" s="97"/>
      <c r="JE68" s="97"/>
      <c r="JF68" s="97"/>
      <c r="JG68" s="97"/>
      <c r="JH68" s="97"/>
      <c r="JI68" s="97"/>
      <c r="JJ68" s="97"/>
      <c r="JK68" s="97"/>
      <c r="JL68" s="97"/>
      <c r="JM68" s="97"/>
      <c r="JN68" s="97"/>
      <c r="JO68" s="97"/>
      <c r="JP68" s="97"/>
      <c r="JQ68" s="97"/>
      <c r="JR68" s="97"/>
      <c r="JS68" s="97"/>
      <c r="JT68" s="97"/>
      <c r="JU68" s="97"/>
      <c r="JV68" s="97"/>
      <c r="JW68" s="97"/>
      <c r="JX68" s="97"/>
      <c r="JY68" s="97"/>
      <c r="JZ68" s="97"/>
      <c r="KA68" s="97"/>
      <c r="KB68" s="97"/>
      <c r="KC68" s="97"/>
      <c r="KD68" s="97"/>
      <c r="KE68" s="97"/>
      <c r="KF68" s="97"/>
      <c r="KG68" s="97"/>
      <c r="KH68" s="97"/>
      <c r="KI68" s="97"/>
      <c r="KJ68" s="97"/>
      <c r="KK68" s="97"/>
      <c r="KL68" s="97"/>
      <c r="KM68" s="97"/>
      <c r="KN68" s="97"/>
      <c r="KO68" s="97"/>
      <c r="KP68" s="97"/>
      <c r="KQ68" s="97"/>
      <c r="KR68" s="97"/>
      <c r="KS68" s="97"/>
      <c r="KT68" s="97"/>
      <c r="KU68" s="97"/>
      <c r="KV68" s="97"/>
      <c r="KW68" s="97"/>
      <c r="KX68" s="97"/>
      <c r="KY68" s="97"/>
      <c r="KZ68" s="97"/>
      <c r="LA68" s="97"/>
      <c r="LB68" s="97"/>
      <c r="LC68" s="97"/>
      <c r="LD68" s="97"/>
      <c r="LE68" s="97"/>
      <c r="LF68" s="97"/>
      <c r="LG68" s="97"/>
      <c r="LH68" s="97"/>
      <c r="LI68" s="97"/>
      <c r="LJ68" s="97"/>
      <c r="LK68" s="97"/>
      <c r="LL68" s="97"/>
      <c r="LM68" s="97"/>
      <c r="LN68" s="97"/>
      <c r="LO68" s="97"/>
      <c r="LP68" s="97"/>
      <c r="LQ68" s="97"/>
      <c r="LR68" s="97"/>
      <c r="LS68" s="97"/>
      <c r="LT68" s="97"/>
      <c r="LU68" s="97"/>
      <c r="LV68" s="97"/>
      <c r="LW68" s="97"/>
      <c r="LX68" s="97"/>
      <c r="LY68" s="97"/>
      <c r="LZ68" s="97"/>
      <c r="MA68" s="97"/>
      <c r="MB68" s="97"/>
      <c r="MC68" s="97"/>
      <c r="MD68" s="97"/>
      <c r="ME68" s="97"/>
      <c r="MF68" s="97"/>
      <c r="MG68" s="97"/>
      <c r="MH68" s="97"/>
      <c r="MI68" s="97"/>
      <c r="MJ68" s="97"/>
      <c r="MK68" s="97"/>
      <c r="ML68" s="97"/>
      <c r="MM68" s="97"/>
      <c r="MN68" s="97"/>
      <c r="MO68" s="97"/>
      <c r="MP68" s="97"/>
      <c r="MQ68" s="97"/>
      <c r="MR68" s="97"/>
      <c r="MS68" s="97"/>
      <c r="MT68" s="97"/>
      <c r="MU68" s="97"/>
      <c r="MV68" s="97"/>
      <c r="MW68" s="97"/>
      <c r="MX68" s="97"/>
      <c r="MY68" s="97"/>
      <c r="MZ68" s="97"/>
      <c r="NA68" s="97"/>
      <c r="NB68" s="97"/>
      <c r="NC68" s="97"/>
      <c r="ND68" s="97"/>
      <c r="NE68" s="97"/>
      <c r="NF68" s="97"/>
      <c r="NG68" s="97"/>
      <c r="NH68" s="97"/>
      <c r="NI68" s="97"/>
      <c r="NJ68" s="97"/>
      <c r="NK68" s="97"/>
      <c r="NL68" s="97"/>
      <c r="NM68" s="97"/>
      <c r="NN68" s="97"/>
      <c r="NO68" s="97"/>
      <c r="NP68" s="97"/>
      <c r="NQ68" s="97"/>
      <c r="NR68" s="97"/>
      <c r="NS68" s="97"/>
      <c r="NT68" s="97"/>
      <c r="NU68" s="97"/>
      <c r="NV68" s="97"/>
      <c r="NW68" s="97"/>
      <c r="NX68" s="97"/>
      <c r="NY68" s="97"/>
      <c r="NZ68" s="97"/>
      <c r="OA68" s="97"/>
      <c r="OB68" s="97"/>
      <c r="OC68" s="97"/>
      <c r="OD68" s="97"/>
      <c r="OE68" s="97"/>
      <c r="OF68" s="97"/>
      <c r="OG68" s="97"/>
      <c r="OH68" s="97"/>
      <c r="OI68" s="97"/>
      <c r="OJ68" s="97"/>
      <c r="OK68" s="97"/>
      <c r="OL68" s="97"/>
      <c r="OM68" s="97"/>
      <c r="ON68" s="97"/>
    </row>
    <row r="69" spans="1:404" s="84" customFormat="1" ht="87" x14ac:dyDescent="0.3">
      <c r="A69" s="99">
        <v>3068</v>
      </c>
      <c r="B69" s="99">
        <v>2018</v>
      </c>
      <c r="C69" s="99">
        <v>2020</v>
      </c>
      <c r="D69" s="96" t="s">
        <v>5</v>
      </c>
      <c r="E69" s="96">
        <v>926</v>
      </c>
      <c r="F69" s="93" t="s">
        <v>20</v>
      </c>
      <c r="G69" s="96">
        <v>50299</v>
      </c>
      <c r="H69" s="93" t="s">
        <v>67</v>
      </c>
      <c r="I69" s="93" t="s">
        <v>215</v>
      </c>
      <c r="J69" s="96">
        <v>19904</v>
      </c>
      <c r="K69" s="93" t="s">
        <v>66</v>
      </c>
      <c r="L69" s="93" t="s">
        <v>323</v>
      </c>
      <c r="M69" s="98">
        <v>150000000</v>
      </c>
      <c r="N69" s="96">
        <v>1</v>
      </c>
      <c r="O69" s="98">
        <v>150000000</v>
      </c>
      <c r="P69" s="93" t="s">
        <v>104</v>
      </c>
      <c r="Q69" s="93" t="s">
        <v>105</v>
      </c>
      <c r="R69" s="96"/>
      <c r="S69" s="96"/>
      <c r="T69" s="134" t="s">
        <v>106</v>
      </c>
      <c r="U69" s="94" t="s">
        <v>9</v>
      </c>
      <c r="V69" s="97" t="s">
        <v>6</v>
      </c>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97"/>
      <c r="CN69" s="97"/>
      <c r="CO69" s="97"/>
      <c r="CP69" s="97"/>
      <c r="CQ69" s="97"/>
      <c r="CR69" s="97"/>
      <c r="CS69" s="97"/>
      <c r="CT69" s="97"/>
      <c r="CU69" s="97"/>
      <c r="CV69" s="97"/>
      <c r="CW69" s="97"/>
      <c r="CX69" s="97"/>
      <c r="CY69" s="97"/>
      <c r="CZ69" s="97"/>
      <c r="DA69" s="97"/>
      <c r="DB69" s="97"/>
      <c r="DC69" s="97"/>
      <c r="DD69" s="97"/>
      <c r="DE69" s="97"/>
      <c r="DF69" s="97"/>
      <c r="DG69" s="97"/>
      <c r="DH69" s="97"/>
      <c r="DI69" s="97"/>
      <c r="DJ69" s="97"/>
      <c r="DK69" s="97"/>
      <c r="DL69" s="97"/>
      <c r="DM69" s="97"/>
      <c r="DN69" s="97"/>
      <c r="DO69" s="97"/>
      <c r="DP69" s="97"/>
      <c r="DQ69" s="97"/>
      <c r="DR69" s="97"/>
      <c r="DS69" s="97"/>
      <c r="DT69" s="97"/>
      <c r="DU69" s="97"/>
      <c r="DV69" s="97"/>
      <c r="DW69" s="97"/>
      <c r="DX69" s="97"/>
      <c r="DY69" s="97"/>
      <c r="DZ69" s="97"/>
      <c r="EA69" s="97"/>
      <c r="EB69" s="97"/>
      <c r="EC69" s="97"/>
      <c r="ED69" s="97"/>
      <c r="EE69" s="97"/>
      <c r="EF69" s="97"/>
      <c r="EG69" s="97"/>
      <c r="EH69" s="97"/>
      <c r="EI69" s="97"/>
      <c r="EJ69" s="97"/>
      <c r="EK69" s="97"/>
      <c r="EL69" s="97"/>
      <c r="EM69" s="97"/>
      <c r="EN69" s="97"/>
      <c r="EO69" s="97"/>
      <c r="EP69" s="97"/>
      <c r="EQ69" s="97"/>
      <c r="ER69" s="97"/>
      <c r="ES69" s="97"/>
      <c r="ET69" s="97"/>
      <c r="EU69" s="97"/>
      <c r="EV69" s="97"/>
      <c r="EW69" s="97"/>
      <c r="EX69" s="97"/>
      <c r="EY69" s="97"/>
      <c r="EZ69" s="97"/>
      <c r="FA69" s="97"/>
      <c r="FB69" s="97"/>
      <c r="FC69" s="97"/>
      <c r="FD69" s="97"/>
      <c r="FE69" s="97"/>
      <c r="FF69" s="97"/>
      <c r="FG69" s="97"/>
      <c r="FH69" s="97"/>
      <c r="FI69" s="97"/>
      <c r="FJ69" s="97"/>
      <c r="FK69" s="97"/>
      <c r="FL69" s="97"/>
      <c r="FM69" s="97"/>
      <c r="FN69" s="97"/>
      <c r="FO69" s="97"/>
      <c r="FP69" s="97"/>
      <c r="FQ69" s="97"/>
      <c r="FR69" s="97"/>
      <c r="FS69" s="97"/>
      <c r="FT69" s="97"/>
      <c r="FU69" s="97"/>
      <c r="FV69" s="97"/>
      <c r="FW69" s="97"/>
      <c r="FX69" s="97"/>
      <c r="FY69" s="97"/>
      <c r="FZ69" s="97"/>
      <c r="GA69" s="97"/>
      <c r="GB69" s="97"/>
      <c r="GC69" s="97"/>
      <c r="GD69" s="97"/>
      <c r="GE69" s="97"/>
      <c r="GF69" s="97"/>
      <c r="GG69" s="97"/>
      <c r="GH69" s="97"/>
      <c r="GI69" s="97"/>
      <c r="GJ69" s="97"/>
      <c r="GK69" s="97"/>
      <c r="GL69" s="97"/>
      <c r="GM69" s="97"/>
      <c r="GN69" s="97"/>
      <c r="GO69" s="97"/>
      <c r="GP69" s="97"/>
      <c r="GQ69" s="97"/>
      <c r="GR69" s="97"/>
      <c r="GS69" s="97"/>
      <c r="GT69" s="97"/>
      <c r="GU69" s="97"/>
      <c r="GV69" s="97"/>
      <c r="GW69" s="97"/>
      <c r="GX69" s="97"/>
      <c r="GY69" s="97"/>
      <c r="GZ69" s="97"/>
      <c r="HA69" s="97"/>
      <c r="HB69" s="97"/>
      <c r="HC69" s="97"/>
      <c r="HD69" s="97"/>
      <c r="HE69" s="97"/>
      <c r="HF69" s="97"/>
      <c r="HG69" s="97"/>
      <c r="HH69" s="97"/>
      <c r="HI69" s="97"/>
      <c r="HJ69" s="97"/>
      <c r="HK69" s="97"/>
      <c r="HL69" s="97"/>
      <c r="HM69" s="97"/>
      <c r="HN69" s="97"/>
      <c r="HO69" s="97"/>
      <c r="HP69" s="97"/>
      <c r="HQ69" s="97"/>
      <c r="HR69" s="97"/>
      <c r="HS69" s="97"/>
      <c r="HT69" s="97"/>
      <c r="HU69" s="97"/>
      <c r="HV69" s="97"/>
      <c r="HW69" s="97"/>
      <c r="HX69" s="97"/>
      <c r="HY69" s="97"/>
      <c r="HZ69" s="97"/>
      <c r="IA69" s="97"/>
      <c r="IB69" s="97"/>
      <c r="IC69" s="97"/>
      <c r="ID69" s="97"/>
      <c r="IE69" s="97"/>
      <c r="IF69" s="97"/>
      <c r="IG69" s="97"/>
      <c r="IH69" s="97"/>
      <c r="II69" s="97"/>
      <c r="IJ69" s="97"/>
      <c r="IK69" s="97"/>
      <c r="IL69" s="97"/>
      <c r="IM69" s="97"/>
      <c r="IN69" s="97"/>
      <c r="IO69" s="97"/>
      <c r="IP69" s="97"/>
      <c r="IQ69" s="97"/>
      <c r="IR69" s="97"/>
      <c r="IS69" s="97"/>
      <c r="IT69" s="97"/>
      <c r="IU69" s="97"/>
      <c r="IV69" s="97"/>
      <c r="IW69" s="97"/>
      <c r="IX69" s="97"/>
      <c r="IY69" s="97"/>
      <c r="IZ69" s="97"/>
      <c r="JA69" s="97"/>
      <c r="JB69" s="97"/>
      <c r="JC69" s="97"/>
      <c r="JD69" s="97"/>
      <c r="JE69" s="97"/>
      <c r="JF69" s="97"/>
      <c r="JG69" s="97"/>
      <c r="JH69" s="97"/>
      <c r="JI69" s="97"/>
      <c r="JJ69" s="97"/>
      <c r="JK69" s="97"/>
      <c r="JL69" s="97"/>
      <c r="JM69" s="97"/>
      <c r="JN69" s="97"/>
      <c r="JO69" s="97"/>
      <c r="JP69" s="97"/>
      <c r="JQ69" s="97"/>
      <c r="JR69" s="97"/>
      <c r="JS69" s="97"/>
      <c r="JT69" s="97"/>
      <c r="JU69" s="97"/>
      <c r="JV69" s="97"/>
      <c r="JW69" s="97"/>
      <c r="JX69" s="97"/>
      <c r="JY69" s="97"/>
      <c r="JZ69" s="97"/>
      <c r="KA69" s="97"/>
      <c r="KB69" s="97"/>
      <c r="KC69" s="97"/>
      <c r="KD69" s="97"/>
      <c r="KE69" s="97"/>
      <c r="KF69" s="97"/>
      <c r="KG69" s="97"/>
      <c r="KH69" s="97"/>
      <c r="KI69" s="97"/>
      <c r="KJ69" s="97"/>
      <c r="KK69" s="97"/>
      <c r="KL69" s="97"/>
      <c r="KM69" s="97"/>
      <c r="KN69" s="97"/>
      <c r="KO69" s="97"/>
      <c r="KP69" s="97"/>
      <c r="KQ69" s="97"/>
      <c r="KR69" s="97"/>
      <c r="KS69" s="97"/>
      <c r="KT69" s="97"/>
      <c r="KU69" s="97"/>
      <c r="KV69" s="97"/>
      <c r="KW69" s="97"/>
      <c r="KX69" s="97"/>
      <c r="KY69" s="97"/>
      <c r="KZ69" s="97"/>
      <c r="LA69" s="97"/>
      <c r="LB69" s="97"/>
      <c r="LC69" s="97"/>
      <c r="LD69" s="97"/>
      <c r="LE69" s="97"/>
      <c r="LF69" s="97"/>
      <c r="LG69" s="97"/>
      <c r="LH69" s="97"/>
      <c r="LI69" s="97"/>
      <c r="LJ69" s="97"/>
      <c r="LK69" s="97"/>
      <c r="LL69" s="97"/>
      <c r="LM69" s="97"/>
      <c r="LN69" s="97"/>
      <c r="LO69" s="97"/>
      <c r="LP69" s="97"/>
      <c r="LQ69" s="97"/>
      <c r="LR69" s="97"/>
      <c r="LS69" s="97"/>
      <c r="LT69" s="97"/>
      <c r="LU69" s="97"/>
      <c r="LV69" s="97"/>
      <c r="LW69" s="97"/>
      <c r="LX69" s="97"/>
      <c r="LY69" s="97"/>
      <c r="LZ69" s="97"/>
      <c r="MA69" s="97"/>
      <c r="MB69" s="97"/>
      <c r="MC69" s="97"/>
      <c r="MD69" s="97"/>
      <c r="ME69" s="97"/>
      <c r="MF69" s="97"/>
      <c r="MG69" s="97"/>
      <c r="MH69" s="97"/>
      <c r="MI69" s="97"/>
      <c r="MJ69" s="97"/>
      <c r="MK69" s="97"/>
      <c r="ML69" s="97"/>
      <c r="MM69" s="97"/>
      <c r="MN69" s="97"/>
      <c r="MO69" s="97"/>
      <c r="MP69" s="97"/>
      <c r="MQ69" s="97"/>
      <c r="MR69" s="97"/>
      <c r="MS69" s="97"/>
      <c r="MT69" s="97"/>
      <c r="MU69" s="97"/>
      <c r="MV69" s="97"/>
      <c r="MW69" s="97"/>
      <c r="MX69" s="97"/>
      <c r="MY69" s="97"/>
      <c r="MZ69" s="97"/>
      <c r="NA69" s="97"/>
      <c r="NB69" s="97"/>
      <c r="NC69" s="97"/>
      <c r="ND69" s="97"/>
      <c r="NE69" s="97"/>
      <c r="NF69" s="97"/>
      <c r="NG69" s="97"/>
      <c r="NH69" s="97"/>
      <c r="NI69" s="97"/>
      <c r="NJ69" s="97"/>
      <c r="NK69" s="97"/>
      <c r="NL69" s="97"/>
      <c r="NM69" s="97"/>
      <c r="NN69" s="97"/>
      <c r="NO69" s="97"/>
      <c r="NP69" s="97"/>
      <c r="NQ69" s="97"/>
      <c r="NR69" s="97"/>
      <c r="NS69" s="97"/>
      <c r="NT69" s="97"/>
      <c r="NU69" s="97"/>
      <c r="NV69" s="97"/>
      <c r="NW69" s="97"/>
      <c r="NX69" s="97"/>
      <c r="NY69" s="97"/>
      <c r="NZ69" s="97"/>
      <c r="OA69" s="97"/>
      <c r="OB69" s="97"/>
      <c r="OC69" s="97"/>
      <c r="OD69" s="97"/>
      <c r="OE69" s="97"/>
      <c r="OF69" s="97"/>
      <c r="OG69" s="97"/>
      <c r="OH69" s="97"/>
      <c r="OI69" s="97"/>
      <c r="OJ69" s="97"/>
      <c r="OK69" s="97"/>
      <c r="OL69" s="97"/>
      <c r="OM69" s="97"/>
      <c r="ON69" s="97"/>
    </row>
    <row r="70" spans="1:404" s="97" customFormat="1" ht="69.599999999999994" x14ac:dyDescent="0.3">
      <c r="A70" s="91">
        <v>3069</v>
      </c>
      <c r="B70" s="91">
        <v>2018</v>
      </c>
      <c r="C70" s="91">
        <v>2020</v>
      </c>
      <c r="D70" s="92" t="s">
        <v>5</v>
      </c>
      <c r="E70" s="92">
        <v>926</v>
      </c>
      <c r="F70" s="93" t="s">
        <v>20</v>
      </c>
      <c r="G70" s="92">
        <v>50202</v>
      </c>
      <c r="H70" s="94" t="s">
        <v>16</v>
      </c>
      <c r="I70" s="93" t="str">
        <f t="shared" si="3"/>
        <v>50202 Vías de comunicación terrestre</v>
      </c>
      <c r="J70" s="92">
        <v>19966</v>
      </c>
      <c r="K70" s="94" t="s">
        <v>15</v>
      </c>
      <c r="L70" s="93" t="str">
        <f t="shared" si="4"/>
        <v>19966 VIAS DE COMUNICACION TERRESTRE</v>
      </c>
      <c r="M70" s="95">
        <v>150000000</v>
      </c>
      <c r="N70" s="92">
        <v>1</v>
      </c>
      <c r="O70" s="95">
        <v>150000000</v>
      </c>
      <c r="P70" s="93" t="s">
        <v>104</v>
      </c>
      <c r="Q70" s="93" t="s">
        <v>105</v>
      </c>
      <c r="R70" s="96"/>
      <c r="S70" s="96"/>
      <c r="T70" s="134" t="s">
        <v>107</v>
      </c>
      <c r="U70" s="94" t="s">
        <v>155</v>
      </c>
      <c r="V70" s="97" t="s">
        <v>6</v>
      </c>
    </row>
    <row r="71" spans="1:404" s="97" customFormat="1" ht="69.599999999999994" x14ac:dyDescent="0.3">
      <c r="A71" s="91">
        <v>3071</v>
      </c>
      <c r="B71" s="91">
        <v>2018</v>
      </c>
      <c r="C71" s="91">
        <v>2020</v>
      </c>
      <c r="D71" s="92" t="s">
        <v>5</v>
      </c>
      <c r="E71" s="92">
        <v>926</v>
      </c>
      <c r="F71" s="93" t="s">
        <v>20</v>
      </c>
      <c r="G71" s="92">
        <v>10801</v>
      </c>
      <c r="H71" s="94" t="s">
        <v>3</v>
      </c>
      <c r="I71" s="93" t="str">
        <f t="shared" si="3"/>
        <v>10801 Mantenimiento de edificios y locales</v>
      </c>
      <c r="J71" s="92">
        <v>7140</v>
      </c>
      <c r="K71" s="94" t="s">
        <v>34</v>
      </c>
      <c r="L71" s="93" t="str">
        <f t="shared" si="4"/>
        <v>7140 PINTURA DE EDIFICIOS Y LOCALES</v>
      </c>
      <c r="M71" s="95">
        <v>80000000</v>
      </c>
      <c r="N71" s="92">
        <v>1</v>
      </c>
      <c r="O71" s="95">
        <v>80000000</v>
      </c>
      <c r="P71" s="93" t="s">
        <v>104</v>
      </c>
      <c r="Q71" s="93" t="s">
        <v>105</v>
      </c>
      <c r="R71" s="96"/>
      <c r="S71" s="96"/>
      <c r="T71" s="134" t="s">
        <v>108</v>
      </c>
      <c r="U71" s="94" t="s">
        <v>155</v>
      </c>
      <c r="V71" s="97" t="s">
        <v>6</v>
      </c>
    </row>
    <row r="72" spans="1:404" s="97" customFormat="1" ht="69.599999999999994" x14ac:dyDescent="0.3">
      <c r="A72" s="91">
        <v>3073</v>
      </c>
      <c r="B72" s="91">
        <v>2018</v>
      </c>
      <c r="C72" s="91">
        <v>2020</v>
      </c>
      <c r="D72" s="92" t="s">
        <v>5</v>
      </c>
      <c r="E72" s="92">
        <v>926</v>
      </c>
      <c r="F72" s="93" t="s">
        <v>20</v>
      </c>
      <c r="G72" s="92">
        <v>50201</v>
      </c>
      <c r="H72" s="94" t="s">
        <v>11</v>
      </c>
      <c r="I72" s="93" t="str">
        <f t="shared" si="3"/>
        <v>50201 Edificios</v>
      </c>
      <c r="J72" s="92">
        <v>17691</v>
      </c>
      <c r="K72" s="94" t="s">
        <v>13</v>
      </c>
      <c r="L72" s="93" t="str">
        <f t="shared" si="4"/>
        <v>17691 ADICIONES Y MEJORAS A EDIFICIOS</v>
      </c>
      <c r="M72" s="95">
        <v>35000000</v>
      </c>
      <c r="N72" s="92">
        <v>1</v>
      </c>
      <c r="O72" s="95">
        <v>35000000</v>
      </c>
      <c r="P72" s="93" t="s">
        <v>104</v>
      </c>
      <c r="Q72" s="93" t="s">
        <v>105</v>
      </c>
      <c r="R72" s="96"/>
      <c r="S72" s="96"/>
      <c r="T72" s="134" t="s">
        <v>109</v>
      </c>
      <c r="U72" s="94" t="s">
        <v>155</v>
      </c>
      <c r="V72" s="97" t="s">
        <v>6</v>
      </c>
    </row>
    <row r="73" spans="1:404" s="97" customFormat="1" ht="69.599999999999994" x14ac:dyDescent="0.3">
      <c r="A73" s="91">
        <v>3075</v>
      </c>
      <c r="B73" s="91">
        <v>2018</v>
      </c>
      <c r="C73" s="91">
        <v>2020</v>
      </c>
      <c r="D73" s="92" t="s">
        <v>5</v>
      </c>
      <c r="E73" s="92">
        <v>926</v>
      </c>
      <c r="F73" s="93" t="s">
        <v>20</v>
      </c>
      <c r="G73" s="92">
        <v>50202</v>
      </c>
      <c r="H73" s="94" t="s">
        <v>16</v>
      </c>
      <c r="I73" s="93" t="str">
        <f t="shared" si="3"/>
        <v>50202 Vías de comunicación terrestre</v>
      </c>
      <c r="J73" s="92">
        <v>19966</v>
      </c>
      <c r="K73" s="94" t="s">
        <v>15</v>
      </c>
      <c r="L73" s="93" t="str">
        <f t="shared" si="4"/>
        <v>19966 VIAS DE COMUNICACION TERRESTRE</v>
      </c>
      <c r="M73" s="95">
        <v>50000000</v>
      </c>
      <c r="N73" s="92">
        <v>1</v>
      </c>
      <c r="O73" s="95">
        <v>50000000</v>
      </c>
      <c r="P73" s="93" t="s">
        <v>104</v>
      </c>
      <c r="Q73" s="93" t="s">
        <v>105</v>
      </c>
      <c r="R73" s="96"/>
      <c r="S73" s="96"/>
      <c r="T73" s="134" t="s">
        <v>110</v>
      </c>
      <c r="U73" s="94" t="s">
        <v>155</v>
      </c>
      <c r="V73" s="97" t="s">
        <v>6</v>
      </c>
    </row>
    <row r="74" spans="1:404" s="84" customFormat="1" ht="69.599999999999994" x14ac:dyDescent="0.3">
      <c r="A74" s="99">
        <v>3457</v>
      </c>
      <c r="B74" s="99">
        <v>2018</v>
      </c>
      <c r="C74" s="99">
        <v>2020</v>
      </c>
      <c r="D74" s="96" t="s">
        <v>5</v>
      </c>
      <c r="E74" s="96">
        <v>926</v>
      </c>
      <c r="F74" s="93" t="s">
        <v>20</v>
      </c>
      <c r="G74" s="96">
        <v>10801</v>
      </c>
      <c r="H74" s="93" t="s">
        <v>3</v>
      </c>
      <c r="I74" s="93" t="str">
        <f t="shared" si="3"/>
        <v>10801 Mantenimiento de edificios y locales</v>
      </c>
      <c r="J74" s="96">
        <v>19545</v>
      </c>
      <c r="K74" s="93" t="s">
        <v>17</v>
      </c>
      <c r="L74" s="93" t="str">
        <f t="shared" si="4"/>
        <v>19545 MANTENIMIENTO DE EDIFICIOS Y LOCALES</v>
      </c>
      <c r="M74" s="98">
        <v>100000000</v>
      </c>
      <c r="N74" s="96">
        <v>1</v>
      </c>
      <c r="O74" s="98">
        <v>100000000</v>
      </c>
      <c r="P74" s="93" t="s">
        <v>104</v>
      </c>
      <c r="Q74" s="93" t="s">
        <v>105</v>
      </c>
      <c r="R74" s="96"/>
      <c r="S74" s="96"/>
      <c r="T74" s="134" t="s">
        <v>111</v>
      </c>
      <c r="U74" s="94" t="s">
        <v>9</v>
      </c>
      <c r="V74" s="97" t="s">
        <v>6</v>
      </c>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c r="CC74" s="97"/>
      <c r="CD74" s="97"/>
      <c r="CE74" s="97"/>
      <c r="CF74" s="97"/>
      <c r="CG74" s="97"/>
      <c r="CH74" s="97"/>
      <c r="CI74" s="97"/>
      <c r="CJ74" s="97"/>
      <c r="CK74" s="97"/>
      <c r="CL74" s="97"/>
      <c r="CM74" s="97"/>
      <c r="CN74" s="97"/>
      <c r="CO74" s="97"/>
      <c r="CP74" s="97"/>
      <c r="CQ74" s="97"/>
      <c r="CR74" s="97"/>
      <c r="CS74" s="97"/>
      <c r="CT74" s="97"/>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7"/>
      <c r="FI74" s="97"/>
      <c r="FJ74" s="97"/>
      <c r="FK74" s="97"/>
      <c r="FL74" s="97"/>
      <c r="FM74" s="97"/>
      <c r="FN74" s="97"/>
      <c r="FO74" s="97"/>
      <c r="FP74" s="97"/>
      <c r="FQ74" s="97"/>
      <c r="FR74" s="97"/>
      <c r="FS74" s="97"/>
      <c r="FT74" s="97"/>
      <c r="FU74" s="97"/>
      <c r="FV74" s="97"/>
      <c r="FW74" s="97"/>
      <c r="FX74" s="97"/>
      <c r="FY74" s="97"/>
      <c r="FZ74" s="97"/>
      <c r="GA74" s="97"/>
      <c r="GB74" s="97"/>
      <c r="GC74" s="97"/>
      <c r="GD74" s="97"/>
      <c r="GE74" s="97"/>
      <c r="GF74" s="97"/>
      <c r="GG74" s="97"/>
      <c r="GH74" s="97"/>
      <c r="GI74" s="97"/>
      <c r="GJ74" s="97"/>
      <c r="GK74" s="97"/>
      <c r="GL74" s="97"/>
      <c r="GM74" s="97"/>
      <c r="GN74" s="97"/>
      <c r="GO74" s="97"/>
      <c r="GP74" s="97"/>
      <c r="GQ74" s="97"/>
      <c r="GR74" s="97"/>
      <c r="GS74" s="97"/>
      <c r="GT74" s="97"/>
      <c r="GU74" s="97"/>
      <c r="GV74" s="97"/>
      <c r="GW74" s="97"/>
      <c r="GX74" s="97"/>
      <c r="GY74" s="97"/>
      <c r="GZ74" s="97"/>
      <c r="HA74" s="97"/>
      <c r="HB74" s="97"/>
      <c r="HC74" s="97"/>
      <c r="HD74" s="97"/>
      <c r="HE74" s="97"/>
      <c r="HF74" s="97"/>
      <c r="HG74" s="97"/>
      <c r="HH74" s="97"/>
      <c r="HI74" s="97"/>
      <c r="HJ74" s="97"/>
      <c r="HK74" s="97"/>
      <c r="HL74" s="97"/>
      <c r="HM74" s="97"/>
      <c r="HN74" s="97"/>
      <c r="HO74" s="97"/>
      <c r="HP74" s="97"/>
      <c r="HQ74" s="97"/>
      <c r="HR74" s="97"/>
      <c r="HS74" s="97"/>
      <c r="HT74" s="97"/>
      <c r="HU74" s="97"/>
      <c r="HV74" s="97"/>
      <c r="HW74" s="97"/>
      <c r="HX74" s="97"/>
      <c r="HY74" s="97"/>
      <c r="HZ74" s="97"/>
      <c r="IA74" s="97"/>
      <c r="IB74" s="97"/>
      <c r="IC74" s="97"/>
      <c r="ID74" s="97"/>
      <c r="IE74" s="97"/>
      <c r="IF74" s="97"/>
      <c r="IG74" s="97"/>
      <c r="IH74" s="97"/>
      <c r="II74" s="97"/>
      <c r="IJ74" s="97"/>
      <c r="IK74" s="97"/>
      <c r="IL74" s="97"/>
      <c r="IM74" s="97"/>
      <c r="IN74" s="97"/>
      <c r="IO74" s="97"/>
      <c r="IP74" s="97"/>
      <c r="IQ74" s="97"/>
      <c r="IR74" s="97"/>
      <c r="IS74" s="97"/>
      <c r="IT74" s="97"/>
      <c r="IU74" s="97"/>
      <c r="IV74" s="97"/>
      <c r="IW74" s="97"/>
      <c r="IX74" s="97"/>
      <c r="IY74" s="97"/>
      <c r="IZ74" s="97"/>
      <c r="JA74" s="97"/>
      <c r="JB74" s="97"/>
      <c r="JC74" s="97"/>
      <c r="JD74" s="97"/>
      <c r="JE74" s="97"/>
      <c r="JF74" s="97"/>
      <c r="JG74" s="97"/>
      <c r="JH74" s="97"/>
      <c r="JI74" s="97"/>
      <c r="JJ74" s="97"/>
      <c r="JK74" s="97"/>
      <c r="JL74" s="97"/>
      <c r="JM74" s="97"/>
      <c r="JN74" s="97"/>
      <c r="JO74" s="97"/>
      <c r="JP74" s="97"/>
      <c r="JQ74" s="97"/>
      <c r="JR74" s="97"/>
      <c r="JS74" s="97"/>
      <c r="JT74" s="97"/>
      <c r="JU74" s="97"/>
      <c r="JV74" s="97"/>
      <c r="JW74" s="97"/>
      <c r="JX74" s="97"/>
      <c r="JY74" s="97"/>
      <c r="JZ74" s="97"/>
      <c r="KA74" s="97"/>
      <c r="KB74" s="97"/>
      <c r="KC74" s="97"/>
      <c r="KD74" s="97"/>
      <c r="KE74" s="97"/>
      <c r="KF74" s="97"/>
      <c r="KG74" s="97"/>
      <c r="KH74" s="97"/>
      <c r="KI74" s="97"/>
      <c r="KJ74" s="97"/>
      <c r="KK74" s="97"/>
      <c r="KL74" s="97"/>
      <c r="KM74" s="97"/>
      <c r="KN74" s="97"/>
      <c r="KO74" s="97"/>
      <c r="KP74" s="97"/>
      <c r="KQ74" s="97"/>
      <c r="KR74" s="97"/>
      <c r="KS74" s="97"/>
      <c r="KT74" s="97"/>
      <c r="KU74" s="97"/>
      <c r="KV74" s="97"/>
      <c r="KW74" s="97"/>
      <c r="KX74" s="97"/>
      <c r="KY74" s="97"/>
      <c r="KZ74" s="97"/>
      <c r="LA74" s="97"/>
      <c r="LB74" s="97"/>
      <c r="LC74" s="97"/>
      <c r="LD74" s="97"/>
      <c r="LE74" s="97"/>
      <c r="LF74" s="97"/>
      <c r="LG74" s="97"/>
      <c r="LH74" s="97"/>
      <c r="LI74" s="97"/>
      <c r="LJ74" s="97"/>
      <c r="LK74" s="97"/>
      <c r="LL74" s="97"/>
      <c r="LM74" s="97"/>
      <c r="LN74" s="97"/>
      <c r="LO74" s="97"/>
      <c r="LP74" s="97"/>
      <c r="LQ74" s="97"/>
      <c r="LR74" s="97"/>
      <c r="LS74" s="97"/>
      <c r="LT74" s="97"/>
      <c r="LU74" s="97"/>
      <c r="LV74" s="97"/>
      <c r="LW74" s="97"/>
      <c r="LX74" s="97"/>
      <c r="LY74" s="97"/>
      <c r="LZ74" s="97"/>
      <c r="MA74" s="97"/>
      <c r="MB74" s="97"/>
      <c r="MC74" s="97"/>
      <c r="MD74" s="97"/>
      <c r="ME74" s="97"/>
      <c r="MF74" s="97"/>
      <c r="MG74" s="97"/>
      <c r="MH74" s="97"/>
      <c r="MI74" s="97"/>
      <c r="MJ74" s="97"/>
      <c r="MK74" s="97"/>
      <c r="ML74" s="97"/>
      <c r="MM74" s="97"/>
      <c r="MN74" s="97"/>
      <c r="MO74" s="97"/>
      <c r="MP74" s="97"/>
      <c r="MQ74" s="97"/>
      <c r="MR74" s="97"/>
      <c r="MS74" s="97"/>
      <c r="MT74" s="97"/>
      <c r="MU74" s="97"/>
      <c r="MV74" s="97"/>
      <c r="MW74" s="97"/>
      <c r="MX74" s="97"/>
      <c r="MY74" s="97"/>
      <c r="MZ74" s="97"/>
      <c r="NA74" s="97"/>
      <c r="NB74" s="97"/>
      <c r="NC74" s="97"/>
      <c r="ND74" s="97"/>
      <c r="NE74" s="97"/>
      <c r="NF74" s="97"/>
      <c r="NG74" s="97"/>
      <c r="NH74" s="97"/>
      <c r="NI74" s="97"/>
      <c r="NJ74" s="97"/>
      <c r="NK74" s="97"/>
      <c r="NL74" s="97"/>
      <c r="NM74" s="97"/>
      <c r="NN74" s="97"/>
      <c r="NO74" s="97"/>
      <c r="NP74" s="97"/>
      <c r="NQ74" s="97"/>
      <c r="NR74" s="97"/>
      <c r="NS74" s="97"/>
      <c r="NT74" s="97"/>
      <c r="NU74" s="97"/>
      <c r="NV74" s="97"/>
      <c r="NW74" s="97"/>
      <c r="NX74" s="97"/>
      <c r="NY74" s="97"/>
      <c r="NZ74" s="97"/>
      <c r="OA74" s="97"/>
      <c r="OB74" s="97"/>
      <c r="OC74" s="97"/>
      <c r="OD74" s="97"/>
      <c r="OE74" s="97"/>
      <c r="OF74" s="97"/>
      <c r="OG74" s="97"/>
      <c r="OH74" s="97"/>
      <c r="OI74" s="97"/>
      <c r="OJ74" s="97"/>
      <c r="OK74" s="97"/>
      <c r="OL74" s="97"/>
      <c r="OM74" s="97"/>
      <c r="ON74" s="97"/>
    </row>
    <row r="75" spans="1:404" s="97" customFormat="1" ht="112.8" customHeight="1" x14ac:dyDescent="0.3">
      <c r="A75" s="91">
        <v>2438</v>
      </c>
      <c r="B75" s="91">
        <v>2018</v>
      </c>
      <c r="C75" s="91">
        <v>2020</v>
      </c>
      <c r="D75" s="92" t="s">
        <v>5</v>
      </c>
      <c r="E75" s="92">
        <v>930</v>
      </c>
      <c r="F75" s="93" t="s">
        <v>115</v>
      </c>
      <c r="G75" s="92">
        <v>50299</v>
      </c>
      <c r="H75" s="94" t="s">
        <v>67</v>
      </c>
      <c r="I75" s="93" t="s">
        <v>215</v>
      </c>
      <c r="J75" s="92">
        <v>19904</v>
      </c>
      <c r="K75" s="94" t="s">
        <v>66</v>
      </c>
      <c r="L75" s="93" t="s">
        <v>323</v>
      </c>
      <c r="M75" s="95">
        <v>5000000</v>
      </c>
      <c r="N75" s="92">
        <v>1</v>
      </c>
      <c r="O75" s="95">
        <v>5000000</v>
      </c>
      <c r="P75" s="93" t="s">
        <v>112</v>
      </c>
      <c r="Q75" s="93" t="s">
        <v>113</v>
      </c>
      <c r="R75" s="96"/>
      <c r="S75" s="96"/>
      <c r="T75" s="134" t="s">
        <v>114</v>
      </c>
      <c r="U75" s="94" t="s">
        <v>155</v>
      </c>
      <c r="V75" s="97" t="s">
        <v>6</v>
      </c>
    </row>
    <row r="76" spans="1:404" s="97" customFormat="1" ht="87" x14ac:dyDescent="0.3">
      <c r="A76" s="91">
        <v>2447</v>
      </c>
      <c r="B76" s="91">
        <v>2018</v>
      </c>
      <c r="C76" s="91">
        <v>2020</v>
      </c>
      <c r="D76" s="92" t="s">
        <v>5</v>
      </c>
      <c r="E76" s="92">
        <v>930</v>
      </c>
      <c r="F76" s="93" t="s">
        <v>115</v>
      </c>
      <c r="G76" s="92">
        <v>50299</v>
      </c>
      <c r="H76" s="93" t="s">
        <v>67</v>
      </c>
      <c r="I76" s="93" t="s">
        <v>215</v>
      </c>
      <c r="J76" s="92">
        <v>19904</v>
      </c>
      <c r="K76" s="94" t="s">
        <v>66</v>
      </c>
      <c r="L76" s="93" t="s">
        <v>323</v>
      </c>
      <c r="M76" s="95">
        <v>5000000</v>
      </c>
      <c r="N76" s="92">
        <v>1</v>
      </c>
      <c r="O76" s="95">
        <v>5000000</v>
      </c>
      <c r="P76" s="93" t="s">
        <v>112</v>
      </c>
      <c r="Q76" s="93" t="s">
        <v>113</v>
      </c>
      <c r="R76" s="96"/>
      <c r="S76" s="96"/>
      <c r="T76" s="134" t="s">
        <v>116</v>
      </c>
      <c r="U76" s="94" t="s">
        <v>12</v>
      </c>
      <c r="V76" s="97" t="s">
        <v>6</v>
      </c>
    </row>
    <row r="77" spans="1:404" s="97" customFormat="1" ht="87" x14ac:dyDescent="0.3">
      <c r="A77" s="91">
        <v>2717</v>
      </c>
      <c r="B77" s="91">
        <v>2018</v>
      </c>
      <c r="C77" s="91">
        <v>2020</v>
      </c>
      <c r="D77" s="92" t="s">
        <v>5</v>
      </c>
      <c r="E77" s="92">
        <v>930</v>
      </c>
      <c r="F77" s="93" t="s">
        <v>115</v>
      </c>
      <c r="G77" s="92">
        <v>10801</v>
      </c>
      <c r="H77" s="94" t="s">
        <v>3</v>
      </c>
      <c r="I77" s="93" t="str">
        <f t="shared" si="3"/>
        <v>10801 Mantenimiento de edificios y locales</v>
      </c>
      <c r="J77" s="92">
        <v>19545</v>
      </c>
      <c r="K77" s="94" t="s">
        <v>17</v>
      </c>
      <c r="L77" s="93" t="str">
        <f t="shared" si="4"/>
        <v>19545 MANTENIMIENTO DE EDIFICIOS Y LOCALES</v>
      </c>
      <c r="M77" s="95">
        <v>3750000</v>
      </c>
      <c r="N77" s="92">
        <v>1</v>
      </c>
      <c r="O77" s="95">
        <v>3750000</v>
      </c>
      <c r="P77" s="93" t="s">
        <v>112</v>
      </c>
      <c r="Q77" s="93" t="s">
        <v>113</v>
      </c>
      <c r="R77" s="96"/>
      <c r="S77" s="96"/>
      <c r="T77" s="134" t="s">
        <v>117</v>
      </c>
      <c r="U77" s="94" t="s">
        <v>155</v>
      </c>
      <c r="V77" s="97" t="s">
        <v>6</v>
      </c>
    </row>
    <row r="78" spans="1:404" s="97" customFormat="1" ht="52.2" x14ac:dyDescent="0.3">
      <c r="A78" s="91">
        <v>1493</v>
      </c>
      <c r="B78" s="91">
        <v>2018</v>
      </c>
      <c r="C78" s="91">
        <v>2020</v>
      </c>
      <c r="D78" s="92" t="s">
        <v>5</v>
      </c>
      <c r="E78" s="92">
        <v>926</v>
      </c>
      <c r="F78" s="93" t="s">
        <v>20</v>
      </c>
      <c r="G78" s="92">
        <v>10801</v>
      </c>
      <c r="H78" s="94" t="s">
        <v>3</v>
      </c>
      <c r="I78" s="93" t="str">
        <f t="shared" si="3"/>
        <v>10801 Mantenimiento de edificios y locales</v>
      </c>
      <c r="J78" s="92">
        <v>19545</v>
      </c>
      <c r="K78" s="94" t="s">
        <v>17</v>
      </c>
      <c r="L78" s="93" t="str">
        <f t="shared" si="4"/>
        <v>19545 MANTENIMIENTO DE EDIFICIOS Y LOCALES</v>
      </c>
      <c r="M78" s="95">
        <v>5000000</v>
      </c>
      <c r="N78" s="92">
        <v>1</v>
      </c>
      <c r="O78" s="95">
        <v>5000000</v>
      </c>
      <c r="P78" s="93" t="s">
        <v>118</v>
      </c>
      <c r="Q78" s="93" t="s">
        <v>119</v>
      </c>
      <c r="R78" s="96"/>
      <c r="S78" s="96"/>
      <c r="T78" s="134" t="s">
        <v>120</v>
      </c>
      <c r="U78" s="94" t="s">
        <v>155</v>
      </c>
      <c r="V78" s="97" t="s">
        <v>6</v>
      </c>
    </row>
    <row r="79" spans="1:404" s="97" customFormat="1" ht="52.2" x14ac:dyDescent="0.3">
      <c r="A79" s="91">
        <v>2770</v>
      </c>
      <c r="B79" s="91">
        <v>2018</v>
      </c>
      <c r="C79" s="91">
        <v>2020</v>
      </c>
      <c r="D79" s="92" t="s">
        <v>5</v>
      </c>
      <c r="E79" s="92">
        <v>927</v>
      </c>
      <c r="F79" s="93" t="s">
        <v>7</v>
      </c>
      <c r="G79" s="92">
        <v>50104</v>
      </c>
      <c r="H79" s="93" t="s">
        <v>33</v>
      </c>
      <c r="I79" s="93" t="str">
        <f t="shared" si="3"/>
        <v>50104 Equipo y mobiliario de oficina</v>
      </c>
      <c r="J79" s="92">
        <v>24644</v>
      </c>
      <c r="K79" s="94" t="s">
        <v>37</v>
      </c>
      <c r="L79" s="93" t="str">
        <f t="shared" si="4"/>
        <v>24644 MUEBLE TIPO MOSTRADOR</v>
      </c>
      <c r="M79" s="95">
        <v>5000000</v>
      </c>
      <c r="N79" s="92">
        <v>1</v>
      </c>
      <c r="O79" s="95">
        <v>5000000</v>
      </c>
      <c r="P79" s="93" t="s">
        <v>121</v>
      </c>
      <c r="Q79" s="93" t="s">
        <v>39</v>
      </c>
      <c r="R79" s="96"/>
      <c r="S79" s="96"/>
      <c r="T79" s="134" t="s">
        <v>122</v>
      </c>
      <c r="U79" s="94" t="s">
        <v>12</v>
      </c>
      <c r="V79" s="97" t="s">
        <v>6</v>
      </c>
    </row>
    <row r="80" spans="1:404" s="97" customFormat="1" ht="52.2" x14ac:dyDescent="0.3">
      <c r="A80" s="91">
        <v>2783</v>
      </c>
      <c r="B80" s="91">
        <v>2018</v>
      </c>
      <c r="C80" s="91">
        <v>2020</v>
      </c>
      <c r="D80" s="92" t="s">
        <v>5</v>
      </c>
      <c r="E80" s="92">
        <v>927</v>
      </c>
      <c r="F80" s="93" t="s">
        <v>7</v>
      </c>
      <c r="G80" s="92">
        <v>50104</v>
      </c>
      <c r="H80" s="93" t="s">
        <v>33</v>
      </c>
      <c r="I80" s="93" t="str">
        <f t="shared" si="3"/>
        <v>50104 Equipo y mobiliario de oficina</v>
      </c>
      <c r="J80" s="92">
        <v>24644</v>
      </c>
      <c r="K80" s="94" t="s">
        <v>37</v>
      </c>
      <c r="L80" s="93" t="str">
        <f t="shared" si="4"/>
        <v>24644 MUEBLE TIPO MOSTRADOR</v>
      </c>
      <c r="M80" s="95">
        <v>5000000</v>
      </c>
      <c r="N80" s="92">
        <v>1</v>
      </c>
      <c r="O80" s="95">
        <v>5000000</v>
      </c>
      <c r="P80" s="93" t="s">
        <v>123</v>
      </c>
      <c r="Q80" s="93" t="s">
        <v>39</v>
      </c>
      <c r="R80" s="96"/>
      <c r="S80" s="96"/>
      <c r="T80" s="134" t="s">
        <v>122</v>
      </c>
      <c r="U80" s="94" t="s">
        <v>12</v>
      </c>
      <c r="V80" s="97" t="s">
        <v>6</v>
      </c>
    </row>
    <row r="81" spans="1:404" s="97" customFormat="1" ht="69.599999999999994" x14ac:dyDescent="0.3">
      <c r="A81" s="91">
        <v>2781</v>
      </c>
      <c r="B81" s="91">
        <v>2018</v>
      </c>
      <c r="C81" s="91">
        <v>2020</v>
      </c>
      <c r="D81" s="92" t="s">
        <v>5</v>
      </c>
      <c r="E81" s="92">
        <v>927</v>
      </c>
      <c r="F81" s="93" t="s">
        <v>7</v>
      </c>
      <c r="G81" s="92">
        <v>50104</v>
      </c>
      <c r="H81" s="93" t="s">
        <v>33</v>
      </c>
      <c r="I81" s="93" t="str">
        <f t="shared" si="3"/>
        <v>50104 Equipo y mobiliario de oficina</v>
      </c>
      <c r="J81" s="92">
        <v>24644</v>
      </c>
      <c r="K81" s="94" t="s">
        <v>37</v>
      </c>
      <c r="L81" s="93" t="str">
        <f t="shared" si="4"/>
        <v>24644 MUEBLE TIPO MOSTRADOR</v>
      </c>
      <c r="M81" s="95">
        <v>5000000</v>
      </c>
      <c r="N81" s="92">
        <v>1</v>
      </c>
      <c r="O81" s="95">
        <v>5000000</v>
      </c>
      <c r="P81" s="93" t="s">
        <v>124</v>
      </c>
      <c r="Q81" s="93" t="s">
        <v>39</v>
      </c>
      <c r="R81" s="96"/>
      <c r="S81" s="96"/>
      <c r="T81" s="134" t="s">
        <v>125</v>
      </c>
      <c r="U81" s="94" t="s">
        <v>12</v>
      </c>
      <c r="V81" s="97" t="s">
        <v>6</v>
      </c>
    </row>
    <row r="82" spans="1:404" s="97" customFormat="1" ht="52.2" x14ac:dyDescent="0.3">
      <c r="A82" s="91">
        <v>3199</v>
      </c>
      <c r="B82" s="91">
        <v>2018</v>
      </c>
      <c r="C82" s="91">
        <v>2020</v>
      </c>
      <c r="D82" s="92" t="s">
        <v>5</v>
      </c>
      <c r="E82" s="92">
        <v>926</v>
      </c>
      <c r="F82" s="93" t="s">
        <v>20</v>
      </c>
      <c r="G82" s="92">
        <v>50299</v>
      </c>
      <c r="H82" s="94" t="s">
        <v>67</v>
      </c>
      <c r="I82" s="93" t="s">
        <v>215</v>
      </c>
      <c r="J82" s="92">
        <v>19904</v>
      </c>
      <c r="K82" s="94" t="s">
        <v>66</v>
      </c>
      <c r="L82" s="93" t="s">
        <v>323</v>
      </c>
      <c r="M82" s="95">
        <v>40000000</v>
      </c>
      <c r="N82" s="92">
        <v>1</v>
      </c>
      <c r="O82" s="95">
        <v>40000000</v>
      </c>
      <c r="P82" s="93" t="s">
        <v>127</v>
      </c>
      <c r="Q82" s="93" t="s">
        <v>83</v>
      </c>
      <c r="R82" s="96"/>
      <c r="S82" s="96"/>
      <c r="T82" s="134" t="s">
        <v>128</v>
      </c>
      <c r="U82" s="94" t="s">
        <v>155</v>
      </c>
      <c r="V82" s="97" t="s">
        <v>6</v>
      </c>
    </row>
    <row r="83" spans="1:404" s="97" customFormat="1" ht="52.2" x14ac:dyDescent="0.3">
      <c r="A83" s="91">
        <v>3200</v>
      </c>
      <c r="B83" s="91">
        <v>2018</v>
      </c>
      <c r="C83" s="91">
        <v>2020</v>
      </c>
      <c r="D83" s="92" t="s">
        <v>5</v>
      </c>
      <c r="E83" s="92">
        <v>926</v>
      </c>
      <c r="F83" s="93" t="s">
        <v>20</v>
      </c>
      <c r="G83" s="92">
        <v>50299</v>
      </c>
      <c r="H83" s="94" t="s">
        <v>67</v>
      </c>
      <c r="I83" s="93" t="s">
        <v>215</v>
      </c>
      <c r="J83" s="92">
        <v>19904</v>
      </c>
      <c r="K83" s="94" t="s">
        <v>66</v>
      </c>
      <c r="L83" s="93" t="s">
        <v>323</v>
      </c>
      <c r="M83" s="95">
        <v>10000000</v>
      </c>
      <c r="N83" s="92">
        <v>1</v>
      </c>
      <c r="O83" s="95">
        <v>10000000</v>
      </c>
      <c r="P83" s="93" t="s">
        <v>127</v>
      </c>
      <c r="Q83" s="93" t="s">
        <v>83</v>
      </c>
      <c r="R83" s="96"/>
      <c r="S83" s="96"/>
      <c r="T83" s="134" t="s">
        <v>129</v>
      </c>
      <c r="U83" s="94" t="s">
        <v>155</v>
      </c>
      <c r="V83" s="97" t="s">
        <v>6</v>
      </c>
    </row>
    <row r="84" spans="1:404" s="97" customFormat="1" ht="87" x14ac:dyDescent="0.3">
      <c r="A84" s="91"/>
      <c r="B84" s="91"/>
      <c r="C84" s="91"/>
      <c r="D84" s="92"/>
      <c r="E84" s="96">
        <v>926</v>
      </c>
      <c r="F84" s="93" t="s">
        <v>20</v>
      </c>
      <c r="G84" s="93" t="s">
        <v>313</v>
      </c>
      <c r="H84" s="93" t="s">
        <v>314</v>
      </c>
      <c r="I84" s="93" t="s">
        <v>322</v>
      </c>
      <c r="J84" s="92"/>
      <c r="K84" s="94"/>
      <c r="L84" s="93" t="s">
        <v>316</v>
      </c>
      <c r="M84" s="95"/>
      <c r="N84" s="92"/>
      <c r="O84" s="98">
        <v>650620398</v>
      </c>
      <c r="P84" s="130" t="s">
        <v>319</v>
      </c>
      <c r="Q84" s="93" t="s">
        <v>8</v>
      </c>
      <c r="R84" s="96"/>
      <c r="S84" s="96"/>
      <c r="T84" s="134" t="s">
        <v>315</v>
      </c>
      <c r="U84" s="94" t="s">
        <v>155</v>
      </c>
    </row>
    <row r="85" spans="1:404" s="84" customFormat="1" ht="69.599999999999994" x14ac:dyDescent="0.3">
      <c r="A85" s="99">
        <v>816</v>
      </c>
      <c r="B85" s="99">
        <v>2018</v>
      </c>
      <c r="C85" s="99">
        <v>2020</v>
      </c>
      <c r="D85" s="96" t="s">
        <v>5</v>
      </c>
      <c r="E85" s="96">
        <v>926</v>
      </c>
      <c r="F85" s="93" t="s">
        <v>20</v>
      </c>
      <c r="G85" s="96">
        <v>10403</v>
      </c>
      <c r="H85" s="93" t="s">
        <v>133</v>
      </c>
      <c r="I85" s="93" t="str">
        <f t="shared" si="3"/>
        <v>10403 Servicios de ingeniería</v>
      </c>
      <c r="J85" s="96">
        <v>21862</v>
      </c>
      <c r="K85" s="93" t="s">
        <v>130</v>
      </c>
      <c r="L85" s="93" t="str">
        <f t="shared" si="4"/>
        <v>21862 CONSULTORIA EN SERVICIOS DE INGENIERIA</v>
      </c>
      <c r="M85" s="98">
        <v>50000000</v>
      </c>
      <c r="N85" s="96">
        <v>1</v>
      </c>
      <c r="O85" s="98">
        <v>50000000</v>
      </c>
      <c r="P85" s="93" t="s">
        <v>131</v>
      </c>
      <c r="Q85" s="93" t="s">
        <v>132</v>
      </c>
      <c r="R85" s="96"/>
      <c r="S85" s="96"/>
      <c r="T85" s="134" t="s">
        <v>178</v>
      </c>
      <c r="U85" s="94" t="s">
        <v>9</v>
      </c>
      <c r="V85" s="97" t="s">
        <v>6</v>
      </c>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c r="CN85" s="97"/>
      <c r="CO85" s="97"/>
      <c r="CP85" s="97"/>
      <c r="CQ85" s="97"/>
      <c r="CR85" s="97"/>
      <c r="CS85" s="97"/>
      <c r="CT85" s="97"/>
      <c r="CU85" s="97"/>
      <c r="CV85" s="97"/>
      <c r="CW85" s="97"/>
      <c r="CX85" s="97"/>
      <c r="CY85" s="97"/>
      <c r="CZ85" s="97"/>
      <c r="DA85" s="97"/>
      <c r="DB85" s="97"/>
      <c r="DC85" s="97"/>
      <c r="DD85" s="97"/>
      <c r="DE85" s="97"/>
      <c r="DF85" s="97"/>
      <c r="DG85" s="97"/>
      <c r="DH85" s="97"/>
      <c r="DI85" s="97"/>
      <c r="DJ85" s="97"/>
      <c r="DK85" s="97"/>
      <c r="DL85" s="97"/>
      <c r="DM85" s="97"/>
      <c r="DN85" s="97"/>
      <c r="DO85" s="97"/>
      <c r="DP85" s="97"/>
      <c r="DQ85" s="97"/>
      <c r="DR85" s="97"/>
      <c r="DS85" s="97"/>
      <c r="DT85" s="97"/>
      <c r="DU85" s="97"/>
      <c r="DV85" s="97"/>
      <c r="DW85" s="97"/>
      <c r="DX85" s="97"/>
      <c r="DY85" s="97"/>
      <c r="DZ85" s="97"/>
      <c r="EA85" s="97"/>
      <c r="EB85" s="97"/>
      <c r="EC85" s="97"/>
      <c r="ED85" s="97"/>
      <c r="EE85" s="97"/>
      <c r="EF85" s="97"/>
      <c r="EG85" s="97"/>
      <c r="EH85" s="97"/>
      <c r="EI85" s="97"/>
      <c r="EJ85" s="97"/>
      <c r="EK85" s="97"/>
      <c r="EL85" s="97"/>
      <c r="EM85" s="97"/>
      <c r="EN85" s="97"/>
      <c r="EO85" s="97"/>
      <c r="EP85" s="97"/>
      <c r="EQ85" s="97"/>
      <c r="ER85" s="97"/>
      <c r="ES85" s="97"/>
      <c r="ET85" s="97"/>
      <c r="EU85" s="97"/>
      <c r="EV85" s="97"/>
      <c r="EW85" s="97"/>
      <c r="EX85" s="97"/>
      <c r="EY85" s="97"/>
      <c r="EZ85" s="97"/>
      <c r="FA85" s="97"/>
      <c r="FB85" s="97"/>
      <c r="FC85" s="97"/>
      <c r="FD85" s="97"/>
      <c r="FE85" s="97"/>
      <c r="FF85" s="97"/>
      <c r="FG85" s="97"/>
      <c r="FH85" s="97"/>
      <c r="FI85" s="97"/>
      <c r="FJ85" s="97"/>
      <c r="FK85" s="97"/>
      <c r="FL85" s="97"/>
      <c r="FM85" s="97"/>
      <c r="FN85" s="97"/>
      <c r="FO85" s="97"/>
      <c r="FP85" s="97"/>
      <c r="FQ85" s="97"/>
      <c r="FR85" s="97"/>
      <c r="FS85" s="97"/>
      <c r="FT85" s="97"/>
      <c r="FU85" s="97"/>
      <c r="FV85" s="97"/>
      <c r="FW85" s="97"/>
      <c r="FX85" s="97"/>
      <c r="FY85" s="97"/>
      <c r="FZ85" s="97"/>
      <c r="GA85" s="97"/>
      <c r="GB85" s="97"/>
      <c r="GC85" s="97"/>
      <c r="GD85" s="97"/>
      <c r="GE85" s="97"/>
      <c r="GF85" s="97"/>
      <c r="GG85" s="97"/>
      <c r="GH85" s="97"/>
      <c r="GI85" s="97"/>
      <c r="GJ85" s="97"/>
      <c r="GK85" s="97"/>
      <c r="GL85" s="97"/>
      <c r="GM85" s="97"/>
      <c r="GN85" s="97"/>
      <c r="GO85" s="97"/>
      <c r="GP85" s="97"/>
      <c r="GQ85" s="97"/>
      <c r="GR85" s="97"/>
      <c r="GS85" s="97"/>
      <c r="GT85" s="97"/>
      <c r="GU85" s="97"/>
      <c r="GV85" s="97"/>
      <c r="GW85" s="97"/>
      <c r="GX85" s="97"/>
      <c r="GY85" s="97"/>
      <c r="GZ85" s="97"/>
      <c r="HA85" s="97"/>
      <c r="HB85" s="97"/>
      <c r="HC85" s="97"/>
      <c r="HD85" s="97"/>
      <c r="HE85" s="97"/>
      <c r="HF85" s="97"/>
      <c r="HG85" s="97"/>
      <c r="HH85" s="97"/>
      <c r="HI85" s="97"/>
      <c r="HJ85" s="97"/>
      <c r="HK85" s="97"/>
      <c r="HL85" s="97"/>
      <c r="HM85" s="97"/>
      <c r="HN85" s="97"/>
      <c r="HO85" s="97"/>
      <c r="HP85" s="97"/>
      <c r="HQ85" s="97"/>
      <c r="HR85" s="97"/>
      <c r="HS85" s="97"/>
      <c r="HT85" s="97"/>
      <c r="HU85" s="97"/>
      <c r="HV85" s="97"/>
      <c r="HW85" s="97"/>
      <c r="HX85" s="97"/>
      <c r="HY85" s="97"/>
      <c r="HZ85" s="97"/>
      <c r="IA85" s="97"/>
      <c r="IB85" s="97"/>
      <c r="IC85" s="97"/>
      <c r="ID85" s="97"/>
      <c r="IE85" s="97"/>
      <c r="IF85" s="97"/>
      <c r="IG85" s="97"/>
      <c r="IH85" s="97"/>
      <c r="II85" s="97"/>
      <c r="IJ85" s="97"/>
      <c r="IK85" s="97"/>
      <c r="IL85" s="97"/>
      <c r="IM85" s="97"/>
      <c r="IN85" s="97"/>
      <c r="IO85" s="97"/>
      <c r="IP85" s="97"/>
      <c r="IQ85" s="97"/>
      <c r="IR85" s="97"/>
      <c r="IS85" s="97"/>
      <c r="IT85" s="97"/>
      <c r="IU85" s="97"/>
      <c r="IV85" s="97"/>
      <c r="IW85" s="97"/>
      <c r="IX85" s="97"/>
      <c r="IY85" s="97"/>
      <c r="IZ85" s="97"/>
      <c r="JA85" s="97"/>
      <c r="JB85" s="97"/>
      <c r="JC85" s="97"/>
      <c r="JD85" s="97"/>
      <c r="JE85" s="97"/>
      <c r="JF85" s="97"/>
      <c r="JG85" s="97"/>
      <c r="JH85" s="97"/>
      <c r="JI85" s="97"/>
      <c r="JJ85" s="97"/>
      <c r="JK85" s="97"/>
      <c r="JL85" s="97"/>
      <c r="JM85" s="97"/>
      <c r="JN85" s="97"/>
      <c r="JO85" s="97"/>
      <c r="JP85" s="97"/>
      <c r="JQ85" s="97"/>
      <c r="JR85" s="97"/>
      <c r="JS85" s="97"/>
      <c r="JT85" s="97"/>
      <c r="JU85" s="97"/>
      <c r="JV85" s="97"/>
      <c r="JW85" s="97"/>
      <c r="JX85" s="97"/>
      <c r="JY85" s="97"/>
      <c r="JZ85" s="97"/>
      <c r="KA85" s="97"/>
      <c r="KB85" s="97"/>
      <c r="KC85" s="97"/>
      <c r="KD85" s="97"/>
      <c r="KE85" s="97"/>
      <c r="KF85" s="97"/>
      <c r="KG85" s="97"/>
      <c r="KH85" s="97"/>
      <c r="KI85" s="97"/>
      <c r="KJ85" s="97"/>
      <c r="KK85" s="97"/>
      <c r="KL85" s="97"/>
      <c r="KM85" s="97"/>
      <c r="KN85" s="97"/>
      <c r="KO85" s="97"/>
      <c r="KP85" s="97"/>
      <c r="KQ85" s="97"/>
      <c r="KR85" s="97"/>
      <c r="KS85" s="97"/>
      <c r="KT85" s="97"/>
      <c r="KU85" s="97"/>
      <c r="KV85" s="97"/>
      <c r="KW85" s="97"/>
      <c r="KX85" s="97"/>
      <c r="KY85" s="97"/>
      <c r="KZ85" s="97"/>
      <c r="LA85" s="97"/>
      <c r="LB85" s="97"/>
      <c r="LC85" s="97"/>
      <c r="LD85" s="97"/>
      <c r="LE85" s="97"/>
      <c r="LF85" s="97"/>
      <c r="LG85" s="97"/>
      <c r="LH85" s="97"/>
      <c r="LI85" s="97"/>
      <c r="LJ85" s="97"/>
      <c r="LK85" s="97"/>
      <c r="LL85" s="97"/>
      <c r="LM85" s="97"/>
      <c r="LN85" s="97"/>
      <c r="LO85" s="97"/>
      <c r="LP85" s="97"/>
      <c r="LQ85" s="97"/>
      <c r="LR85" s="97"/>
      <c r="LS85" s="97"/>
      <c r="LT85" s="97"/>
      <c r="LU85" s="97"/>
      <c r="LV85" s="97"/>
      <c r="LW85" s="97"/>
      <c r="LX85" s="97"/>
      <c r="LY85" s="97"/>
      <c r="LZ85" s="97"/>
      <c r="MA85" s="97"/>
      <c r="MB85" s="97"/>
      <c r="MC85" s="97"/>
      <c r="MD85" s="97"/>
      <c r="ME85" s="97"/>
      <c r="MF85" s="97"/>
      <c r="MG85" s="97"/>
      <c r="MH85" s="97"/>
      <c r="MI85" s="97"/>
      <c r="MJ85" s="97"/>
      <c r="MK85" s="97"/>
      <c r="ML85" s="97"/>
      <c r="MM85" s="97"/>
      <c r="MN85" s="97"/>
      <c r="MO85" s="97"/>
      <c r="MP85" s="97"/>
      <c r="MQ85" s="97"/>
      <c r="MR85" s="97"/>
      <c r="MS85" s="97"/>
      <c r="MT85" s="97"/>
      <c r="MU85" s="97"/>
      <c r="MV85" s="97"/>
      <c r="MW85" s="97"/>
      <c r="MX85" s="97"/>
      <c r="MY85" s="97"/>
      <c r="MZ85" s="97"/>
      <c r="NA85" s="97"/>
      <c r="NB85" s="97"/>
      <c r="NC85" s="97"/>
      <c r="ND85" s="97"/>
      <c r="NE85" s="97"/>
      <c r="NF85" s="97"/>
      <c r="NG85" s="97"/>
      <c r="NH85" s="97"/>
      <c r="NI85" s="97"/>
      <c r="NJ85" s="97"/>
      <c r="NK85" s="97"/>
      <c r="NL85" s="97"/>
      <c r="NM85" s="97"/>
      <c r="NN85" s="97"/>
      <c r="NO85" s="97"/>
      <c r="NP85" s="97"/>
      <c r="NQ85" s="97"/>
      <c r="NR85" s="97"/>
      <c r="NS85" s="97"/>
      <c r="NT85" s="97"/>
      <c r="NU85" s="97"/>
      <c r="NV85" s="97"/>
      <c r="NW85" s="97"/>
      <c r="NX85" s="97"/>
      <c r="NY85" s="97"/>
      <c r="NZ85" s="97"/>
      <c r="OA85" s="97"/>
      <c r="OB85" s="97"/>
      <c r="OC85" s="97"/>
      <c r="OD85" s="97"/>
      <c r="OE85" s="97"/>
      <c r="OF85" s="97"/>
      <c r="OG85" s="97"/>
      <c r="OH85" s="97"/>
      <c r="OI85" s="97"/>
      <c r="OJ85" s="97"/>
      <c r="OK85" s="97"/>
      <c r="OL85" s="97"/>
      <c r="OM85" s="97"/>
      <c r="ON85" s="97"/>
    </row>
    <row r="86" spans="1:404" s="97" customFormat="1" ht="69.599999999999994" x14ac:dyDescent="0.3">
      <c r="A86" s="91">
        <v>1744</v>
      </c>
      <c r="B86" s="91">
        <v>2018</v>
      </c>
      <c r="C86" s="91">
        <v>2020</v>
      </c>
      <c r="D86" s="92" t="s">
        <v>5</v>
      </c>
      <c r="E86" s="92">
        <v>927</v>
      </c>
      <c r="F86" s="93" t="s">
        <v>7</v>
      </c>
      <c r="G86" s="92">
        <v>10801</v>
      </c>
      <c r="H86" s="94" t="s">
        <v>3</v>
      </c>
      <c r="I86" s="93" t="str">
        <f t="shared" si="3"/>
        <v>10801 Mantenimiento de edificios y locales</v>
      </c>
      <c r="J86" s="92">
        <v>6886</v>
      </c>
      <c r="K86" s="94" t="s">
        <v>134</v>
      </c>
      <c r="L86" s="93" t="str">
        <f t="shared" si="4"/>
        <v>6886 REPARACION DE TECHOS</v>
      </c>
      <c r="M86" s="95">
        <v>6000000</v>
      </c>
      <c r="N86" s="92">
        <v>1</v>
      </c>
      <c r="O86" s="95">
        <v>6000000</v>
      </c>
      <c r="P86" s="93" t="s">
        <v>135</v>
      </c>
      <c r="Q86" s="93" t="s">
        <v>136</v>
      </c>
      <c r="R86" s="96"/>
      <c r="S86" s="96"/>
      <c r="T86" s="134" t="s">
        <v>137</v>
      </c>
      <c r="U86" s="94" t="s">
        <v>155</v>
      </c>
      <c r="V86" s="97" t="s">
        <v>6</v>
      </c>
    </row>
    <row r="87" spans="1:404" s="97" customFormat="1" ht="69.599999999999994" x14ac:dyDescent="0.3">
      <c r="A87" s="91">
        <v>2765</v>
      </c>
      <c r="B87" s="91">
        <v>2018</v>
      </c>
      <c r="C87" s="91">
        <v>2020</v>
      </c>
      <c r="D87" s="92" t="s">
        <v>5</v>
      </c>
      <c r="E87" s="92">
        <v>927</v>
      </c>
      <c r="F87" s="93" t="s">
        <v>7</v>
      </c>
      <c r="G87" s="92">
        <v>50104</v>
      </c>
      <c r="H87" s="93" t="s">
        <v>33</v>
      </c>
      <c r="I87" s="93" t="str">
        <f t="shared" si="3"/>
        <v>50104 Equipo y mobiliario de oficina</v>
      </c>
      <c r="J87" s="92">
        <v>24644</v>
      </c>
      <c r="K87" s="94" t="s">
        <v>37</v>
      </c>
      <c r="L87" s="93" t="str">
        <f t="shared" si="4"/>
        <v>24644 MUEBLE TIPO MOSTRADOR</v>
      </c>
      <c r="M87" s="95">
        <v>5000000</v>
      </c>
      <c r="N87" s="92">
        <v>1</v>
      </c>
      <c r="O87" s="95">
        <v>5000000</v>
      </c>
      <c r="P87" s="93" t="s">
        <v>138</v>
      </c>
      <c r="Q87" s="93" t="s">
        <v>39</v>
      </c>
      <c r="R87" s="96"/>
      <c r="S87" s="96"/>
      <c r="T87" s="134" t="s">
        <v>139</v>
      </c>
      <c r="U87" s="94" t="s">
        <v>12</v>
      </c>
      <c r="V87" s="97" t="s">
        <v>6</v>
      </c>
    </row>
    <row r="88" spans="1:404" s="97" customFormat="1" ht="52.2" x14ac:dyDescent="0.3">
      <c r="A88" s="91"/>
      <c r="B88" s="91"/>
      <c r="C88" s="91"/>
      <c r="D88" s="122"/>
      <c r="E88" s="129">
        <v>926</v>
      </c>
      <c r="F88" s="130" t="s">
        <v>20</v>
      </c>
      <c r="G88" s="122"/>
      <c r="H88" s="123"/>
      <c r="I88" s="130" t="s">
        <v>317</v>
      </c>
      <c r="J88" s="122"/>
      <c r="K88" s="124"/>
      <c r="L88" s="130" t="s">
        <v>318</v>
      </c>
      <c r="M88" s="125"/>
      <c r="N88" s="122"/>
      <c r="O88" s="131">
        <v>652500000</v>
      </c>
      <c r="P88" s="130" t="s">
        <v>319</v>
      </c>
      <c r="Q88" s="130" t="s">
        <v>8</v>
      </c>
      <c r="R88" s="126"/>
      <c r="S88" s="132"/>
      <c r="T88" s="136" t="s">
        <v>320</v>
      </c>
      <c r="U88" s="133" t="s">
        <v>321</v>
      </c>
    </row>
    <row r="89" spans="1:404" s="84" customFormat="1" x14ac:dyDescent="0.3">
      <c r="A89" s="99"/>
      <c r="B89" s="99"/>
      <c r="C89" s="99"/>
      <c r="D89" s="101"/>
      <c r="E89" s="82"/>
      <c r="F89" s="82"/>
      <c r="G89" s="101"/>
      <c r="H89" s="82"/>
      <c r="I89" s="82"/>
      <c r="J89" s="101"/>
      <c r="K89" s="82"/>
      <c r="L89" s="82"/>
      <c r="M89" s="101"/>
      <c r="N89" s="82"/>
      <c r="O89" s="82"/>
      <c r="P89" s="101"/>
      <c r="Q89" s="82"/>
      <c r="R89" s="82"/>
      <c r="S89" s="82"/>
      <c r="T89" s="101"/>
      <c r="U89" s="82"/>
      <c r="V89" s="97"/>
    </row>
    <row r="90" spans="1:404" s="84" customFormat="1" x14ac:dyDescent="0.3">
      <c r="A90" s="99"/>
      <c r="B90" s="99"/>
      <c r="C90" s="99"/>
      <c r="D90" s="101"/>
      <c r="E90" s="82"/>
      <c r="F90" s="82"/>
      <c r="G90" s="101"/>
      <c r="H90" s="82"/>
      <c r="I90" s="82"/>
      <c r="J90" s="101"/>
      <c r="K90" s="82"/>
      <c r="L90" s="82"/>
      <c r="M90" s="101"/>
      <c r="N90" s="82"/>
      <c r="O90" s="101">
        <f>SUM(O3:O88)</f>
        <v>10522941779.200001</v>
      </c>
      <c r="P90" s="101"/>
      <c r="Q90" s="82"/>
      <c r="R90" s="82"/>
      <c r="S90" s="82"/>
      <c r="T90" s="101"/>
      <c r="U90" s="82"/>
      <c r="V90" s="97"/>
    </row>
    <row r="91" spans="1:404" s="84" customFormat="1" x14ac:dyDescent="0.3">
      <c r="A91" s="99"/>
      <c r="B91" s="99"/>
      <c r="C91" s="99"/>
      <c r="D91" s="101"/>
      <c r="E91" s="82"/>
      <c r="F91" s="82"/>
      <c r="G91" s="101"/>
      <c r="H91" s="82"/>
      <c r="I91" s="82"/>
      <c r="J91" s="101"/>
      <c r="K91" s="82"/>
      <c r="L91" s="82"/>
      <c r="M91" s="101"/>
      <c r="N91" s="82"/>
      <c r="O91" s="82"/>
      <c r="P91" s="101"/>
      <c r="Q91" s="82"/>
      <c r="R91" s="82"/>
      <c r="S91" s="82"/>
      <c r="T91" s="101"/>
      <c r="U91" s="82"/>
      <c r="V91" s="97"/>
    </row>
    <row r="92" spans="1:404" s="84" customFormat="1" x14ac:dyDescent="0.3">
      <c r="A92" s="99"/>
      <c r="B92" s="99"/>
      <c r="C92" s="99"/>
      <c r="D92" s="101"/>
      <c r="E92" s="82"/>
      <c r="F92" s="82"/>
      <c r="G92" s="101"/>
      <c r="H92" s="82"/>
      <c r="I92" s="82"/>
      <c r="J92" s="101"/>
      <c r="K92" s="82"/>
      <c r="L92" s="82"/>
      <c r="M92" s="101"/>
      <c r="N92" s="82"/>
      <c r="O92" s="82"/>
      <c r="P92" s="101"/>
      <c r="Q92" s="82"/>
      <c r="R92" s="82"/>
      <c r="S92" s="82"/>
      <c r="T92" s="101"/>
      <c r="U92" s="82"/>
      <c r="V92" s="97"/>
    </row>
    <row r="93" spans="1:404" s="84" customFormat="1" x14ac:dyDescent="0.3">
      <c r="A93" s="99"/>
      <c r="B93" s="99"/>
      <c r="C93" s="99"/>
      <c r="D93" s="101"/>
      <c r="E93" s="82"/>
      <c r="F93" s="82"/>
      <c r="G93" s="101"/>
      <c r="H93" s="82"/>
      <c r="I93" s="82"/>
      <c r="J93" s="101"/>
      <c r="K93" s="82"/>
      <c r="L93" s="82"/>
      <c r="M93" s="101"/>
      <c r="N93" s="82"/>
      <c r="O93" s="82"/>
      <c r="P93" s="101"/>
      <c r="Q93" s="82"/>
      <c r="R93" s="82"/>
      <c r="S93" s="82"/>
      <c r="T93" s="101"/>
      <c r="U93" s="82"/>
      <c r="V93" s="97"/>
    </row>
    <row r="94" spans="1:404" s="84" customFormat="1" x14ac:dyDescent="0.3">
      <c r="A94" s="99"/>
      <c r="B94" s="99"/>
      <c r="C94" s="99"/>
      <c r="D94" s="101"/>
      <c r="E94" s="82"/>
      <c r="F94" s="82"/>
      <c r="G94" s="101"/>
      <c r="H94" s="82"/>
      <c r="I94" s="82"/>
      <c r="J94" s="101"/>
      <c r="K94" s="82"/>
      <c r="L94" s="82"/>
      <c r="M94" s="101"/>
      <c r="N94" s="82"/>
      <c r="O94" s="82"/>
      <c r="P94" s="101"/>
      <c r="Q94" s="82"/>
      <c r="R94" s="82"/>
      <c r="S94" s="82"/>
      <c r="T94" s="101"/>
      <c r="U94" s="82"/>
      <c r="V94" s="97"/>
    </row>
    <row r="95" spans="1:404" s="84" customFormat="1" x14ac:dyDescent="0.3">
      <c r="A95" s="99"/>
      <c r="B95" s="99"/>
      <c r="C95" s="99"/>
      <c r="D95" s="101"/>
      <c r="E95" s="82"/>
      <c r="F95" s="82"/>
      <c r="G95" s="101"/>
      <c r="H95" s="82"/>
      <c r="I95" s="82"/>
      <c r="J95" s="101"/>
      <c r="K95" s="82"/>
      <c r="L95" s="82"/>
      <c r="M95" s="101"/>
      <c r="N95" s="82"/>
      <c r="O95" s="82"/>
      <c r="P95" s="101"/>
      <c r="Q95" s="82"/>
      <c r="R95" s="82"/>
      <c r="S95" s="82"/>
      <c r="T95" s="101"/>
      <c r="U95" s="82"/>
      <c r="V95" s="97"/>
    </row>
    <row r="96" spans="1:404" x14ac:dyDescent="0.3">
      <c r="D96" s="101"/>
      <c r="E96" s="82"/>
      <c r="F96" s="82"/>
      <c r="G96" s="101"/>
      <c r="H96" s="82"/>
      <c r="I96" s="82"/>
      <c r="J96" s="101"/>
      <c r="N96" s="82"/>
      <c r="O96" s="82"/>
      <c r="P96" s="101"/>
      <c r="R96" s="82"/>
      <c r="S96" s="82"/>
      <c r="T96" s="101"/>
    </row>
    <row r="97" spans="4:20" x14ac:dyDescent="0.3">
      <c r="D97" s="101"/>
      <c r="E97" s="82"/>
      <c r="F97" s="82"/>
      <c r="G97" s="101"/>
      <c r="H97" s="82"/>
      <c r="I97" s="82"/>
      <c r="J97" s="101"/>
      <c r="N97" s="82"/>
      <c r="O97" s="82"/>
      <c r="P97" s="101"/>
      <c r="R97" s="82"/>
      <c r="S97" s="82"/>
      <c r="T97" s="101"/>
    </row>
  </sheetData>
  <autoFilter ref="E2:U88" xr:uid="{20477F8D-D379-4059-8232-513A9B42B5E2}"/>
  <pageMargins left="0.7" right="0.7" top="0.75" bottom="0.75" header="0.3" footer="0.3"/>
  <pageSetup orientation="portrait" horizontalDpi="4294967292" verticalDpi="4294967294"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27DB0-488D-41BC-BBF2-AA487C410C62}">
  <dimension ref="B1:V74"/>
  <sheetViews>
    <sheetView showGridLines="0" workbookViewId="0">
      <pane ySplit="14" topLeftCell="A78" activePane="bottomLeft" state="frozen"/>
      <selection pane="bottomLeft" activeCell="L84" sqref="L84"/>
    </sheetView>
  </sheetViews>
  <sheetFormatPr baseColWidth="10" defaultColWidth="10.88671875" defaultRowHeight="14.4" x14ac:dyDescent="0.3"/>
  <cols>
    <col min="1" max="1" width="1.44140625" style="69" customWidth="1"/>
    <col min="2" max="2" width="9.44140625" style="69" customWidth="1"/>
    <col min="3" max="5" width="1.44140625" style="69" customWidth="1"/>
    <col min="6" max="6" width="8.109375" style="69" customWidth="1"/>
    <col min="7" max="7" width="1.109375" style="69" customWidth="1"/>
    <col min="8" max="8" width="1" style="69" customWidth="1"/>
    <col min="9" max="9" width="8.109375" style="69" customWidth="1"/>
    <col min="10" max="10" width="33.44140625" style="69" customWidth="1"/>
    <col min="11" max="11" width="16.6640625" style="69" customWidth="1"/>
    <col min="12" max="12" width="9.44140625" style="69" customWidth="1"/>
    <col min="13" max="13" width="8.109375" style="69" customWidth="1"/>
    <col min="14" max="14" width="16.6640625" style="69" customWidth="1"/>
    <col min="15" max="15" width="13.5546875" style="69" customWidth="1"/>
    <col min="16" max="16" width="1.44140625" style="69" customWidth="1"/>
    <col min="17" max="17" width="12.109375" style="69" customWidth="1"/>
    <col min="18" max="19" width="5.44140625" style="69" customWidth="1"/>
    <col min="20" max="20" width="2.6640625" style="69" customWidth="1"/>
    <col min="21" max="21" width="7.5546875" style="69" customWidth="1"/>
    <col min="22" max="22" width="5.88671875" style="69" customWidth="1"/>
    <col min="23" max="23" width="0" style="69" hidden="1" customWidth="1"/>
    <col min="24" max="24" width="1.44140625" style="69" customWidth="1"/>
    <col min="25" max="16384" width="10.88671875" style="69"/>
  </cols>
  <sheetData>
    <row r="1" spans="2:22" x14ac:dyDescent="0.3">
      <c r="B1" s="46" t="s">
        <v>216</v>
      </c>
      <c r="D1" s="157" t="s">
        <v>217</v>
      </c>
      <c r="E1" s="158"/>
      <c r="F1" s="158"/>
      <c r="G1" s="158"/>
      <c r="H1" s="158"/>
      <c r="I1" s="158"/>
      <c r="J1" s="158"/>
      <c r="K1" s="158"/>
      <c r="L1" s="158"/>
      <c r="M1" s="158"/>
      <c r="N1" s="158"/>
      <c r="O1" s="158"/>
      <c r="P1" s="158"/>
      <c r="Q1" s="158"/>
      <c r="R1" s="158"/>
      <c r="S1" s="158"/>
      <c r="T1" s="158"/>
    </row>
    <row r="2" spans="2:22" ht="0.6" customHeight="1" x14ac:dyDescent="0.3"/>
    <row r="3" spans="2:22" ht="13.65" customHeight="1" x14ac:dyDescent="0.3">
      <c r="D3" s="157" t="s">
        <v>218</v>
      </c>
      <c r="E3" s="158"/>
      <c r="F3" s="158"/>
      <c r="G3" s="158"/>
      <c r="H3" s="158"/>
      <c r="I3" s="158"/>
      <c r="J3" s="158"/>
      <c r="K3" s="158"/>
      <c r="L3" s="158"/>
      <c r="M3" s="158"/>
      <c r="N3" s="158"/>
      <c r="O3" s="158"/>
      <c r="P3" s="158"/>
      <c r="Q3" s="158"/>
      <c r="R3" s="158"/>
      <c r="S3" s="158"/>
      <c r="T3" s="158"/>
    </row>
    <row r="4" spans="2:22" ht="0.6" customHeight="1" x14ac:dyDescent="0.3"/>
    <row r="5" spans="2:22" ht="13.65" customHeight="1" x14ac:dyDescent="0.3">
      <c r="B5" s="158"/>
      <c r="Q5" s="159" t="s">
        <v>219</v>
      </c>
      <c r="R5" s="158"/>
      <c r="S5" s="160">
        <v>43530.764973009304</v>
      </c>
      <c r="T5" s="158"/>
      <c r="U5" s="158"/>
      <c r="V5" s="158"/>
    </row>
    <row r="6" spans="2:22" ht="0.6" customHeight="1" x14ac:dyDescent="0.3">
      <c r="B6" s="158"/>
    </row>
    <row r="7" spans="2:22" ht="13.65" customHeight="1" x14ac:dyDescent="0.3">
      <c r="B7" s="158"/>
      <c r="Q7" s="159" t="s">
        <v>220</v>
      </c>
      <c r="R7" s="158"/>
      <c r="S7" s="161">
        <v>43530.764973009304</v>
      </c>
      <c r="T7" s="158"/>
      <c r="U7" s="158"/>
      <c r="V7" s="158"/>
    </row>
    <row r="8" spans="2:22" ht="0.6" customHeight="1" x14ac:dyDescent="0.3">
      <c r="B8" s="158"/>
    </row>
    <row r="9" spans="2:22" ht="13.65" customHeight="1" x14ac:dyDescent="0.3">
      <c r="B9" s="158"/>
      <c r="Q9" s="77" t="s">
        <v>221</v>
      </c>
      <c r="R9" s="162" t="s">
        <v>222</v>
      </c>
      <c r="S9" s="158"/>
      <c r="T9" s="158"/>
      <c r="U9" s="158"/>
      <c r="V9" s="158"/>
    </row>
    <row r="10" spans="2:22" ht="21.9" customHeight="1" x14ac:dyDescent="0.3">
      <c r="B10" s="158"/>
    </row>
    <row r="11" spans="2:22" ht="14.1" customHeight="1" x14ac:dyDescent="0.3">
      <c r="B11" s="158"/>
      <c r="D11" s="163" t="s">
        <v>223</v>
      </c>
      <c r="E11" s="158"/>
      <c r="F11" s="158"/>
      <c r="G11" s="158"/>
      <c r="H11" s="158"/>
      <c r="I11" s="158"/>
      <c r="J11" s="158"/>
      <c r="K11" s="158"/>
      <c r="L11" s="158"/>
      <c r="M11" s="158"/>
      <c r="N11" s="158"/>
      <c r="O11" s="158"/>
      <c r="P11" s="158"/>
      <c r="Q11" s="158"/>
      <c r="R11" s="158"/>
      <c r="S11" s="158"/>
      <c r="T11" s="158"/>
    </row>
    <row r="12" spans="2:22" ht="14.1" customHeight="1" x14ac:dyDescent="0.3">
      <c r="D12" s="163" t="s">
        <v>224</v>
      </c>
      <c r="E12" s="158"/>
      <c r="F12" s="158"/>
      <c r="G12" s="158"/>
      <c r="H12" s="158"/>
      <c r="I12" s="158"/>
      <c r="J12" s="158"/>
      <c r="K12" s="158"/>
      <c r="L12" s="158"/>
      <c r="M12" s="158"/>
      <c r="N12" s="158"/>
      <c r="O12" s="158"/>
      <c r="P12" s="158"/>
      <c r="Q12" s="158"/>
      <c r="R12" s="158"/>
      <c r="S12" s="158"/>
      <c r="T12" s="158"/>
    </row>
    <row r="13" spans="2:22" ht="14.25" customHeight="1" x14ac:dyDescent="0.3"/>
    <row r="14" spans="2:22" ht="21.15" customHeight="1" x14ac:dyDescent="0.3">
      <c r="B14" s="47"/>
      <c r="C14" s="47"/>
      <c r="D14" s="47"/>
      <c r="E14" s="47"/>
      <c r="F14" s="47"/>
      <c r="G14" s="47"/>
      <c r="H14" s="47"/>
      <c r="I14" s="47"/>
      <c r="J14" s="47"/>
      <c r="K14" s="47"/>
      <c r="L14" s="47"/>
      <c r="M14" s="47"/>
      <c r="N14" s="47"/>
      <c r="O14" s="47"/>
      <c r="P14" s="47"/>
      <c r="Q14" s="47"/>
      <c r="R14" s="47"/>
      <c r="S14" s="47"/>
      <c r="T14" s="47"/>
      <c r="U14" s="47"/>
      <c r="V14" s="47"/>
    </row>
    <row r="15" spans="2:22" x14ac:dyDescent="0.3">
      <c r="B15" s="164" t="s">
        <v>225</v>
      </c>
      <c r="C15" s="158"/>
      <c r="D15" s="158"/>
      <c r="E15" s="158"/>
      <c r="F15" s="158"/>
      <c r="G15" s="158"/>
      <c r="I15" s="74" t="s">
        <v>226</v>
      </c>
      <c r="K15" s="165" t="s">
        <v>227</v>
      </c>
      <c r="L15" s="158"/>
      <c r="M15" s="158"/>
      <c r="N15" s="158"/>
      <c r="O15" s="158"/>
      <c r="P15" s="158"/>
      <c r="Q15" s="158"/>
      <c r="R15" s="158"/>
      <c r="S15" s="158"/>
      <c r="T15" s="158"/>
      <c r="U15" s="158"/>
    </row>
    <row r="16" spans="2:22" ht="0.6" customHeight="1" x14ac:dyDescent="0.3"/>
    <row r="17" spans="2:22" ht="13.65" customHeight="1" x14ac:dyDescent="0.3">
      <c r="B17" s="164" t="s">
        <v>228</v>
      </c>
      <c r="C17" s="158"/>
      <c r="D17" s="158"/>
      <c r="F17" s="165" t="s">
        <v>229</v>
      </c>
      <c r="G17" s="158"/>
      <c r="H17" s="158"/>
      <c r="I17" s="158"/>
      <c r="J17" s="158"/>
      <c r="K17" s="158"/>
      <c r="L17" s="158"/>
      <c r="M17" s="158"/>
      <c r="N17" s="158"/>
      <c r="O17" s="158"/>
      <c r="P17" s="158"/>
      <c r="Q17" s="158"/>
      <c r="R17" s="158"/>
      <c r="S17" s="158"/>
    </row>
    <row r="18" spans="2:22" ht="7.65" customHeight="1" x14ac:dyDescent="0.3"/>
    <row r="19" spans="2:22" ht="7.2" customHeight="1" x14ac:dyDescent="0.3">
      <c r="B19" s="47"/>
      <c r="C19" s="47"/>
      <c r="D19" s="47"/>
      <c r="E19" s="47"/>
      <c r="F19" s="47"/>
      <c r="G19" s="47"/>
      <c r="H19" s="47"/>
      <c r="I19" s="47"/>
      <c r="J19" s="47"/>
      <c r="K19" s="47"/>
      <c r="L19" s="47"/>
      <c r="M19" s="47"/>
      <c r="N19" s="47"/>
      <c r="O19" s="47"/>
      <c r="P19" s="47"/>
      <c r="Q19" s="47"/>
      <c r="R19" s="47"/>
      <c r="S19" s="47"/>
      <c r="T19" s="47"/>
      <c r="U19" s="47"/>
      <c r="V19" s="47"/>
    </row>
    <row r="20" spans="2:22" ht="20.399999999999999" x14ac:dyDescent="0.3">
      <c r="B20" s="166" t="s">
        <v>230</v>
      </c>
      <c r="C20" s="158"/>
      <c r="D20" s="158"/>
      <c r="E20" s="158"/>
      <c r="F20" s="158"/>
      <c r="G20" s="166" t="s">
        <v>231</v>
      </c>
      <c r="H20" s="158"/>
      <c r="I20" s="158"/>
      <c r="J20" s="158"/>
      <c r="K20" s="158"/>
      <c r="L20" s="75" t="s">
        <v>232</v>
      </c>
      <c r="M20" s="75" t="s">
        <v>233</v>
      </c>
      <c r="N20" s="76" t="s">
        <v>234</v>
      </c>
      <c r="O20" s="76" t="s">
        <v>235</v>
      </c>
      <c r="P20" s="167" t="s">
        <v>236</v>
      </c>
      <c r="Q20" s="158"/>
      <c r="R20" s="167" t="s">
        <v>237</v>
      </c>
      <c r="S20" s="158"/>
      <c r="T20" s="158"/>
      <c r="U20" s="167" t="s">
        <v>238</v>
      </c>
      <c r="V20" s="158"/>
    </row>
    <row r="21" spans="2:22" x14ac:dyDescent="0.3">
      <c r="B21" s="168" t="s">
        <v>239</v>
      </c>
      <c r="C21" s="158"/>
      <c r="D21" s="158"/>
      <c r="E21" s="158"/>
      <c r="F21" s="158"/>
      <c r="G21" s="168" t="s">
        <v>240</v>
      </c>
      <c r="H21" s="158"/>
      <c r="I21" s="158"/>
      <c r="J21" s="158"/>
      <c r="K21" s="158"/>
      <c r="L21" s="168" t="s">
        <v>240</v>
      </c>
      <c r="M21" s="158"/>
      <c r="N21" s="158"/>
      <c r="O21" s="48" t="s">
        <v>240</v>
      </c>
      <c r="P21" s="169">
        <v>10522941780</v>
      </c>
      <c r="Q21" s="158"/>
      <c r="R21" s="158"/>
      <c r="S21" s="158"/>
      <c r="T21" s="158"/>
      <c r="U21" s="158"/>
      <c r="V21" s="158"/>
    </row>
    <row r="22" spans="2:22" x14ac:dyDescent="0.3">
      <c r="B22" s="170" t="s">
        <v>241</v>
      </c>
      <c r="C22" s="158"/>
      <c r="D22" s="158"/>
      <c r="E22" s="158"/>
      <c r="F22" s="158"/>
      <c r="G22" s="170" t="s">
        <v>242</v>
      </c>
      <c r="H22" s="158"/>
      <c r="I22" s="158"/>
      <c r="J22" s="158"/>
      <c r="K22" s="158"/>
      <c r="L22" s="73" t="s">
        <v>240</v>
      </c>
      <c r="M22" s="73" t="s">
        <v>240</v>
      </c>
      <c r="N22" s="73" t="s">
        <v>240</v>
      </c>
      <c r="O22" s="73" t="s">
        <v>240</v>
      </c>
      <c r="P22" s="170" t="s">
        <v>240</v>
      </c>
      <c r="Q22" s="158"/>
      <c r="R22" s="170" t="s">
        <v>240</v>
      </c>
      <c r="S22" s="158"/>
      <c r="T22" s="158"/>
      <c r="U22" s="171">
        <v>1768428463</v>
      </c>
      <c r="V22" s="158"/>
    </row>
    <row r="23" spans="2:22" x14ac:dyDescent="0.3">
      <c r="B23" s="172" t="s">
        <v>243</v>
      </c>
      <c r="C23" s="158"/>
      <c r="D23" s="158"/>
      <c r="E23" s="158"/>
      <c r="F23" s="158"/>
      <c r="G23" s="172" t="s">
        <v>173</v>
      </c>
      <c r="H23" s="158"/>
      <c r="I23" s="158"/>
      <c r="J23" s="158"/>
      <c r="K23" s="158"/>
      <c r="L23" s="72" t="s">
        <v>240</v>
      </c>
      <c r="M23" s="72" t="s">
        <v>240</v>
      </c>
      <c r="N23" s="72" t="s">
        <v>240</v>
      </c>
      <c r="O23" s="72" t="s">
        <v>240</v>
      </c>
      <c r="P23" s="173" t="s">
        <v>240</v>
      </c>
      <c r="Q23" s="158"/>
      <c r="R23" s="174">
        <v>50000000</v>
      </c>
      <c r="S23" s="158"/>
      <c r="T23" s="158"/>
      <c r="U23" s="173" t="s">
        <v>240</v>
      </c>
      <c r="V23" s="158"/>
    </row>
    <row r="24" spans="2:22" x14ac:dyDescent="0.3">
      <c r="B24" s="175" t="s">
        <v>244</v>
      </c>
      <c r="C24" s="158"/>
      <c r="D24" s="158"/>
      <c r="E24" s="158"/>
      <c r="F24" s="158"/>
      <c r="G24" s="175" t="s">
        <v>245</v>
      </c>
      <c r="H24" s="158"/>
      <c r="I24" s="158"/>
      <c r="J24" s="158"/>
      <c r="K24" s="158"/>
      <c r="L24" s="71" t="s">
        <v>240</v>
      </c>
      <c r="M24" s="71" t="s">
        <v>240</v>
      </c>
      <c r="N24" s="71" t="s">
        <v>240</v>
      </c>
      <c r="O24" s="71" t="s">
        <v>240</v>
      </c>
      <c r="P24" s="176">
        <v>50000000</v>
      </c>
      <c r="Q24" s="158"/>
      <c r="R24" s="175" t="s">
        <v>240</v>
      </c>
      <c r="S24" s="158"/>
      <c r="T24" s="158"/>
      <c r="U24" s="175" t="s">
        <v>240</v>
      </c>
      <c r="V24" s="158"/>
    </row>
    <row r="25" spans="2:22" x14ac:dyDescent="0.3">
      <c r="B25" s="175" t="s">
        <v>246</v>
      </c>
      <c r="C25" s="158"/>
      <c r="D25" s="158"/>
      <c r="E25" s="158"/>
      <c r="F25" s="158"/>
      <c r="G25" s="175" t="s">
        <v>130</v>
      </c>
      <c r="H25" s="158"/>
      <c r="I25" s="158"/>
      <c r="J25" s="158"/>
      <c r="K25" s="158"/>
      <c r="L25" s="70" t="s">
        <v>240</v>
      </c>
      <c r="M25" s="70" t="s">
        <v>240</v>
      </c>
      <c r="N25" s="70" t="s">
        <v>240</v>
      </c>
      <c r="O25" s="49">
        <v>50000000</v>
      </c>
      <c r="P25" s="177" t="s">
        <v>240</v>
      </c>
      <c r="Q25" s="158"/>
      <c r="R25" s="177" t="s">
        <v>240</v>
      </c>
      <c r="S25" s="158"/>
      <c r="T25" s="158"/>
      <c r="U25" s="177" t="s">
        <v>240</v>
      </c>
      <c r="V25" s="158"/>
    </row>
    <row r="26" spans="2:22" x14ac:dyDescent="0.3">
      <c r="B26" s="178" t="s">
        <v>247</v>
      </c>
      <c r="C26" s="158"/>
      <c r="D26" s="158"/>
      <c r="E26" s="158"/>
      <c r="F26" s="158"/>
      <c r="G26" s="178" t="s">
        <v>248</v>
      </c>
      <c r="H26" s="158"/>
      <c r="I26" s="158"/>
      <c r="J26" s="158"/>
      <c r="K26" s="158"/>
      <c r="L26" s="50" t="s">
        <v>249</v>
      </c>
      <c r="M26" s="68" t="s">
        <v>250</v>
      </c>
      <c r="N26" s="51">
        <v>50000000.18</v>
      </c>
      <c r="O26" s="51">
        <v>50000000</v>
      </c>
      <c r="P26" s="177" t="s">
        <v>240</v>
      </c>
      <c r="Q26" s="158"/>
      <c r="R26" s="177" t="s">
        <v>240</v>
      </c>
      <c r="S26" s="158"/>
      <c r="T26" s="158"/>
      <c r="U26" s="177" t="s">
        <v>240</v>
      </c>
      <c r="V26" s="158"/>
    </row>
    <row r="27" spans="2:22" x14ac:dyDescent="0.3">
      <c r="B27" s="172" t="s">
        <v>251</v>
      </c>
      <c r="C27" s="158"/>
      <c r="D27" s="158"/>
      <c r="E27" s="158"/>
      <c r="F27" s="158"/>
      <c r="G27" s="172" t="s">
        <v>165</v>
      </c>
      <c r="H27" s="158"/>
      <c r="I27" s="158"/>
      <c r="J27" s="158"/>
      <c r="K27" s="158"/>
      <c r="L27" s="72" t="s">
        <v>240</v>
      </c>
      <c r="M27" s="72" t="s">
        <v>240</v>
      </c>
      <c r="N27" s="72" t="s">
        <v>240</v>
      </c>
      <c r="O27" s="72" t="s">
        <v>240</v>
      </c>
      <c r="P27" s="173" t="s">
        <v>240</v>
      </c>
      <c r="Q27" s="158"/>
      <c r="R27" s="174">
        <v>1718428463</v>
      </c>
      <c r="S27" s="158"/>
      <c r="T27" s="158"/>
      <c r="U27" s="173" t="s">
        <v>240</v>
      </c>
      <c r="V27" s="158"/>
    </row>
    <row r="28" spans="2:22" x14ac:dyDescent="0.3">
      <c r="B28" s="175" t="s">
        <v>252</v>
      </c>
      <c r="C28" s="158"/>
      <c r="D28" s="158"/>
      <c r="E28" s="158"/>
      <c r="F28" s="158"/>
      <c r="G28" s="175" t="s">
        <v>3</v>
      </c>
      <c r="H28" s="158"/>
      <c r="I28" s="158"/>
      <c r="J28" s="158"/>
      <c r="K28" s="158"/>
      <c r="L28" s="71" t="s">
        <v>240</v>
      </c>
      <c r="M28" s="71" t="s">
        <v>240</v>
      </c>
      <c r="N28" s="71" t="s">
        <v>240</v>
      </c>
      <c r="O28" s="71" t="s">
        <v>240</v>
      </c>
      <c r="P28" s="176">
        <v>1718428463</v>
      </c>
      <c r="Q28" s="158"/>
      <c r="R28" s="175" t="s">
        <v>240</v>
      </c>
      <c r="S28" s="158"/>
      <c r="T28" s="158"/>
      <c r="U28" s="175" t="s">
        <v>240</v>
      </c>
      <c r="V28" s="158"/>
    </row>
    <row r="29" spans="2:22" x14ac:dyDescent="0.3">
      <c r="B29" s="175" t="s">
        <v>253</v>
      </c>
      <c r="C29" s="158"/>
      <c r="D29" s="158"/>
      <c r="E29" s="158"/>
      <c r="F29" s="158"/>
      <c r="G29" s="175" t="s">
        <v>59</v>
      </c>
      <c r="H29" s="158"/>
      <c r="I29" s="158"/>
      <c r="J29" s="158"/>
      <c r="K29" s="158"/>
      <c r="L29" s="70" t="s">
        <v>240</v>
      </c>
      <c r="M29" s="70" t="s">
        <v>240</v>
      </c>
      <c r="N29" s="70" t="s">
        <v>240</v>
      </c>
      <c r="O29" s="49">
        <v>10500000</v>
      </c>
      <c r="P29" s="177" t="s">
        <v>240</v>
      </c>
      <c r="Q29" s="158"/>
      <c r="R29" s="177" t="s">
        <v>240</v>
      </c>
      <c r="S29" s="158"/>
      <c r="T29" s="158"/>
      <c r="U29" s="177" t="s">
        <v>240</v>
      </c>
      <c r="V29" s="158"/>
    </row>
    <row r="30" spans="2:22" x14ac:dyDescent="0.3">
      <c r="B30" s="178" t="s">
        <v>247</v>
      </c>
      <c r="C30" s="158"/>
      <c r="D30" s="158"/>
      <c r="E30" s="158"/>
      <c r="F30" s="158"/>
      <c r="G30" s="178" t="s">
        <v>248</v>
      </c>
      <c r="H30" s="158"/>
      <c r="I30" s="158"/>
      <c r="J30" s="158"/>
      <c r="K30" s="158"/>
      <c r="L30" s="50" t="s">
        <v>254</v>
      </c>
      <c r="M30" s="68" t="s">
        <v>250</v>
      </c>
      <c r="N30" s="51">
        <v>1500000.02</v>
      </c>
      <c r="O30" s="51">
        <v>10500000</v>
      </c>
      <c r="P30" s="177" t="s">
        <v>240</v>
      </c>
      <c r="Q30" s="158"/>
      <c r="R30" s="177" t="s">
        <v>240</v>
      </c>
      <c r="S30" s="158"/>
      <c r="T30" s="158"/>
      <c r="U30" s="177" t="s">
        <v>240</v>
      </c>
      <c r="V30" s="158"/>
    </row>
    <row r="31" spans="2:22" x14ac:dyDescent="0.3">
      <c r="B31" s="175" t="s">
        <v>255</v>
      </c>
      <c r="C31" s="158"/>
      <c r="D31" s="158"/>
      <c r="E31" s="158"/>
      <c r="F31" s="158"/>
      <c r="G31" s="175" t="s">
        <v>58</v>
      </c>
      <c r="H31" s="158"/>
      <c r="I31" s="158"/>
      <c r="J31" s="158"/>
      <c r="K31" s="158"/>
      <c r="L31" s="70" t="s">
        <v>240</v>
      </c>
      <c r="M31" s="70" t="s">
        <v>240</v>
      </c>
      <c r="N31" s="70" t="s">
        <v>240</v>
      </c>
      <c r="O31" s="49">
        <v>7964600</v>
      </c>
      <c r="P31" s="177" t="s">
        <v>240</v>
      </c>
      <c r="Q31" s="158"/>
      <c r="R31" s="177" t="s">
        <v>240</v>
      </c>
      <c r="S31" s="158"/>
      <c r="T31" s="158"/>
      <c r="U31" s="177" t="s">
        <v>240</v>
      </c>
      <c r="V31" s="158"/>
    </row>
    <row r="32" spans="2:22" x14ac:dyDescent="0.3">
      <c r="B32" s="178" t="s">
        <v>247</v>
      </c>
      <c r="C32" s="158"/>
      <c r="D32" s="158"/>
      <c r="E32" s="158"/>
      <c r="F32" s="158"/>
      <c r="G32" s="178" t="s">
        <v>248</v>
      </c>
      <c r="H32" s="158"/>
      <c r="I32" s="158"/>
      <c r="J32" s="158"/>
      <c r="K32" s="158"/>
      <c r="L32" s="50" t="s">
        <v>256</v>
      </c>
      <c r="M32" s="68" t="s">
        <v>250</v>
      </c>
      <c r="N32" s="51">
        <v>3982300.07</v>
      </c>
      <c r="O32" s="51">
        <v>7964600</v>
      </c>
      <c r="P32" s="177" t="s">
        <v>240</v>
      </c>
      <c r="Q32" s="158"/>
      <c r="R32" s="177" t="s">
        <v>240</v>
      </c>
      <c r="S32" s="158"/>
      <c r="T32" s="158"/>
      <c r="U32" s="177" t="s">
        <v>240</v>
      </c>
      <c r="V32" s="158"/>
    </row>
    <row r="33" spans="2:22" x14ac:dyDescent="0.3">
      <c r="B33" s="175" t="s">
        <v>257</v>
      </c>
      <c r="C33" s="158"/>
      <c r="D33" s="158"/>
      <c r="E33" s="158"/>
      <c r="F33" s="158"/>
      <c r="G33" s="175" t="s">
        <v>134</v>
      </c>
      <c r="H33" s="158"/>
      <c r="I33" s="158"/>
      <c r="J33" s="158"/>
      <c r="K33" s="158"/>
      <c r="L33" s="70" t="s">
        <v>240</v>
      </c>
      <c r="M33" s="70" t="s">
        <v>240</v>
      </c>
      <c r="N33" s="70" t="s">
        <v>240</v>
      </c>
      <c r="O33" s="49">
        <v>6000000</v>
      </c>
      <c r="P33" s="177" t="s">
        <v>240</v>
      </c>
      <c r="Q33" s="158"/>
      <c r="R33" s="177" t="s">
        <v>240</v>
      </c>
      <c r="S33" s="158"/>
      <c r="T33" s="158"/>
      <c r="U33" s="177" t="s">
        <v>240</v>
      </c>
      <c r="V33" s="158"/>
    </row>
    <row r="34" spans="2:22" x14ac:dyDescent="0.3">
      <c r="B34" s="178" t="s">
        <v>247</v>
      </c>
      <c r="C34" s="158"/>
      <c r="D34" s="158"/>
      <c r="E34" s="158"/>
      <c r="F34" s="158"/>
      <c r="G34" s="178" t="s">
        <v>248</v>
      </c>
      <c r="H34" s="158"/>
      <c r="I34" s="158"/>
      <c r="J34" s="158"/>
      <c r="K34" s="158"/>
      <c r="L34" s="50" t="s">
        <v>249</v>
      </c>
      <c r="M34" s="68" t="s">
        <v>250</v>
      </c>
      <c r="N34" s="51">
        <v>6000000.0800000001</v>
      </c>
      <c r="O34" s="51">
        <v>6000000</v>
      </c>
      <c r="P34" s="177" t="s">
        <v>240</v>
      </c>
      <c r="Q34" s="158"/>
      <c r="R34" s="177" t="s">
        <v>240</v>
      </c>
      <c r="S34" s="158"/>
      <c r="T34" s="158"/>
      <c r="U34" s="177" t="s">
        <v>240</v>
      </c>
      <c r="V34" s="158"/>
    </row>
    <row r="35" spans="2:22" x14ac:dyDescent="0.3">
      <c r="B35" s="175" t="s">
        <v>258</v>
      </c>
      <c r="C35" s="158"/>
      <c r="D35" s="158"/>
      <c r="E35" s="158"/>
      <c r="F35" s="158"/>
      <c r="G35" s="175" t="s">
        <v>34</v>
      </c>
      <c r="H35" s="158"/>
      <c r="I35" s="158"/>
      <c r="J35" s="158"/>
      <c r="K35" s="158"/>
      <c r="L35" s="70" t="s">
        <v>240</v>
      </c>
      <c r="M35" s="70" t="s">
        <v>240</v>
      </c>
      <c r="N35" s="70" t="s">
        <v>240</v>
      </c>
      <c r="O35" s="49">
        <v>96800000</v>
      </c>
      <c r="P35" s="177" t="s">
        <v>240</v>
      </c>
      <c r="Q35" s="158"/>
      <c r="R35" s="177" t="s">
        <v>240</v>
      </c>
      <c r="S35" s="158"/>
      <c r="T35" s="158"/>
      <c r="U35" s="177" t="s">
        <v>240</v>
      </c>
      <c r="V35" s="158"/>
    </row>
    <row r="36" spans="2:22" x14ac:dyDescent="0.3">
      <c r="B36" s="178" t="s">
        <v>247</v>
      </c>
      <c r="C36" s="158"/>
      <c r="D36" s="158"/>
      <c r="E36" s="158"/>
      <c r="F36" s="158"/>
      <c r="G36" s="178" t="s">
        <v>248</v>
      </c>
      <c r="H36" s="158"/>
      <c r="I36" s="158"/>
      <c r="J36" s="158"/>
      <c r="K36" s="158"/>
      <c r="L36" s="50" t="s">
        <v>249</v>
      </c>
      <c r="M36" s="68" t="s">
        <v>259</v>
      </c>
      <c r="N36" s="51">
        <v>96800000.280000001</v>
      </c>
      <c r="O36" s="51">
        <v>96800000</v>
      </c>
      <c r="P36" s="177" t="s">
        <v>240</v>
      </c>
      <c r="Q36" s="158"/>
      <c r="R36" s="177" t="s">
        <v>240</v>
      </c>
      <c r="S36" s="158"/>
      <c r="T36" s="158"/>
      <c r="U36" s="177" t="s">
        <v>240</v>
      </c>
      <c r="V36" s="158"/>
    </row>
    <row r="37" spans="2:22" x14ac:dyDescent="0.3">
      <c r="B37" s="175" t="s">
        <v>260</v>
      </c>
      <c r="C37" s="158"/>
      <c r="D37" s="158"/>
      <c r="E37" s="158"/>
      <c r="F37" s="158"/>
      <c r="G37" s="175" t="s">
        <v>34</v>
      </c>
      <c r="H37" s="158"/>
      <c r="I37" s="158"/>
      <c r="J37" s="158"/>
      <c r="K37" s="158"/>
      <c r="L37" s="70" t="s">
        <v>240</v>
      </c>
      <c r="M37" s="70" t="s">
        <v>240</v>
      </c>
      <c r="N37" s="70" t="s">
        <v>240</v>
      </c>
      <c r="O37" s="49">
        <v>230756363</v>
      </c>
      <c r="P37" s="177" t="s">
        <v>240</v>
      </c>
      <c r="Q37" s="158"/>
      <c r="R37" s="177" t="s">
        <v>240</v>
      </c>
      <c r="S37" s="158"/>
      <c r="T37" s="158"/>
      <c r="U37" s="177" t="s">
        <v>240</v>
      </c>
      <c r="V37" s="158"/>
    </row>
    <row r="38" spans="2:22" x14ac:dyDescent="0.3">
      <c r="B38" s="178" t="s">
        <v>247</v>
      </c>
      <c r="C38" s="158"/>
      <c r="D38" s="158"/>
      <c r="E38" s="158"/>
      <c r="F38" s="158"/>
      <c r="G38" s="178" t="s">
        <v>248</v>
      </c>
      <c r="H38" s="158"/>
      <c r="I38" s="158"/>
      <c r="J38" s="158"/>
      <c r="K38" s="158"/>
      <c r="L38" s="50" t="s">
        <v>249</v>
      </c>
      <c r="M38" s="68" t="s">
        <v>250</v>
      </c>
      <c r="N38" s="51">
        <v>230756363.00999999</v>
      </c>
      <c r="O38" s="51">
        <v>230756363</v>
      </c>
      <c r="P38" s="177" t="s">
        <v>240</v>
      </c>
      <c r="Q38" s="158"/>
      <c r="R38" s="177" t="s">
        <v>240</v>
      </c>
      <c r="S38" s="158"/>
      <c r="T38" s="158"/>
      <c r="U38" s="177" t="s">
        <v>240</v>
      </c>
      <c r="V38" s="158"/>
    </row>
    <row r="39" spans="2:22" x14ac:dyDescent="0.3">
      <c r="B39" s="175" t="s">
        <v>261</v>
      </c>
      <c r="C39" s="158"/>
      <c r="D39" s="158"/>
      <c r="E39" s="158"/>
      <c r="F39" s="158"/>
      <c r="G39" s="175" t="s">
        <v>0</v>
      </c>
      <c r="H39" s="158"/>
      <c r="I39" s="158"/>
      <c r="J39" s="158"/>
      <c r="K39" s="158"/>
      <c r="L39" s="70" t="s">
        <v>240</v>
      </c>
      <c r="M39" s="70" t="s">
        <v>240</v>
      </c>
      <c r="N39" s="70" t="s">
        <v>240</v>
      </c>
      <c r="O39" s="49">
        <v>398000000</v>
      </c>
      <c r="P39" s="177" t="s">
        <v>240</v>
      </c>
      <c r="Q39" s="158"/>
      <c r="R39" s="177" t="s">
        <v>240</v>
      </c>
      <c r="S39" s="158"/>
      <c r="T39" s="158"/>
      <c r="U39" s="177" t="s">
        <v>240</v>
      </c>
      <c r="V39" s="158"/>
    </row>
    <row r="40" spans="2:22" x14ac:dyDescent="0.3">
      <c r="B40" s="178" t="s">
        <v>247</v>
      </c>
      <c r="C40" s="158"/>
      <c r="D40" s="158"/>
      <c r="E40" s="158"/>
      <c r="F40" s="158"/>
      <c r="G40" s="178" t="s">
        <v>248</v>
      </c>
      <c r="H40" s="158"/>
      <c r="I40" s="158"/>
      <c r="J40" s="158"/>
      <c r="K40" s="158"/>
      <c r="L40" s="50" t="s">
        <v>249</v>
      </c>
      <c r="M40" s="68" t="s">
        <v>250</v>
      </c>
      <c r="N40" s="51">
        <v>398000000.00999999</v>
      </c>
      <c r="O40" s="51">
        <v>398000000</v>
      </c>
      <c r="P40" s="177" t="s">
        <v>240</v>
      </c>
      <c r="Q40" s="158"/>
      <c r="R40" s="177" t="s">
        <v>240</v>
      </c>
      <c r="S40" s="158"/>
      <c r="T40" s="158"/>
      <c r="U40" s="177" t="s">
        <v>240</v>
      </c>
      <c r="V40" s="158"/>
    </row>
    <row r="41" spans="2:22" x14ac:dyDescent="0.3">
      <c r="B41" s="175" t="s">
        <v>262</v>
      </c>
      <c r="C41" s="158"/>
      <c r="D41" s="158"/>
      <c r="E41" s="158"/>
      <c r="F41" s="158"/>
      <c r="G41" s="175" t="s">
        <v>17</v>
      </c>
      <c r="H41" s="158"/>
      <c r="I41" s="158"/>
      <c r="J41" s="158"/>
      <c r="K41" s="158"/>
      <c r="L41" s="70" t="s">
        <v>240</v>
      </c>
      <c r="M41" s="70" t="s">
        <v>240</v>
      </c>
      <c r="N41" s="70" t="s">
        <v>240</v>
      </c>
      <c r="O41" s="49">
        <v>968407500</v>
      </c>
      <c r="P41" s="177" t="s">
        <v>240</v>
      </c>
      <c r="Q41" s="158"/>
      <c r="R41" s="177" t="s">
        <v>240</v>
      </c>
      <c r="S41" s="158"/>
      <c r="T41" s="158"/>
      <c r="U41" s="177" t="s">
        <v>240</v>
      </c>
      <c r="V41" s="158"/>
    </row>
    <row r="42" spans="2:22" x14ac:dyDescent="0.3">
      <c r="B42" s="178" t="s">
        <v>247</v>
      </c>
      <c r="C42" s="158"/>
      <c r="D42" s="158"/>
      <c r="E42" s="158"/>
      <c r="F42" s="158"/>
      <c r="G42" s="178" t="s">
        <v>248</v>
      </c>
      <c r="H42" s="158"/>
      <c r="I42" s="158"/>
      <c r="J42" s="158"/>
      <c r="K42" s="158"/>
      <c r="L42" s="50" t="s">
        <v>249</v>
      </c>
      <c r="M42" s="68" t="s">
        <v>263</v>
      </c>
      <c r="N42" s="51">
        <v>968407500.71000004</v>
      </c>
      <c r="O42" s="51">
        <v>968407500</v>
      </c>
      <c r="P42" s="177" t="s">
        <v>240</v>
      </c>
      <c r="Q42" s="158"/>
      <c r="R42" s="177" t="s">
        <v>240</v>
      </c>
      <c r="S42" s="158"/>
      <c r="T42" s="158"/>
      <c r="U42" s="177" t="s">
        <v>240</v>
      </c>
      <c r="V42" s="158"/>
    </row>
    <row r="43" spans="2:22" x14ac:dyDescent="0.3">
      <c r="B43" s="170" t="s">
        <v>264</v>
      </c>
      <c r="C43" s="158"/>
      <c r="D43" s="158"/>
      <c r="E43" s="158"/>
      <c r="F43" s="158"/>
      <c r="G43" s="170" t="s">
        <v>265</v>
      </c>
      <c r="H43" s="158"/>
      <c r="I43" s="158"/>
      <c r="J43" s="158"/>
      <c r="K43" s="158"/>
      <c r="L43" s="73" t="s">
        <v>240</v>
      </c>
      <c r="M43" s="73" t="s">
        <v>240</v>
      </c>
      <c r="N43" s="73" t="s">
        <v>240</v>
      </c>
      <c r="O43" s="73" t="s">
        <v>240</v>
      </c>
      <c r="P43" s="170" t="s">
        <v>240</v>
      </c>
      <c r="Q43" s="158"/>
      <c r="R43" s="170" t="s">
        <v>240</v>
      </c>
      <c r="S43" s="158"/>
      <c r="T43" s="158"/>
      <c r="U43" s="171">
        <v>8754513317</v>
      </c>
      <c r="V43" s="158"/>
    </row>
    <row r="44" spans="2:22" x14ac:dyDescent="0.3">
      <c r="B44" s="172" t="s">
        <v>266</v>
      </c>
      <c r="C44" s="158"/>
      <c r="D44" s="158"/>
      <c r="E44" s="158"/>
      <c r="F44" s="158"/>
      <c r="G44" s="172" t="s">
        <v>168</v>
      </c>
      <c r="H44" s="158"/>
      <c r="I44" s="158"/>
      <c r="J44" s="158"/>
      <c r="K44" s="158"/>
      <c r="L44" s="72" t="s">
        <v>240</v>
      </c>
      <c r="M44" s="72" t="s">
        <v>240</v>
      </c>
      <c r="N44" s="72" t="s">
        <v>240</v>
      </c>
      <c r="O44" s="72" t="s">
        <v>240</v>
      </c>
      <c r="P44" s="173" t="s">
        <v>240</v>
      </c>
      <c r="Q44" s="158"/>
      <c r="R44" s="174">
        <v>458386262</v>
      </c>
      <c r="S44" s="158"/>
      <c r="T44" s="158"/>
      <c r="U44" s="173" t="s">
        <v>240</v>
      </c>
      <c r="V44" s="158"/>
    </row>
    <row r="45" spans="2:22" x14ac:dyDescent="0.3">
      <c r="B45" s="175" t="s">
        <v>267</v>
      </c>
      <c r="C45" s="158"/>
      <c r="D45" s="158"/>
      <c r="E45" s="158"/>
      <c r="F45" s="158"/>
      <c r="G45" s="175" t="s">
        <v>33</v>
      </c>
      <c r="H45" s="158"/>
      <c r="I45" s="158"/>
      <c r="J45" s="158"/>
      <c r="K45" s="158"/>
      <c r="L45" s="71" t="s">
        <v>240</v>
      </c>
      <c r="M45" s="71" t="s">
        <v>240</v>
      </c>
      <c r="N45" s="71" t="s">
        <v>240</v>
      </c>
      <c r="O45" s="71" t="s">
        <v>240</v>
      </c>
      <c r="P45" s="176">
        <v>458386262</v>
      </c>
      <c r="Q45" s="158"/>
      <c r="R45" s="175" t="s">
        <v>240</v>
      </c>
      <c r="S45" s="158"/>
      <c r="T45" s="158"/>
      <c r="U45" s="175" t="s">
        <v>240</v>
      </c>
      <c r="V45" s="158"/>
    </row>
    <row r="46" spans="2:22" x14ac:dyDescent="0.3">
      <c r="B46" s="175" t="s">
        <v>268</v>
      </c>
      <c r="C46" s="158"/>
      <c r="D46" s="158"/>
      <c r="E46" s="158"/>
      <c r="F46" s="158"/>
      <c r="G46" s="175" t="s">
        <v>92</v>
      </c>
      <c r="H46" s="158"/>
      <c r="I46" s="158"/>
      <c r="J46" s="158"/>
      <c r="K46" s="158"/>
      <c r="L46" s="70" t="s">
        <v>240</v>
      </c>
      <c r="M46" s="70" t="s">
        <v>240</v>
      </c>
      <c r="N46" s="70" t="s">
        <v>240</v>
      </c>
      <c r="O46" s="49">
        <v>301500000</v>
      </c>
      <c r="P46" s="177" t="s">
        <v>240</v>
      </c>
      <c r="Q46" s="158"/>
      <c r="R46" s="177" t="s">
        <v>240</v>
      </c>
      <c r="S46" s="158"/>
      <c r="T46" s="158"/>
      <c r="U46" s="177" t="s">
        <v>240</v>
      </c>
      <c r="V46" s="158"/>
    </row>
    <row r="47" spans="2:22" x14ac:dyDescent="0.3">
      <c r="B47" s="178" t="s">
        <v>247</v>
      </c>
      <c r="C47" s="158"/>
      <c r="D47" s="158"/>
      <c r="E47" s="158"/>
      <c r="F47" s="158"/>
      <c r="G47" s="178" t="s">
        <v>248</v>
      </c>
      <c r="H47" s="158"/>
      <c r="I47" s="158"/>
      <c r="J47" s="158"/>
      <c r="K47" s="158"/>
      <c r="L47" s="50" t="s">
        <v>269</v>
      </c>
      <c r="M47" s="68" t="s">
        <v>250</v>
      </c>
      <c r="N47" s="51">
        <v>6700000.0099999998</v>
      </c>
      <c r="O47" s="51">
        <v>301500000</v>
      </c>
      <c r="P47" s="177" t="s">
        <v>240</v>
      </c>
      <c r="Q47" s="158"/>
      <c r="R47" s="177" t="s">
        <v>240</v>
      </c>
      <c r="S47" s="158"/>
      <c r="T47" s="158"/>
      <c r="U47" s="177" t="s">
        <v>240</v>
      </c>
      <c r="V47" s="158"/>
    </row>
    <row r="48" spans="2:22" x14ac:dyDescent="0.3">
      <c r="B48" s="175" t="s">
        <v>270</v>
      </c>
      <c r="C48" s="158"/>
      <c r="D48" s="158"/>
      <c r="E48" s="158"/>
      <c r="F48" s="158"/>
      <c r="G48" s="175" t="s">
        <v>37</v>
      </c>
      <c r="H48" s="158"/>
      <c r="I48" s="158"/>
      <c r="J48" s="158"/>
      <c r="K48" s="158"/>
      <c r="L48" s="70" t="s">
        <v>240</v>
      </c>
      <c r="M48" s="70" t="s">
        <v>240</v>
      </c>
      <c r="N48" s="70" t="s">
        <v>240</v>
      </c>
      <c r="O48" s="49">
        <v>45000000</v>
      </c>
      <c r="P48" s="177" t="s">
        <v>240</v>
      </c>
      <c r="Q48" s="158"/>
      <c r="R48" s="177" t="s">
        <v>240</v>
      </c>
      <c r="S48" s="158"/>
      <c r="T48" s="158"/>
      <c r="U48" s="177" t="s">
        <v>240</v>
      </c>
      <c r="V48" s="158"/>
    </row>
    <row r="49" spans="2:22" x14ac:dyDescent="0.3">
      <c r="B49" s="178" t="s">
        <v>247</v>
      </c>
      <c r="C49" s="158"/>
      <c r="D49" s="158"/>
      <c r="E49" s="158"/>
      <c r="F49" s="158"/>
      <c r="G49" s="178" t="s">
        <v>248</v>
      </c>
      <c r="H49" s="158"/>
      <c r="I49" s="158"/>
      <c r="J49" s="158"/>
      <c r="K49" s="158"/>
      <c r="L49" s="50" t="s">
        <v>249</v>
      </c>
      <c r="M49" s="68" t="s">
        <v>250</v>
      </c>
      <c r="N49" s="51">
        <v>45000000.630000003</v>
      </c>
      <c r="O49" s="51">
        <v>45000000</v>
      </c>
      <c r="P49" s="177" t="s">
        <v>240</v>
      </c>
      <c r="Q49" s="158"/>
      <c r="R49" s="177" t="s">
        <v>240</v>
      </c>
      <c r="S49" s="158"/>
      <c r="T49" s="158"/>
      <c r="U49" s="177" t="s">
        <v>240</v>
      </c>
      <c r="V49" s="158"/>
    </row>
    <row r="50" spans="2:22" x14ac:dyDescent="0.3">
      <c r="B50" s="175" t="s">
        <v>271</v>
      </c>
      <c r="C50" s="158"/>
      <c r="D50" s="158"/>
      <c r="E50" s="158"/>
      <c r="F50" s="158"/>
      <c r="G50" s="175" t="s">
        <v>32</v>
      </c>
      <c r="H50" s="158"/>
      <c r="I50" s="158"/>
      <c r="J50" s="158"/>
      <c r="K50" s="158"/>
      <c r="L50" s="70" t="s">
        <v>240</v>
      </c>
      <c r="M50" s="70" t="s">
        <v>240</v>
      </c>
      <c r="N50" s="70" t="s">
        <v>240</v>
      </c>
      <c r="O50" s="49">
        <v>111886262</v>
      </c>
      <c r="P50" s="177" t="s">
        <v>240</v>
      </c>
      <c r="Q50" s="158"/>
      <c r="R50" s="177" t="s">
        <v>240</v>
      </c>
      <c r="S50" s="158"/>
      <c r="T50" s="158"/>
      <c r="U50" s="177" t="s">
        <v>240</v>
      </c>
      <c r="V50" s="158"/>
    </row>
    <row r="51" spans="2:22" x14ac:dyDescent="0.3">
      <c r="B51" s="178" t="s">
        <v>247</v>
      </c>
      <c r="C51" s="158"/>
      <c r="D51" s="158"/>
      <c r="E51" s="158"/>
      <c r="F51" s="158"/>
      <c r="G51" s="178" t="s">
        <v>248</v>
      </c>
      <c r="H51" s="158"/>
      <c r="I51" s="158"/>
      <c r="J51" s="158"/>
      <c r="K51" s="158"/>
      <c r="L51" s="50" t="s">
        <v>249</v>
      </c>
      <c r="M51" s="68" t="s">
        <v>250</v>
      </c>
      <c r="N51" s="51">
        <v>111886262.06</v>
      </c>
      <c r="O51" s="51">
        <v>111886262</v>
      </c>
      <c r="P51" s="177" t="s">
        <v>240</v>
      </c>
      <c r="Q51" s="158"/>
      <c r="R51" s="177" t="s">
        <v>240</v>
      </c>
      <c r="S51" s="158"/>
      <c r="T51" s="158"/>
      <c r="U51" s="177" t="s">
        <v>240</v>
      </c>
      <c r="V51" s="158"/>
    </row>
    <row r="52" spans="2:22" x14ac:dyDescent="0.3">
      <c r="B52" s="172" t="s">
        <v>272</v>
      </c>
      <c r="C52" s="158"/>
      <c r="D52" s="158"/>
      <c r="E52" s="158"/>
      <c r="F52" s="158"/>
      <c r="G52" s="172" t="s">
        <v>170</v>
      </c>
      <c r="H52" s="158"/>
      <c r="I52" s="158"/>
      <c r="J52" s="158"/>
      <c r="K52" s="158"/>
      <c r="L52" s="72" t="s">
        <v>240</v>
      </c>
      <c r="M52" s="72" t="s">
        <v>240</v>
      </c>
      <c r="N52" s="72" t="s">
        <v>240</v>
      </c>
      <c r="O52" s="72" t="s">
        <v>240</v>
      </c>
      <c r="P52" s="173" t="s">
        <v>240</v>
      </c>
      <c r="Q52" s="158"/>
      <c r="R52" s="174">
        <v>8196127055</v>
      </c>
      <c r="S52" s="158"/>
      <c r="T52" s="158"/>
      <c r="U52" s="173" t="s">
        <v>240</v>
      </c>
      <c r="V52" s="158"/>
    </row>
    <row r="53" spans="2:22" x14ac:dyDescent="0.3">
      <c r="B53" s="175" t="s">
        <v>273</v>
      </c>
      <c r="C53" s="158"/>
      <c r="D53" s="158"/>
      <c r="E53" s="158"/>
      <c r="F53" s="158"/>
      <c r="G53" s="175" t="s">
        <v>11</v>
      </c>
      <c r="H53" s="158"/>
      <c r="I53" s="158"/>
      <c r="J53" s="158"/>
      <c r="K53" s="158"/>
      <c r="L53" s="71" t="s">
        <v>240</v>
      </c>
      <c r="M53" s="71" t="s">
        <v>240</v>
      </c>
      <c r="N53" s="71" t="s">
        <v>240</v>
      </c>
      <c r="O53" s="71" t="s">
        <v>240</v>
      </c>
      <c r="P53" s="176">
        <v>7551927055</v>
      </c>
      <c r="Q53" s="158"/>
      <c r="R53" s="175" t="s">
        <v>240</v>
      </c>
      <c r="S53" s="158"/>
      <c r="T53" s="158"/>
      <c r="U53" s="175" t="s">
        <v>240</v>
      </c>
      <c r="V53" s="158"/>
    </row>
    <row r="54" spans="2:22" x14ac:dyDescent="0.3">
      <c r="B54" s="175" t="s">
        <v>274</v>
      </c>
      <c r="C54" s="158"/>
      <c r="D54" s="158"/>
      <c r="E54" s="158"/>
      <c r="F54" s="158"/>
      <c r="G54" s="175" t="s">
        <v>69</v>
      </c>
      <c r="H54" s="158"/>
      <c r="I54" s="158"/>
      <c r="J54" s="158"/>
      <c r="K54" s="158"/>
      <c r="L54" s="70" t="s">
        <v>240</v>
      </c>
      <c r="M54" s="70" t="s">
        <v>240</v>
      </c>
      <c r="N54" s="70" t="s">
        <v>240</v>
      </c>
      <c r="O54" s="49">
        <v>25000000</v>
      </c>
      <c r="P54" s="177" t="s">
        <v>240</v>
      </c>
      <c r="Q54" s="158"/>
      <c r="R54" s="177" t="s">
        <v>240</v>
      </c>
      <c r="S54" s="158"/>
      <c r="T54" s="158"/>
      <c r="U54" s="177" t="s">
        <v>240</v>
      </c>
      <c r="V54" s="158"/>
    </row>
    <row r="55" spans="2:22" x14ac:dyDescent="0.3">
      <c r="B55" s="178" t="s">
        <v>247</v>
      </c>
      <c r="C55" s="158"/>
      <c r="D55" s="158"/>
      <c r="E55" s="158"/>
      <c r="F55" s="158"/>
      <c r="G55" s="178" t="s">
        <v>248</v>
      </c>
      <c r="H55" s="158"/>
      <c r="I55" s="158"/>
      <c r="J55" s="158"/>
      <c r="K55" s="158"/>
      <c r="L55" s="50" t="s">
        <v>249</v>
      </c>
      <c r="M55" s="68" t="s">
        <v>250</v>
      </c>
      <c r="N55" s="51">
        <v>25000000.140000001</v>
      </c>
      <c r="O55" s="51">
        <v>25000000</v>
      </c>
      <c r="P55" s="177" t="s">
        <v>240</v>
      </c>
      <c r="Q55" s="158"/>
      <c r="R55" s="177" t="s">
        <v>240</v>
      </c>
      <c r="S55" s="158"/>
      <c r="T55" s="158"/>
      <c r="U55" s="177" t="s">
        <v>240</v>
      </c>
      <c r="V55" s="158"/>
    </row>
    <row r="56" spans="2:22" x14ac:dyDescent="0.3">
      <c r="B56" s="175" t="s">
        <v>275</v>
      </c>
      <c r="C56" s="158"/>
      <c r="D56" s="158"/>
      <c r="E56" s="158"/>
      <c r="F56" s="158"/>
      <c r="G56" s="175" t="s">
        <v>88</v>
      </c>
      <c r="H56" s="158"/>
      <c r="I56" s="158"/>
      <c r="J56" s="158"/>
      <c r="K56" s="158"/>
      <c r="L56" s="70" t="s">
        <v>240</v>
      </c>
      <c r="M56" s="70" t="s">
        <v>240</v>
      </c>
      <c r="N56" s="70" t="s">
        <v>240</v>
      </c>
      <c r="O56" s="49">
        <v>250000000</v>
      </c>
      <c r="P56" s="177" t="s">
        <v>240</v>
      </c>
      <c r="Q56" s="158"/>
      <c r="R56" s="177" t="s">
        <v>240</v>
      </c>
      <c r="S56" s="158"/>
      <c r="T56" s="158"/>
      <c r="U56" s="177" t="s">
        <v>240</v>
      </c>
      <c r="V56" s="158"/>
    </row>
    <row r="57" spans="2:22" x14ac:dyDescent="0.3">
      <c r="B57" s="178" t="s">
        <v>247</v>
      </c>
      <c r="C57" s="158"/>
      <c r="D57" s="158"/>
      <c r="E57" s="158"/>
      <c r="F57" s="158"/>
      <c r="G57" s="178" t="s">
        <v>248</v>
      </c>
      <c r="H57" s="158"/>
      <c r="I57" s="158"/>
      <c r="J57" s="158"/>
      <c r="K57" s="158"/>
      <c r="L57" s="50" t="s">
        <v>249</v>
      </c>
      <c r="M57" s="68" t="s">
        <v>250</v>
      </c>
      <c r="N57" s="51">
        <v>250000000.30000001</v>
      </c>
      <c r="O57" s="51">
        <v>250000000</v>
      </c>
      <c r="P57" s="177" t="s">
        <v>240</v>
      </c>
      <c r="Q57" s="158"/>
      <c r="R57" s="177" t="s">
        <v>240</v>
      </c>
      <c r="S57" s="158"/>
      <c r="T57" s="158"/>
      <c r="U57" s="177" t="s">
        <v>240</v>
      </c>
      <c r="V57" s="158"/>
    </row>
    <row r="58" spans="2:22" x14ac:dyDescent="0.3">
      <c r="B58" s="175" t="s">
        <v>276</v>
      </c>
      <c r="C58" s="158"/>
      <c r="D58" s="158"/>
      <c r="E58" s="158"/>
      <c r="F58" s="158"/>
      <c r="G58" s="175" t="s">
        <v>48</v>
      </c>
      <c r="H58" s="158"/>
      <c r="I58" s="158"/>
      <c r="J58" s="158"/>
      <c r="K58" s="158"/>
      <c r="L58" s="70" t="s">
        <v>240</v>
      </c>
      <c r="M58" s="70" t="s">
        <v>240</v>
      </c>
      <c r="N58" s="70" t="s">
        <v>240</v>
      </c>
      <c r="O58" s="49">
        <v>284670463</v>
      </c>
      <c r="P58" s="177" t="s">
        <v>240</v>
      </c>
      <c r="Q58" s="158"/>
      <c r="R58" s="177" t="s">
        <v>240</v>
      </c>
      <c r="S58" s="158"/>
      <c r="T58" s="158"/>
      <c r="U58" s="177" t="s">
        <v>240</v>
      </c>
      <c r="V58" s="158"/>
    </row>
    <row r="59" spans="2:22" x14ac:dyDescent="0.3">
      <c r="B59" s="178" t="s">
        <v>247</v>
      </c>
      <c r="C59" s="158"/>
      <c r="D59" s="158"/>
      <c r="E59" s="158"/>
      <c r="F59" s="158"/>
      <c r="G59" s="178" t="s">
        <v>248</v>
      </c>
      <c r="H59" s="158"/>
      <c r="I59" s="158"/>
      <c r="J59" s="158"/>
      <c r="K59" s="158"/>
      <c r="L59" s="50" t="s">
        <v>249</v>
      </c>
      <c r="M59" s="68" t="s">
        <v>250</v>
      </c>
      <c r="N59" s="51">
        <v>284670463.20999998</v>
      </c>
      <c r="O59" s="51">
        <v>284670463</v>
      </c>
      <c r="P59" s="177" t="s">
        <v>240</v>
      </c>
      <c r="Q59" s="158"/>
      <c r="R59" s="177" t="s">
        <v>240</v>
      </c>
      <c r="S59" s="158"/>
      <c r="T59" s="158"/>
      <c r="U59" s="177" t="s">
        <v>240</v>
      </c>
      <c r="V59" s="158"/>
    </row>
    <row r="60" spans="2:22" x14ac:dyDescent="0.3">
      <c r="B60" s="175" t="s">
        <v>277</v>
      </c>
      <c r="C60" s="158"/>
      <c r="D60" s="158"/>
      <c r="E60" s="158"/>
      <c r="F60" s="158"/>
      <c r="G60" s="175" t="s">
        <v>13</v>
      </c>
      <c r="H60" s="158"/>
      <c r="I60" s="158"/>
      <c r="J60" s="158"/>
      <c r="K60" s="158"/>
      <c r="L60" s="70" t="s">
        <v>240</v>
      </c>
      <c r="M60" s="70" t="s">
        <v>240</v>
      </c>
      <c r="N60" s="70" t="s">
        <v>240</v>
      </c>
      <c r="O60" s="49">
        <v>861114743</v>
      </c>
      <c r="P60" s="177" t="s">
        <v>240</v>
      </c>
      <c r="Q60" s="158"/>
      <c r="R60" s="177" t="s">
        <v>240</v>
      </c>
      <c r="S60" s="158"/>
      <c r="T60" s="158"/>
      <c r="U60" s="177" t="s">
        <v>240</v>
      </c>
      <c r="V60" s="158"/>
    </row>
    <row r="61" spans="2:22" x14ac:dyDescent="0.3">
      <c r="B61" s="178" t="s">
        <v>247</v>
      </c>
      <c r="C61" s="158"/>
      <c r="D61" s="158"/>
      <c r="E61" s="158"/>
      <c r="F61" s="158"/>
      <c r="G61" s="178" t="s">
        <v>248</v>
      </c>
      <c r="H61" s="158"/>
      <c r="I61" s="158"/>
      <c r="J61" s="158"/>
      <c r="K61" s="158"/>
      <c r="L61" s="50" t="s">
        <v>249</v>
      </c>
      <c r="M61" s="68" t="s">
        <v>250</v>
      </c>
      <c r="N61" s="51">
        <v>861114743.02999997</v>
      </c>
      <c r="O61" s="51">
        <v>861114743</v>
      </c>
      <c r="P61" s="177" t="s">
        <v>240</v>
      </c>
      <c r="Q61" s="158"/>
      <c r="R61" s="177" t="s">
        <v>240</v>
      </c>
      <c r="S61" s="158"/>
      <c r="T61" s="158"/>
      <c r="U61" s="177" t="s">
        <v>240</v>
      </c>
      <c r="V61" s="158"/>
    </row>
    <row r="62" spans="2:22" x14ac:dyDescent="0.3">
      <c r="B62" s="175" t="s">
        <v>278</v>
      </c>
      <c r="C62" s="158"/>
      <c r="D62" s="158"/>
      <c r="E62" s="158"/>
      <c r="F62" s="158"/>
      <c r="G62" s="175" t="s">
        <v>21</v>
      </c>
      <c r="H62" s="158"/>
      <c r="I62" s="158"/>
      <c r="J62" s="158"/>
      <c r="K62" s="158"/>
      <c r="L62" s="70" t="s">
        <v>240</v>
      </c>
      <c r="M62" s="70" t="s">
        <v>240</v>
      </c>
      <c r="N62" s="70" t="s">
        <v>240</v>
      </c>
      <c r="O62" s="49">
        <v>6131141849</v>
      </c>
      <c r="P62" s="177" t="s">
        <v>240</v>
      </c>
      <c r="Q62" s="158"/>
      <c r="R62" s="177" t="s">
        <v>240</v>
      </c>
      <c r="S62" s="158"/>
      <c r="T62" s="158"/>
      <c r="U62" s="177" t="s">
        <v>240</v>
      </c>
      <c r="V62" s="158"/>
    </row>
    <row r="63" spans="2:22" x14ac:dyDescent="0.3">
      <c r="B63" s="178" t="s">
        <v>247</v>
      </c>
      <c r="C63" s="158"/>
      <c r="D63" s="158"/>
      <c r="E63" s="158"/>
      <c r="F63" s="158"/>
      <c r="G63" s="178" t="s">
        <v>248</v>
      </c>
      <c r="H63" s="158"/>
      <c r="I63" s="158"/>
      <c r="J63" s="158"/>
      <c r="K63" s="158"/>
      <c r="L63" s="50" t="s">
        <v>249</v>
      </c>
      <c r="M63" s="68" t="s">
        <v>250</v>
      </c>
      <c r="N63" s="51">
        <v>6131141849.0600004</v>
      </c>
      <c r="O63" s="51">
        <v>6131141849</v>
      </c>
      <c r="P63" s="177" t="s">
        <v>240</v>
      </c>
      <c r="Q63" s="158"/>
      <c r="R63" s="177" t="s">
        <v>240</v>
      </c>
      <c r="S63" s="158"/>
      <c r="T63" s="158"/>
      <c r="U63" s="177" t="s">
        <v>240</v>
      </c>
      <c r="V63" s="158"/>
    </row>
    <row r="64" spans="2:22" x14ac:dyDescent="0.3">
      <c r="B64" s="175" t="s">
        <v>279</v>
      </c>
      <c r="C64" s="158"/>
      <c r="D64" s="158"/>
      <c r="E64" s="158"/>
      <c r="F64" s="158"/>
      <c r="G64" s="175" t="s">
        <v>16</v>
      </c>
      <c r="H64" s="158"/>
      <c r="I64" s="158"/>
      <c r="J64" s="158"/>
      <c r="K64" s="158"/>
      <c r="L64" s="71" t="s">
        <v>240</v>
      </c>
      <c r="M64" s="71" t="s">
        <v>240</v>
      </c>
      <c r="N64" s="71" t="s">
        <v>240</v>
      </c>
      <c r="O64" s="71" t="s">
        <v>240</v>
      </c>
      <c r="P64" s="176">
        <v>200000000</v>
      </c>
      <c r="Q64" s="158"/>
      <c r="R64" s="175" t="s">
        <v>240</v>
      </c>
      <c r="S64" s="158"/>
      <c r="T64" s="158"/>
      <c r="U64" s="175" t="s">
        <v>240</v>
      </c>
      <c r="V64" s="158"/>
    </row>
    <row r="65" spans="2:22" x14ac:dyDescent="0.3">
      <c r="B65" s="175" t="s">
        <v>280</v>
      </c>
      <c r="C65" s="158"/>
      <c r="D65" s="158"/>
      <c r="E65" s="158"/>
      <c r="F65" s="158"/>
      <c r="G65" s="175" t="s">
        <v>15</v>
      </c>
      <c r="H65" s="158"/>
      <c r="I65" s="158"/>
      <c r="J65" s="158"/>
      <c r="K65" s="158"/>
      <c r="L65" s="70" t="s">
        <v>240</v>
      </c>
      <c r="M65" s="70" t="s">
        <v>240</v>
      </c>
      <c r="N65" s="70" t="s">
        <v>240</v>
      </c>
      <c r="O65" s="49">
        <v>200000000</v>
      </c>
      <c r="P65" s="177" t="s">
        <v>240</v>
      </c>
      <c r="Q65" s="158"/>
      <c r="R65" s="177" t="s">
        <v>240</v>
      </c>
      <c r="S65" s="158"/>
      <c r="T65" s="158"/>
      <c r="U65" s="177" t="s">
        <v>240</v>
      </c>
      <c r="V65" s="158"/>
    </row>
    <row r="66" spans="2:22" x14ac:dyDescent="0.3">
      <c r="B66" s="178" t="s">
        <v>247</v>
      </c>
      <c r="C66" s="158"/>
      <c r="D66" s="158"/>
      <c r="E66" s="158"/>
      <c r="F66" s="158"/>
      <c r="G66" s="178" t="s">
        <v>248</v>
      </c>
      <c r="H66" s="158"/>
      <c r="I66" s="158"/>
      <c r="J66" s="158"/>
      <c r="K66" s="158"/>
      <c r="L66" s="50" t="s">
        <v>281</v>
      </c>
      <c r="M66" s="68" t="s">
        <v>250</v>
      </c>
      <c r="N66" s="51">
        <v>66666666.670000002</v>
      </c>
      <c r="O66" s="51">
        <v>200000000</v>
      </c>
      <c r="P66" s="177" t="s">
        <v>240</v>
      </c>
      <c r="Q66" s="158"/>
      <c r="R66" s="177" t="s">
        <v>240</v>
      </c>
      <c r="S66" s="158"/>
      <c r="T66" s="158"/>
      <c r="U66" s="177" t="s">
        <v>240</v>
      </c>
      <c r="V66" s="158"/>
    </row>
    <row r="67" spans="2:22" x14ac:dyDescent="0.3">
      <c r="B67" s="175" t="s">
        <v>282</v>
      </c>
      <c r="C67" s="158"/>
      <c r="D67" s="158"/>
      <c r="E67" s="158"/>
      <c r="F67" s="158"/>
      <c r="G67" s="175" t="s">
        <v>67</v>
      </c>
      <c r="H67" s="158"/>
      <c r="I67" s="158"/>
      <c r="J67" s="158"/>
      <c r="K67" s="158"/>
      <c r="L67" s="71" t="s">
        <v>240</v>
      </c>
      <c r="M67" s="71" t="s">
        <v>240</v>
      </c>
      <c r="N67" s="71" t="s">
        <v>240</v>
      </c>
      <c r="O67" s="71" t="s">
        <v>240</v>
      </c>
      <c r="P67" s="176">
        <v>444200000</v>
      </c>
      <c r="Q67" s="158"/>
      <c r="R67" s="175" t="s">
        <v>240</v>
      </c>
      <c r="S67" s="158"/>
      <c r="T67" s="158"/>
      <c r="U67" s="175" t="s">
        <v>240</v>
      </c>
      <c r="V67" s="158"/>
    </row>
    <row r="68" spans="2:22" x14ac:dyDescent="0.3">
      <c r="B68" s="175" t="s">
        <v>283</v>
      </c>
      <c r="C68" s="158"/>
      <c r="D68" s="158"/>
      <c r="E68" s="158"/>
      <c r="F68" s="158"/>
      <c r="G68" s="175" t="s">
        <v>66</v>
      </c>
      <c r="H68" s="158"/>
      <c r="I68" s="158"/>
      <c r="J68" s="158"/>
      <c r="K68" s="158"/>
      <c r="L68" s="70" t="s">
        <v>240</v>
      </c>
      <c r="M68" s="70" t="s">
        <v>240</v>
      </c>
      <c r="N68" s="70" t="s">
        <v>240</v>
      </c>
      <c r="O68" s="49">
        <v>444200000</v>
      </c>
      <c r="P68" s="177" t="s">
        <v>240</v>
      </c>
      <c r="Q68" s="158"/>
      <c r="R68" s="177" t="s">
        <v>240</v>
      </c>
      <c r="S68" s="158"/>
      <c r="T68" s="158"/>
      <c r="U68" s="177" t="s">
        <v>240</v>
      </c>
      <c r="V68" s="158"/>
    </row>
    <row r="69" spans="2:22" x14ac:dyDescent="0.3">
      <c r="B69" s="178" t="s">
        <v>247</v>
      </c>
      <c r="C69" s="158"/>
      <c r="D69" s="158"/>
      <c r="E69" s="158"/>
      <c r="F69" s="158"/>
      <c r="G69" s="178" t="s">
        <v>248</v>
      </c>
      <c r="H69" s="158"/>
      <c r="I69" s="158"/>
      <c r="J69" s="158"/>
      <c r="K69" s="158"/>
      <c r="L69" s="50" t="s">
        <v>249</v>
      </c>
      <c r="M69" s="68" t="s">
        <v>250</v>
      </c>
      <c r="N69" s="51">
        <v>444200000.01999998</v>
      </c>
      <c r="O69" s="51">
        <v>444200000</v>
      </c>
      <c r="P69" s="177" t="s">
        <v>240</v>
      </c>
      <c r="Q69" s="158"/>
      <c r="R69" s="177" t="s">
        <v>240</v>
      </c>
      <c r="S69" s="158"/>
      <c r="T69" s="158"/>
      <c r="U69" s="177" t="s">
        <v>240</v>
      </c>
      <c r="V69" s="158"/>
    </row>
    <row r="70" spans="2:22" x14ac:dyDescent="0.3">
      <c r="B70" s="172" t="s">
        <v>284</v>
      </c>
      <c r="C70" s="158"/>
      <c r="D70" s="158"/>
      <c r="E70" s="158"/>
      <c r="F70" s="158"/>
      <c r="G70" s="172" t="s">
        <v>176</v>
      </c>
      <c r="H70" s="158"/>
      <c r="I70" s="158"/>
      <c r="J70" s="158"/>
      <c r="K70" s="158"/>
      <c r="L70" s="72" t="s">
        <v>240</v>
      </c>
      <c r="M70" s="72" t="s">
        <v>240</v>
      </c>
      <c r="N70" s="72" t="s">
        <v>240</v>
      </c>
      <c r="O70" s="72" t="s">
        <v>240</v>
      </c>
      <c r="P70" s="173" t="s">
        <v>240</v>
      </c>
      <c r="Q70" s="158"/>
      <c r="R70" s="174">
        <v>100000000</v>
      </c>
      <c r="S70" s="158"/>
      <c r="T70" s="158"/>
      <c r="U70" s="173" t="s">
        <v>240</v>
      </c>
      <c r="V70" s="158"/>
    </row>
    <row r="71" spans="2:22" x14ac:dyDescent="0.3">
      <c r="B71" s="175" t="s">
        <v>285</v>
      </c>
      <c r="C71" s="158"/>
      <c r="D71" s="158"/>
      <c r="E71" s="158"/>
      <c r="F71" s="158"/>
      <c r="G71" s="175" t="s">
        <v>97</v>
      </c>
      <c r="H71" s="158"/>
      <c r="I71" s="158"/>
      <c r="J71" s="158"/>
      <c r="K71" s="158"/>
      <c r="L71" s="71" t="s">
        <v>240</v>
      </c>
      <c r="M71" s="71" t="s">
        <v>240</v>
      </c>
      <c r="N71" s="71" t="s">
        <v>240</v>
      </c>
      <c r="O71" s="71" t="s">
        <v>240</v>
      </c>
      <c r="P71" s="176">
        <v>100000000</v>
      </c>
      <c r="Q71" s="158"/>
      <c r="R71" s="175" t="s">
        <v>240</v>
      </c>
      <c r="S71" s="158"/>
      <c r="T71" s="158"/>
      <c r="U71" s="175" t="s">
        <v>240</v>
      </c>
      <c r="V71" s="158"/>
    </row>
    <row r="72" spans="2:22" x14ac:dyDescent="0.3">
      <c r="B72" s="175" t="s">
        <v>286</v>
      </c>
      <c r="C72" s="158"/>
      <c r="D72" s="158"/>
      <c r="E72" s="158"/>
      <c r="F72" s="158"/>
      <c r="G72" s="175" t="s">
        <v>96</v>
      </c>
      <c r="H72" s="158"/>
      <c r="I72" s="158"/>
      <c r="J72" s="158"/>
      <c r="K72" s="158"/>
      <c r="L72" s="70" t="s">
        <v>240</v>
      </c>
      <c r="M72" s="70" t="s">
        <v>240</v>
      </c>
      <c r="N72" s="70" t="s">
        <v>240</v>
      </c>
      <c r="O72" s="49">
        <v>100000000</v>
      </c>
      <c r="P72" s="177" t="s">
        <v>240</v>
      </c>
      <c r="Q72" s="158"/>
      <c r="R72" s="177" t="s">
        <v>240</v>
      </c>
      <c r="S72" s="158"/>
      <c r="T72" s="158"/>
      <c r="U72" s="177" t="s">
        <v>240</v>
      </c>
      <c r="V72" s="158"/>
    </row>
    <row r="73" spans="2:22" x14ac:dyDescent="0.3">
      <c r="B73" s="178" t="s">
        <v>247</v>
      </c>
      <c r="C73" s="158"/>
      <c r="D73" s="158"/>
      <c r="E73" s="158"/>
      <c r="F73" s="158"/>
      <c r="G73" s="178" t="s">
        <v>248</v>
      </c>
      <c r="H73" s="158"/>
      <c r="I73" s="158"/>
      <c r="J73" s="158"/>
      <c r="K73" s="158"/>
      <c r="L73" s="50" t="s">
        <v>249</v>
      </c>
      <c r="M73" s="68" t="s">
        <v>250</v>
      </c>
      <c r="N73" s="51">
        <v>100000000</v>
      </c>
      <c r="O73" s="51">
        <v>100000000</v>
      </c>
      <c r="P73" s="177" t="s">
        <v>240</v>
      </c>
      <c r="Q73" s="158"/>
      <c r="R73" s="177" t="s">
        <v>240</v>
      </c>
      <c r="S73" s="158"/>
      <c r="T73" s="158"/>
      <c r="U73" s="177" t="s">
        <v>240</v>
      </c>
      <c r="V73" s="158"/>
    </row>
    <row r="74" spans="2:22" ht="0" hidden="1" customHeight="1" x14ac:dyDescent="0.3"/>
  </sheetData>
  <mergeCells count="283">
    <mergeCell ref="B73:F73"/>
    <mergeCell ref="G73:K73"/>
    <mergeCell ref="P73:Q73"/>
    <mergeCell ref="R73:T73"/>
    <mergeCell ref="U73:V73"/>
    <mergeCell ref="B71:F71"/>
    <mergeCell ref="G71:K71"/>
    <mergeCell ref="P71:Q71"/>
    <mergeCell ref="R71:T71"/>
    <mergeCell ref="U71:V71"/>
    <mergeCell ref="B72:F72"/>
    <mergeCell ref="G72:K72"/>
    <mergeCell ref="P72:Q72"/>
    <mergeCell ref="R72:T72"/>
    <mergeCell ref="U72:V72"/>
    <mergeCell ref="B69:F69"/>
    <mergeCell ref="G69:K69"/>
    <mergeCell ref="P69:Q69"/>
    <mergeCell ref="R69:T69"/>
    <mergeCell ref="U69:V69"/>
    <mergeCell ref="B70:F70"/>
    <mergeCell ref="G70:K70"/>
    <mergeCell ref="P70:Q70"/>
    <mergeCell ref="R70:T70"/>
    <mergeCell ref="U70:V70"/>
    <mergeCell ref="B67:F67"/>
    <mergeCell ref="G67:K67"/>
    <mergeCell ref="P67:Q67"/>
    <mergeCell ref="R67:T67"/>
    <mergeCell ref="U67:V67"/>
    <mergeCell ref="B68:F68"/>
    <mergeCell ref="G68:K68"/>
    <mergeCell ref="P68:Q68"/>
    <mergeCell ref="R68:T68"/>
    <mergeCell ref="U68:V68"/>
    <mergeCell ref="B65:F65"/>
    <mergeCell ref="G65:K65"/>
    <mergeCell ref="P65:Q65"/>
    <mergeCell ref="R65:T65"/>
    <mergeCell ref="U65:V65"/>
    <mergeCell ref="B66:F66"/>
    <mergeCell ref="G66:K66"/>
    <mergeCell ref="P66:Q66"/>
    <mergeCell ref="R66:T66"/>
    <mergeCell ref="U66:V66"/>
    <mergeCell ref="B63:F63"/>
    <mergeCell ref="G63:K63"/>
    <mergeCell ref="P63:Q63"/>
    <mergeCell ref="R63:T63"/>
    <mergeCell ref="U63:V63"/>
    <mergeCell ref="B64:F64"/>
    <mergeCell ref="G64:K64"/>
    <mergeCell ref="P64:Q64"/>
    <mergeCell ref="R64:T64"/>
    <mergeCell ref="U64:V64"/>
    <mergeCell ref="B61:F61"/>
    <mergeCell ref="G61:K61"/>
    <mergeCell ref="P61:Q61"/>
    <mergeCell ref="R61:T61"/>
    <mergeCell ref="U61:V61"/>
    <mergeCell ref="B62:F62"/>
    <mergeCell ref="G62:K62"/>
    <mergeCell ref="P62:Q62"/>
    <mergeCell ref="R62:T62"/>
    <mergeCell ref="U62:V62"/>
    <mergeCell ref="B59:F59"/>
    <mergeCell ref="G59:K59"/>
    <mergeCell ref="P59:Q59"/>
    <mergeCell ref="R59:T59"/>
    <mergeCell ref="U59:V59"/>
    <mergeCell ref="B60:F60"/>
    <mergeCell ref="G60:K60"/>
    <mergeCell ref="P60:Q60"/>
    <mergeCell ref="R60:T60"/>
    <mergeCell ref="U60:V60"/>
    <mergeCell ref="B57:F57"/>
    <mergeCell ref="G57:K57"/>
    <mergeCell ref="P57:Q57"/>
    <mergeCell ref="R57:T57"/>
    <mergeCell ref="U57:V57"/>
    <mergeCell ref="B58:F58"/>
    <mergeCell ref="G58:K58"/>
    <mergeCell ref="P58:Q58"/>
    <mergeCell ref="R58:T58"/>
    <mergeCell ref="U58:V58"/>
    <mergeCell ref="B55:F55"/>
    <mergeCell ref="G55:K55"/>
    <mergeCell ref="P55:Q55"/>
    <mergeCell ref="R55:T55"/>
    <mergeCell ref="U55:V55"/>
    <mergeCell ref="B56:F56"/>
    <mergeCell ref="G56:K56"/>
    <mergeCell ref="P56:Q56"/>
    <mergeCell ref="R56:T56"/>
    <mergeCell ref="U56:V56"/>
    <mergeCell ref="B53:F53"/>
    <mergeCell ref="G53:K53"/>
    <mergeCell ref="P53:Q53"/>
    <mergeCell ref="R53:T53"/>
    <mergeCell ref="U53:V53"/>
    <mergeCell ref="B54:F54"/>
    <mergeCell ref="G54:K54"/>
    <mergeCell ref="P54:Q54"/>
    <mergeCell ref="R54:T54"/>
    <mergeCell ref="U54:V54"/>
    <mergeCell ref="B51:F51"/>
    <mergeCell ref="G51:K51"/>
    <mergeCell ref="P51:Q51"/>
    <mergeCell ref="R51:T51"/>
    <mergeCell ref="U51:V51"/>
    <mergeCell ref="B52:F52"/>
    <mergeCell ref="G52:K52"/>
    <mergeCell ref="P52:Q52"/>
    <mergeCell ref="R52:T52"/>
    <mergeCell ref="U52:V52"/>
    <mergeCell ref="B49:F49"/>
    <mergeCell ref="G49:K49"/>
    <mergeCell ref="P49:Q49"/>
    <mergeCell ref="R49:T49"/>
    <mergeCell ref="U49:V49"/>
    <mergeCell ref="B50:F50"/>
    <mergeCell ref="G50:K50"/>
    <mergeCell ref="P50:Q50"/>
    <mergeCell ref="R50:T50"/>
    <mergeCell ref="U50:V50"/>
    <mergeCell ref="B47:F47"/>
    <mergeCell ref="G47:K47"/>
    <mergeCell ref="P47:Q47"/>
    <mergeCell ref="R47:T47"/>
    <mergeCell ref="U47:V47"/>
    <mergeCell ref="B48:F48"/>
    <mergeCell ref="G48:K48"/>
    <mergeCell ref="P48:Q48"/>
    <mergeCell ref="R48:T48"/>
    <mergeCell ref="U48:V48"/>
    <mergeCell ref="B45:F45"/>
    <mergeCell ref="G45:K45"/>
    <mergeCell ref="P45:Q45"/>
    <mergeCell ref="R45:T45"/>
    <mergeCell ref="U45:V45"/>
    <mergeCell ref="B46:F46"/>
    <mergeCell ref="G46:K46"/>
    <mergeCell ref="P46:Q46"/>
    <mergeCell ref="R46:T46"/>
    <mergeCell ref="U46:V46"/>
    <mergeCell ref="B43:F43"/>
    <mergeCell ref="G43:K43"/>
    <mergeCell ref="P43:Q43"/>
    <mergeCell ref="R43:T43"/>
    <mergeCell ref="U43:V43"/>
    <mergeCell ref="B44:F44"/>
    <mergeCell ref="G44:K44"/>
    <mergeCell ref="P44:Q44"/>
    <mergeCell ref="R44:T44"/>
    <mergeCell ref="U44:V44"/>
    <mergeCell ref="B41:F41"/>
    <mergeCell ref="G41:K41"/>
    <mergeCell ref="P41:Q41"/>
    <mergeCell ref="R41:T41"/>
    <mergeCell ref="U41:V41"/>
    <mergeCell ref="B42:F42"/>
    <mergeCell ref="G42:K42"/>
    <mergeCell ref="P42:Q42"/>
    <mergeCell ref="R42:T42"/>
    <mergeCell ref="U42:V42"/>
    <mergeCell ref="B39:F39"/>
    <mergeCell ref="G39:K39"/>
    <mergeCell ref="P39:Q39"/>
    <mergeCell ref="R39:T39"/>
    <mergeCell ref="U39:V39"/>
    <mergeCell ref="B40:F40"/>
    <mergeCell ref="G40:K40"/>
    <mergeCell ref="P40:Q40"/>
    <mergeCell ref="R40:T40"/>
    <mergeCell ref="U40:V40"/>
    <mergeCell ref="B37:F37"/>
    <mergeCell ref="G37:K37"/>
    <mergeCell ref="P37:Q37"/>
    <mergeCell ref="R37:T37"/>
    <mergeCell ref="U37:V37"/>
    <mergeCell ref="B38:F38"/>
    <mergeCell ref="G38:K38"/>
    <mergeCell ref="P38:Q38"/>
    <mergeCell ref="R38:T38"/>
    <mergeCell ref="U38:V38"/>
    <mergeCell ref="B35:F35"/>
    <mergeCell ref="G35:K35"/>
    <mergeCell ref="P35:Q35"/>
    <mergeCell ref="R35:T35"/>
    <mergeCell ref="U35:V35"/>
    <mergeCell ref="B36:F36"/>
    <mergeCell ref="G36:K36"/>
    <mergeCell ref="P36:Q36"/>
    <mergeCell ref="R36:T36"/>
    <mergeCell ref="U36:V36"/>
    <mergeCell ref="B33:F33"/>
    <mergeCell ref="G33:K33"/>
    <mergeCell ref="P33:Q33"/>
    <mergeCell ref="R33:T33"/>
    <mergeCell ref="U33:V33"/>
    <mergeCell ref="B34:F34"/>
    <mergeCell ref="G34:K34"/>
    <mergeCell ref="P34:Q34"/>
    <mergeCell ref="R34:T34"/>
    <mergeCell ref="U34:V34"/>
    <mergeCell ref="B31:F31"/>
    <mergeCell ref="G31:K31"/>
    <mergeCell ref="P31:Q31"/>
    <mergeCell ref="R31:T31"/>
    <mergeCell ref="U31:V31"/>
    <mergeCell ref="B32:F32"/>
    <mergeCell ref="G32:K32"/>
    <mergeCell ref="P32:Q32"/>
    <mergeCell ref="R32:T32"/>
    <mergeCell ref="U32:V32"/>
    <mergeCell ref="B29:F29"/>
    <mergeCell ref="G29:K29"/>
    <mergeCell ref="P29:Q29"/>
    <mergeCell ref="R29:T29"/>
    <mergeCell ref="U29:V29"/>
    <mergeCell ref="B30:F30"/>
    <mergeCell ref="G30:K30"/>
    <mergeCell ref="P30:Q30"/>
    <mergeCell ref="R30:T30"/>
    <mergeCell ref="U30:V30"/>
    <mergeCell ref="B27:F27"/>
    <mergeCell ref="G27:K27"/>
    <mergeCell ref="P27:Q27"/>
    <mergeCell ref="R27:T27"/>
    <mergeCell ref="U27:V27"/>
    <mergeCell ref="B28:F28"/>
    <mergeCell ref="G28:K28"/>
    <mergeCell ref="P28:Q28"/>
    <mergeCell ref="R28:T28"/>
    <mergeCell ref="U28:V28"/>
    <mergeCell ref="B25:F25"/>
    <mergeCell ref="G25:K25"/>
    <mergeCell ref="P25:Q25"/>
    <mergeCell ref="R25:T25"/>
    <mergeCell ref="U25:V25"/>
    <mergeCell ref="B26:F26"/>
    <mergeCell ref="G26:K26"/>
    <mergeCell ref="P26:Q26"/>
    <mergeCell ref="R26:T26"/>
    <mergeCell ref="U26:V26"/>
    <mergeCell ref="B23:F23"/>
    <mergeCell ref="G23:K23"/>
    <mergeCell ref="P23:Q23"/>
    <mergeCell ref="R23:T23"/>
    <mergeCell ref="U23:V23"/>
    <mergeCell ref="B24:F24"/>
    <mergeCell ref="G24:K24"/>
    <mergeCell ref="P24:Q24"/>
    <mergeCell ref="R24:T24"/>
    <mergeCell ref="U24:V24"/>
    <mergeCell ref="B21:F21"/>
    <mergeCell ref="G21:K21"/>
    <mergeCell ref="L21:N21"/>
    <mergeCell ref="P21:V21"/>
    <mergeCell ref="B22:F22"/>
    <mergeCell ref="G22:K22"/>
    <mergeCell ref="P22:Q22"/>
    <mergeCell ref="R22:T22"/>
    <mergeCell ref="U22:V22"/>
    <mergeCell ref="D12:T12"/>
    <mergeCell ref="B15:G15"/>
    <mergeCell ref="K15:U15"/>
    <mergeCell ref="B17:D17"/>
    <mergeCell ref="F17:S17"/>
    <mergeCell ref="B20:F20"/>
    <mergeCell ref="G20:K20"/>
    <mergeCell ref="P20:Q20"/>
    <mergeCell ref="R20:T20"/>
    <mergeCell ref="U20:V20"/>
    <mergeCell ref="D1:T1"/>
    <mergeCell ref="D3:T3"/>
    <mergeCell ref="B5:B11"/>
    <mergeCell ref="Q5:R5"/>
    <mergeCell ref="S5:V5"/>
    <mergeCell ref="Q7:R7"/>
    <mergeCell ref="S7:V7"/>
    <mergeCell ref="R9:V9"/>
    <mergeCell ref="D11:T11"/>
  </mergeCells>
  <pageMargins left="0.98425196850393704" right="0.98425196850393704" top="0.98425196850393704" bottom="1.27956181102362"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9055D-A374-4F61-8872-51CCDD9A5800}">
  <dimension ref="A1:AB208"/>
  <sheetViews>
    <sheetView zoomScale="85" zoomScaleNormal="85" workbookViewId="0">
      <selection activeCell="K45" sqref="K45"/>
    </sheetView>
  </sheetViews>
  <sheetFormatPr baseColWidth="10" defaultColWidth="10.88671875" defaultRowHeight="11.4" x14ac:dyDescent="0.2"/>
  <cols>
    <col min="1" max="1" width="10.88671875" style="21"/>
    <col min="2" max="2" width="33.5546875" style="28" customWidth="1"/>
    <col min="3" max="3" width="14.88671875" style="28" customWidth="1"/>
    <col min="4" max="4" width="14.109375" style="28" customWidth="1"/>
    <col min="5" max="5" width="13.109375" style="28" customWidth="1"/>
    <col min="6" max="6" width="13.33203125" style="21" customWidth="1"/>
    <col min="7" max="7" width="10.44140625" style="21" customWidth="1"/>
    <col min="8" max="8" width="10.88671875" style="21" customWidth="1"/>
    <col min="9" max="28" width="10.88671875" style="21"/>
    <col min="29" max="16384" width="10.88671875" style="28"/>
  </cols>
  <sheetData>
    <row r="1" spans="1:28" s="21" customFormat="1" x14ac:dyDescent="0.2"/>
    <row r="2" spans="1:28" s="21" customFormat="1" ht="12" x14ac:dyDescent="0.25">
      <c r="B2" s="179" t="s">
        <v>193</v>
      </c>
      <c r="C2" s="179"/>
      <c r="D2" s="179"/>
      <c r="E2" s="179"/>
    </row>
    <row r="3" spans="1:28" s="21" customFormat="1" ht="12" thickBot="1" x14ac:dyDescent="0.25"/>
    <row r="4" spans="1:28" s="19" customFormat="1" ht="36.6" thickBot="1" x14ac:dyDescent="0.35">
      <c r="A4" s="22"/>
      <c r="B4" s="23" t="s">
        <v>185</v>
      </c>
      <c r="C4" s="23" t="s">
        <v>186</v>
      </c>
      <c r="D4" s="23" t="s">
        <v>187</v>
      </c>
      <c r="E4" s="23" t="s">
        <v>192</v>
      </c>
      <c r="F4" s="22"/>
      <c r="G4" s="43"/>
      <c r="H4" s="43"/>
      <c r="I4" s="22"/>
      <c r="J4" s="22"/>
      <c r="K4" s="22"/>
      <c r="L4" s="22"/>
      <c r="M4" s="22"/>
      <c r="N4" s="22"/>
      <c r="O4" s="22"/>
      <c r="P4" s="22"/>
      <c r="Q4" s="22"/>
      <c r="R4" s="22"/>
      <c r="S4" s="22"/>
      <c r="T4" s="22"/>
      <c r="U4" s="22"/>
      <c r="V4" s="22"/>
      <c r="W4" s="22"/>
      <c r="X4" s="22"/>
      <c r="Y4" s="22"/>
      <c r="Z4" s="22"/>
      <c r="AA4" s="22"/>
      <c r="AB4" s="22"/>
    </row>
    <row r="5" spans="1:28" s="19" customFormat="1" x14ac:dyDescent="0.2">
      <c r="A5" s="22"/>
      <c r="B5" s="24" t="s">
        <v>194</v>
      </c>
      <c r="C5" s="25">
        <v>55000000</v>
      </c>
      <c r="D5" s="25">
        <v>401500000</v>
      </c>
      <c r="E5" s="27">
        <f>+(D5-C5)/C5</f>
        <v>6.3</v>
      </c>
      <c r="F5" s="24"/>
      <c r="G5" s="25"/>
      <c r="H5" s="22"/>
      <c r="I5" s="22"/>
      <c r="J5" s="22"/>
      <c r="K5" s="22"/>
      <c r="L5" s="22"/>
      <c r="M5" s="22"/>
      <c r="N5" s="22"/>
      <c r="O5" s="22"/>
      <c r="P5" s="22"/>
      <c r="Q5" s="22"/>
      <c r="R5" s="22"/>
      <c r="S5" s="22"/>
      <c r="T5" s="22"/>
      <c r="U5" s="22"/>
      <c r="V5" s="22"/>
      <c r="W5" s="22"/>
      <c r="X5" s="22"/>
      <c r="Y5" s="22"/>
      <c r="Z5" s="22"/>
      <c r="AA5" s="22"/>
      <c r="AB5" s="22"/>
    </row>
    <row r="6" spans="1:28" s="19" customFormat="1" x14ac:dyDescent="0.2">
      <c r="A6" s="21"/>
      <c r="B6" s="24" t="s">
        <v>195</v>
      </c>
      <c r="C6" s="25">
        <v>22000000</v>
      </c>
      <c r="D6" s="25">
        <v>128000000</v>
      </c>
      <c r="E6" s="27">
        <f>+(D6-C6)/C6</f>
        <v>4.8181818181818183</v>
      </c>
      <c r="F6" s="24"/>
      <c r="G6" s="25"/>
      <c r="H6" s="21"/>
      <c r="I6" s="21"/>
      <c r="J6" s="21"/>
      <c r="K6" s="21"/>
      <c r="L6" s="21"/>
      <c r="M6" s="22"/>
      <c r="N6" s="22"/>
      <c r="O6" s="22"/>
      <c r="P6" s="22"/>
      <c r="Q6" s="22"/>
      <c r="R6" s="22"/>
      <c r="S6" s="22"/>
      <c r="T6" s="22"/>
      <c r="U6" s="22"/>
      <c r="V6" s="22"/>
      <c r="W6" s="22"/>
      <c r="X6" s="22"/>
      <c r="Y6" s="22"/>
      <c r="Z6" s="22"/>
      <c r="AA6" s="22"/>
      <c r="AB6" s="22"/>
    </row>
    <row r="7" spans="1:28" s="19" customFormat="1" x14ac:dyDescent="0.2">
      <c r="A7" s="22"/>
      <c r="B7" s="24" t="s">
        <v>196</v>
      </c>
      <c r="C7" s="25">
        <v>300000000</v>
      </c>
      <c r="D7" s="25">
        <v>1135000000</v>
      </c>
      <c r="E7" s="27">
        <f>+(D7-C7)/C7</f>
        <v>2.7833333333333332</v>
      </c>
      <c r="F7" s="24"/>
      <c r="G7" s="25"/>
      <c r="H7" s="22"/>
      <c r="I7" s="22"/>
      <c r="J7" s="22"/>
      <c r="K7" s="22"/>
      <c r="L7" s="22"/>
      <c r="M7" s="22"/>
      <c r="N7" s="22"/>
      <c r="O7" s="22"/>
      <c r="P7" s="22"/>
      <c r="Q7" s="22"/>
      <c r="R7" s="22"/>
      <c r="S7" s="22"/>
      <c r="T7" s="22"/>
      <c r="U7" s="22"/>
      <c r="V7" s="22"/>
      <c r="W7" s="22"/>
      <c r="X7" s="22"/>
      <c r="Y7" s="22"/>
      <c r="Z7" s="22"/>
      <c r="AA7" s="22"/>
      <c r="AB7" s="22"/>
    </row>
    <row r="8" spans="1:28" s="19" customFormat="1" x14ac:dyDescent="0.2">
      <c r="A8" s="21"/>
      <c r="B8" s="24" t="s">
        <v>203</v>
      </c>
      <c r="C8" s="25">
        <v>406670463.24000001</v>
      </c>
      <c r="D8" s="25">
        <v>1121029969.3899999</v>
      </c>
      <c r="E8" s="27">
        <f>+(D8-C8)/C8</f>
        <v>1.7566053370549672</v>
      </c>
      <c r="F8" s="24"/>
      <c r="G8" s="25"/>
      <c r="H8" s="21"/>
      <c r="I8" s="21"/>
      <c r="J8" s="21"/>
      <c r="K8" s="21"/>
      <c r="L8" s="21"/>
      <c r="M8" s="22"/>
      <c r="N8" s="22"/>
      <c r="O8" s="22"/>
      <c r="P8" s="22"/>
      <c r="Q8" s="22"/>
      <c r="R8" s="22"/>
      <c r="S8" s="22"/>
      <c r="T8" s="22"/>
      <c r="U8" s="22"/>
      <c r="V8" s="22"/>
      <c r="W8" s="22"/>
      <c r="X8" s="22"/>
      <c r="Y8" s="22"/>
      <c r="Z8" s="22"/>
      <c r="AA8" s="22"/>
      <c r="AB8" s="22"/>
    </row>
    <row r="9" spans="1:28" s="19" customFormat="1" x14ac:dyDescent="0.2">
      <c r="A9" s="21"/>
      <c r="B9" s="24" t="s">
        <v>198</v>
      </c>
      <c r="C9" s="25">
        <v>13000000</v>
      </c>
      <c r="D9" s="25">
        <v>34000000</v>
      </c>
      <c r="E9" s="27">
        <f>+(D9-C9)/C9</f>
        <v>1.6153846153846154</v>
      </c>
      <c r="F9" s="24"/>
      <c r="G9" s="25"/>
      <c r="H9" s="21"/>
      <c r="I9" s="21"/>
      <c r="J9" s="21"/>
      <c r="K9" s="21"/>
      <c r="L9" s="21"/>
      <c r="M9" s="22"/>
      <c r="N9" s="22"/>
      <c r="O9" s="22"/>
      <c r="P9" s="22"/>
      <c r="Q9" s="22"/>
      <c r="R9" s="22"/>
      <c r="S9" s="22"/>
      <c r="T9" s="22"/>
      <c r="U9" s="22"/>
      <c r="V9" s="22"/>
      <c r="W9" s="22"/>
      <c r="X9" s="22"/>
      <c r="Y9" s="22"/>
      <c r="Z9" s="22"/>
      <c r="AA9" s="22"/>
      <c r="AB9" s="22"/>
    </row>
    <row r="10" spans="1:28" s="19" customFormat="1" ht="12" x14ac:dyDescent="0.2">
      <c r="A10" s="21"/>
      <c r="B10" s="24" t="s">
        <v>119</v>
      </c>
      <c r="C10" s="26"/>
      <c r="D10" s="25">
        <v>5000000</v>
      </c>
      <c r="E10" s="27">
        <v>1</v>
      </c>
      <c r="F10" s="24"/>
      <c r="G10" s="25"/>
      <c r="H10" s="21"/>
      <c r="I10" s="21"/>
      <c r="J10" s="21"/>
      <c r="K10" s="21"/>
      <c r="L10" s="21"/>
      <c r="M10" s="22"/>
      <c r="N10" s="22"/>
      <c r="O10" s="22"/>
      <c r="P10" s="22"/>
      <c r="Q10" s="22"/>
      <c r="R10" s="22"/>
      <c r="S10" s="22"/>
      <c r="T10" s="22"/>
      <c r="U10" s="22"/>
      <c r="V10" s="22"/>
      <c r="W10" s="22"/>
      <c r="X10" s="22"/>
      <c r="Y10" s="22"/>
      <c r="Z10" s="22"/>
      <c r="AA10" s="22"/>
      <c r="AB10" s="22"/>
    </row>
    <row r="11" spans="1:28" ht="12" x14ac:dyDescent="0.2">
      <c r="B11" s="24" t="s">
        <v>191</v>
      </c>
      <c r="C11" s="26"/>
      <c r="D11" s="25">
        <v>6000000</v>
      </c>
      <c r="E11" s="27">
        <v>1</v>
      </c>
      <c r="F11" s="24"/>
      <c r="G11" s="25"/>
    </row>
    <row r="12" spans="1:28" x14ac:dyDescent="0.2">
      <c r="B12" s="24" t="s">
        <v>200</v>
      </c>
      <c r="C12" s="25"/>
      <c r="D12" s="25">
        <v>15000000</v>
      </c>
      <c r="E12" s="27">
        <v>1</v>
      </c>
      <c r="F12" s="24"/>
      <c r="G12" s="25"/>
    </row>
    <row r="13" spans="1:28" x14ac:dyDescent="0.2">
      <c r="B13" s="24" t="s">
        <v>2</v>
      </c>
      <c r="C13" s="21"/>
      <c r="D13" s="25">
        <v>15500000</v>
      </c>
      <c r="E13" s="27">
        <v>1</v>
      </c>
      <c r="F13" s="24"/>
      <c r="G13" s="25"/>
    </row>
    <row r="14" spans="1:28" ht="12" x14ac:dyDescent="0.2">
      <c r="A14" s="22"/>
      <c r="B14" s="24" t="s">
        <v>126</v>
      </c>
      <c r="C14" s="26"/>
      <c r="D14" s="25">
        <v>25000000</v>
      </c>
      <c r="E14" s="27">
        <v>1</v>
      </c>
      <c r="F14" s="24"/>
      <c r="G14" s="25"/>
      <c r="H14" s="22"/>
      <c r="I14" s="22"/>
      <c r="J14" s="22"/>
      <c r="K14" s="22"/>
      <c r="L14" s="22"/>
    </row>
    <row r="15" spans="1:28" ht="12" x14ac:dyDescent="0.2">
      <c r="B15" s="24" t="s">
        <v>132</v>
      </c>
      <c r="C15" s="26"/>
      <c r="D15" s="25">
        <v>50000000</v>
      </c>
      <c r="E15" s="27">
        <v>1</v>
      </c>
      <c r="F15" s="24"/>
      <c r="G15" s="25"/>
    </row>
    <row r="16" spans="1:28" ht="12" x14ac:dyDescent="0.2">
      <c r="B16" s="24" t="s">
        <v>102</v>
      </c>
      <c r="C16" s="26"/>
      <c r="D16" s="25">
        <v>150000000</v>
      </c>
      <c r="E16" s="27">
        <v>1</v>
      </c>
      <c r="F16" s="24"/>
      <c r="G16" s="25"/>
    </row>
    <row r="17" spans="1:12" x14ac:dyDescent="0.2">
      <c r="A17" s="22"/>
      <c r="B17" s="24" t="s">
        <v>201</v>
      </c>
      <c r="C17" s="21"/>
      <c r="D17" s="25">
        <v>270000000</v>
      </c>
      <c r="E17" s="27">
        <v>1</v>
      </c>
      <c r="F17" s="24"/>
      <c r="G17" s="25"/>
      <c r="H17" s="22"/>
      <c r="I17" s="22"/>
      <c r="J17" s="22"/>
      <c r="K17" s="22"/>
      <c r="L17" s="22"/>
    </row>
    <row r="18" spans="1:12" ht="12" x14ac:dyDescent="0.2">
      <c r="A18" s="22"/>
      <c r="B18" s="24" t="s">
        <v>199</v>
      </c>
      <c r="C18" s="26"/>
      <c r="D18" s="25">
        <v>1065000000</v>
      </c>
      <c r="E18" s="27">
        <v>1</v>
      </c>
      <c r="F18" s="24"/>
      <c r="G18" s="25"/>
      <c r="H18" s="22"/>
      <c r="I18" s="22"/>
      <c r="J18" s="22"/>
      <c r="K18" s="22"/>
      <c r="L18" s="22"/>
    </row>
    <row r="19" spans="1:12" x14ac:dyDescent="0.2">
      <c r="B19" s="24" t="s">
        <v>113</v>
      </c>
      <c r="C19" s="25">
        <v>8500000</v>
      </c>
      <c r="D19" s="25">
        <v>13750000</v>
      </c>
      <c r="E19" s="27">
        <f t="shared" ref="E19:E31" si="0">+(D19-C19)/C19</f>
        <v>0.61764705882352944</v>
      </c>
      <c r="F19" s="24"/>
      <c r="G19" s="25"/>
    </row>
    <row r="20" spans="1:12" x14ac:dyDescent="0.2">
      <c r="A20" s="22"/>
      <c r="B20" s="24" t="s">
        <v>202</v>
      </c>
      <c r="C20" s="25">
        <v>79400000</v>
      </c>
      <c r="D20" s="25">
        <v>115964600</v>
      </c>
      <c r="E20" s="27">
        <f t="shared" si="0"/>
        <v>0.46051133501259445</v>
      </c>
      <c r="F20" s="24"/>
      <c r="G20" s="25"/>
      <c r="H20" s="22"/>
      <c r="I20" s="22"/>
      <c r="J20" s="22"/>
      <c r="K20" s="22"/>
      <c r="L20" s="22"/>
    </row>
    <row r="21" spans="1:12" x14ac:dyDescent="0.2">
      <c r="B21" s="24" t="s">
        <v>204</v>
      </c>
      <c r="C21" s="25">
        <v>73000000</v>
      </c>
      <c r="D21" s="25">
        <v>88000000</v>
      </c>
      <c r="E21" s="27">
        <f t="shared" si="0"/>
        <v>0.20547945205479451</v>
      </c>
      <c r="F21" s="24"/>
      <c r="G21" s="25"/>
    </row>
    <row r="22" spans="1:12" x14ac:dyDescent="0.2">
      <c r="B22" s="24" t="s">
        <v>206</v>
      </c>
      <c r="C22" s="25">
        <v>2259840000</v>
      </c>
      <c r="D22" s="44">
        <v>2307119000</v>
      </c>
      <c r="E22" s="27">
        <f t="shared" si="0"/>
        <v>2.0921392664967432E-2</v>
      </c>
      <c r="F22" s="24"/>
      <c r="G22" s="25"/>
    </row>
    <row r="23" spans="1:12" x14ac:dyDescent="0.2">
      <c r="B23" s="24" t="s">
        <v>205</v>
      </c>
      <c r="C23" s="25">
        <v>497965000</v>
      </c>
      <c r="D23" s="25">
        <v>418500000</v>
      </c>
      <c r="E23" s="27">
        <f t="shared" si="0"/>
        <v>-0.15957948851826936</v>
      </c>
      <c r="F23" s="24"/>
    </row>
    <row r="24" spans="1:12" x14ac:dyDescent="0.2">
      <c r="B24" s="24" t="s">
        <v>207</v>
      </c>
      <c r="C24" s="25">
        <v>227875226</v>
      </c>
      <c r="D24" s="25">
        <v>162200000</v>
      </c>
      <c r="E24" s="27">
        <f t="shared" si="0"/>
        <v>-0.28820695936468321</v>
      </c>
      <c r="F24" s="24"/>
      <c r="G24" s="25"/>
    </row>
    <row r="25" spans="1:12" x14ac:dyDescent="0.2">
      <c r="B25" s="24" t="s">
        <v>208</v>
      </c>
      <c r="C25" s="25">
        <v>234000000</v>
      </c>
      <c r="D25" s="25">
        <v>114000000</v>
      </c>
      <c r="E25" s="27">
        <f t="shared" si="0"/>
        <v>-0.51282051282051277</v>
      </c>
      <c r="F25" s="24"/>
      <c r="G25" s="25"/>
    </row>
    <row r="26" spans="1:12" x14ac:dyDescent="0.2">
      <c r="B26" s="24" t="s">
        <v>190</v>
      </c>
      <c r="C26" s="25">
        <v>6208793236</v>
      </c>
      <c r="D26" s="25">
        <v>2872378210.6099997</v>
      </c>
      <c r="E26" s="27">
        <f t="shared" si="0"/>
        <v>-0.53736932421017092</v>
      </c>
      <c r="F26" s="24"/>
      <c r="G26" s="25"/>
    </row>
    <row r="27" spans="1:12" x14ac:dyDescent="0.2">
      <c r="B27" s="24" t="s">
        <v>197</v>
      </c>
      <c r="C27" s="25">
        <v>90000000</v>
      </c>
      <c r="D27" s="25">
        <v>10000000</v>
      </c>
      <c r="E27" s="27">
        <f t="shared" si="0"/>
        <v>-0.88888888888888884</v>
      </c>
      <c r="F27" s="24"/>
    </row>
    <row r="28" spans="1:12" x14ac:dyDescent="0.2">
      <c r="B28" s="24" t="s">
        <v>209</v>
      </c>
      <c r="C28" s="25">
        <v>3500000</v>
      </c>
      <c r="D28" s="29">
        <v>0</v>
      </c>
      <c r="E28" s="27">
        <f t="shared" si="0"/>
        <v>-1</v>
      </c>
    </row>
    <row r="29" spans="1:12" x14ac:dyDescent="0.2">
      <c r="B29" s="24" t="s">
        <v>189</v>
      </c>
      <c r="C29" s="25">
        <v>4000000</v>
      </c>
      <c r="D29" s="29">
        <v>0</v>
      </c>
      <c r="E29" s="27">
        <f t="shared" si="0"/>
        <v>-1</v>
      </c>
    </row>
    <row r="30" spans="1:12" x14ac:dyDescent="0.2">
      <c r="B30" s="24" t="s">
        <v>188</v>
      </c>
      <c r="C30" s="25">
        <v>3300000</v>
      </c>
      <c r="D30" s="29">
        <v>0</v>
      </c>
      <c r="E30" s="27">
        <f t="shared" si="0"/>
        <v>-1</v>
      </c>
    </row>
    <row r="31" spans="1:12" ht="12" thickBot="1" x14ac:dyDescent="0.25">
      <c r="B31" s="30" t="s">
        <v>294</v>
      </c>
      <c r="C31" s="31">
        <v>100000000</v>
      </c>
      <c r="D31" s="31">
        <v>0</v>
      </c>
      <c r="E31" s="32">
        <f t="shared" si="0"/>
        <v>-1</v>
      </c>
    </row>
    <row r="32" spans="1:12" ht="12" x14ac:dyDescent="0.25">
      <c r="B32" s="21"/>
      <c r="C32" s="67">
        <f>SUM(C5:C31)</f>
        <v>10586843925.24</v>
      </c>
      <c r="D32" s="67">
        <f>SUM(D5:D31)</f>
        <v>10522941780</v>
      </c>
      <c r="E32" s="21"/>
    </row>
    <row r="33" spans="2:5" x14ac:dyDescent="0.2">
      <c r="B33" s="21"/>
      <c r="C33" s="21"/>
      <c r="D33" s="21"/>
      <c r="E33" s="21"/>
    </row>
    <row r="34" spans="2:5" x14ac:dyDescent="0.2">
      <c r="B34" s="21"/>
      <c r="C34" s="21"/>
      <c r="D34" s="21"/>
      <c r="E34" s="21"/>
    </row>
    <row r="35" spans="2:5" ht="12" thickBot="1" x14ac:dyDescent="0.25">
      <c r="B35" s="21"/>
      <c r="C35" s="21"/>
      <c r="D35" s="21"/>
      <c r="E35" s="21"/>
    </row>
    <row r="36" spans="2:5" ht="24.6" thickBot="1" x14ac:dyDescent="0.25">
      <c r="B36" s="23" t="s">
        <v>185</v>
      </c>
      <c r="C36" s="23" t="s">
        <v>187</v>
      </c>
      <c r="E36" s="21"/>
    </row>
    <row r="37" spans="2:5" s="21" customFormat="1" x14ac:dyDescent="0.2">
      <c r="B37" s="24" t="s">
        <v>119</v>
      </c>
      <c r="C37" s="25">
        <v>5000000</v>
      </c>
    </row>
    <row r="38" spans="2:5" s="21" customFormat="1" x14ac:dyDescent="0.2">
      <c r="B38" s="24" t="s">
        <v>292</v>
      </c>
      <c r="C38" s="25">
        <v>6000000</v>
      </c>
    </row>
    <row r="39" spans="2:5" s="21" customFormat="1" x14ac:dyDescent="0.2">
      <c r="B39" s="24" t="s">
        <v>100</v>
      </c>
      <c r="C39" s="25">
        <v>10000000</v>
      </c>
    </row>
    <row r="40" spans="2:5" s="21" customFormat="1" x14ac:dyDescent="0.2">
      <c r="B40" s="24" t="s">
        <v>113</v>
      </c>
      <c r="C40" s="25">
        <v>13750000</v>
      </c>
    </row>
    <row r="41" spans="2:5" s="21" customFormat="1" x14ac:dyDescent="0.2">
      <c r="B41" s="24" t="s">
        <v>55</v>
      </c>
      <c r="C41" s="25">
        <v>15000000</v>
      </c>
    </row>
    <row r="42" spans="2:5" s="21" customFormat="1" x14ac:dyDescent="0.2">
      <c r="B42" s="24" t="s">
        <v>2</v>
      </c>
      <c r="C42" s="25">
        <v>15500000</v>
      </c>
    </row>
    <row r="43" spans="2:5" s="21" customFormat="1" x14ac:dyDescent="0.2">
      <c r="B43" s="24" t="s">
        <v>126</v>
      </c>
      <c r="C43" s="25">
        <v>25000000</v>
      </c>
    </row>
    <row r="44" spans="2:5" s="21" customFormat="1" x14ac:dyDescent="0.2">
      <c r="B44" s="24" t="s">
        <v>90</v>
      </c>
      <c r="C44" s="25">
        <v>34000000</v>
      </c>
    </row>
    <row r="45" spans="2:5" s="21" customFormat="1" x14ac:dyDescent="0.2">
      <c r="B45" s="24" t="s">
        <v>132</v>
      </c>
      <c r="C45" s="25">
        <v>50000000</v>
      </c>
    </row>
    <row r="46" spans="2:5" s="21" customFormat="1" x14ac:dyDescent="0.2">
      <c r="B46" s="24" t="s">
        <v>52</v>
      </c>
      <c r="C46" s="25">
        <v>88000000</v>
      </c>
    </row>
    <row r="47" spans="2:5" s="21" customFormat="1" x14ac:dyDescent="0.2">
      <c r="B47" s="24" t="s">
        <v>71</v>
      </c>
      <c r="C47" s="25">
        <v>114000000</v>
      </c>
    </row>
    <row r="48" spans="2:5" s="21" customFormat="1" x14ac:dyDescent="0.2">
      <c r="B48" s="24" t="s">
        <v>57</v>
      </c>
      <c r="C48" s="25">
        <v>115964600</v>
      </c>
    </row>
    <row r="49" spans="2:5" s="21" customFormat="1" x14ac:dyDescent="0.2">
      <c r="B49" s="24" t="s">
        <v>83</v>
      </c>
      <c r="C49" s="25">
        <v>128000000</v>
      </c>
    </row>
    <row r="50" spans="2:5" s="21" customFormat="1" x14ac:dyDescent="0.2">
      <c r="B50" s="24" t="s">
        <v>102</v>
      </c>
      <c r="C50" s="25">
        <v>150000000</v>
      </c>
    </row>
    <row r="51" spans="2:5" s="21" customFormat="1" x14ac:dyDescent="0.2">
      <c r="B51" s="24" t="s">
        <v>39</v>
      </c>
      <c r="C51" s="25">
        <v>162200000</v>
      </c>
    </row>
    <row r="52" spans="2:5" s="21" customFormat="1" x14ac:dyDescent="0.2">
      <c r="B52" s="24" t="s">
        <v>86</v>
      </c>
      <c r="C52" s="25">
        <v>270000000</v>
      </c>
    </row>
    <row r="53" spans="2:5" s="21" customFormat="1" x14ac:dyDescent="0.2">
      <c r="B53" s="24" t="s">
        <v>94</v>
      </c>
      <c r="C53" s="25">
        <v>401500000</v>
      </c>
    </row>
    <row r="54" spans="2:5" s="21" customFormat="1" x14ac:dyDescent="0.2">
      <c r="B54" s="24" t="s">
        <v>36</v>
      </c>
      <c r="C54" s="25">
        <v>418500000</v>
      </c>
    </row>
    <row r="55" spans="2:5" s="21" customFormat="1" x14ac:dyDescent="0.2">
      <c r="B55" s="24" t="s">
        <v>291</v>
      </c>
      <c r="C55" s="25">
        <v>1065000000</v>
      </c>
    </row>
    <row r="56" spans="2:5" s="21" customFormat="1" x14ac:dyDescent="0.2">
      <c r="B56" s="24" t="s">
        <v>44</v>
      </c>
      <c r="C56" s="25">
        <v>1121029969.3899999</v>
      </c>
    </row>
    <row r="57" spans="2:5" s="21" customFormat="1" x14ac:dyDescent="0.2">
      <c r="B57" s="24" t="s">
        <v>62</v>
      </c>
      <c r="C57" s="25">
        <v>1135000000</v>
      </c>
    </row>
    <row r="58" spans="2:5" s="21" customFormat="1" x14ac:dyDescent="0.2">
      <c r="B58" s="24" t="s">
        <v>10</v>
      </c>
      <c r="C58" s="25">
        <v>2307119000</v>
      </c>
    </row>
    <row r="59" spans="2:5" s="21" customFormat="1" x14ac:dyDescent="0.2">
      <c r="B59" s="24" t="s">
        <v>8</v>
      </c>
      <c r="C59" s="25">
        <v>2872378210.6099997</v>
      </c>
    </row>
    <row r="60" spans="2:5" s="21" customFormat="1" ht="12" x14ac:dyDescent="0.25">
      <c r="B60" s="54" t="s">
        <v>290</v>
      </c>
      <c r="C60" s="55">
        <v>10522941780</v>
      </c>
    </row>
    <row r="61" spans="2:5" s="21" customFormat="1" ht="14.4" x14ac:dyDescent="0.3">
      <c r="B61" s="52"/>
      <c r="C61" s="53"/>
    </row>
    <row r="62" spans="2:5" s="21" customFormat="1" ht="14.4" x14ac:dyDescent="0.3">
      <c r="B62" s="52"/>
      <c r="C62" s="53"/>
    </row>
    <row r="63" spans="2:5" s="21" customFormat="1" ht="12" thickBot="1" x14ac:dyDescent="0.25"/>
    <row r="64" spans="2:5" s="21" customFormat="1" ht="15" customHeight="1" thickBot="1" x14ac:dyDescent="0.25">
      <c r="B64" s="39" t="s">
        <v>214</v>
      </c>
      <c r="C64" s="39" t="s">
        <v>212</v>
      </c>
      <c r="D64" s="39" t="s">
        <v>213</v>
      </c>
      <c r="E64" s="39" t="s">
        <v>192</v>
      </c>
    </row>
    <row r="65" spans="2:6" s="21" customFormat="1" ht="13.2" x14ac:dyDescent="0.25">
      <c r="B65" s="33" t="s">
        <v>210</v>
      </c>
      <c r="C65" s="34">
        <v>9115768880.2399998</v>
      </c>
      <c r="D65" s="34">
        <v>7200948449.8899994</v>
      </c>
      <c r="E65" s="40">
        <f>+(D65-C65)/C65</f>
        <v>-0.21005583352389548</v>
      </c>
    </row>
    <row r="66" spans="2:6" s="21" customFormat="1" ht="13.2" x14ac:dyDescent="0.25">
      <c r="B66" s="35" t="s">
        <v>211</v>
      </c>
      <c r="C66" s="36">
        <v>1193721045</v>
      </c>
      <c r="D66" s="36">
        <v>2948665508.9099998</v>
      </c>
      <c r="E66" s="41">
        <f t="shared" ref="E66:E67" si="1">+(D66-C66)/C66</f>
        <v>1.4701462048111917</v>
      </c>
    </row>
    <row r="67" spans="2:6" s="21" customFormat="1" ht="13.8" thickBot="1" x14ac:dyDescent="0.3">
      <c r="B67" s="37" t="s">
        <v>12</v>
      </c>
      <c r="C67" s="38">
        <v>277354000</v>
      </c>
      <c r="D67" s="38">
        <v>373327821.19999999</v>
      </c>
      <c r="E67" s="42">
        <f t="shared" si="1"/>
        <v>0.34603366527975077</v>
      </c>
    </row>
    <row r="68" spans="2:6" s="21" customFormat="1" ht="14.4" x14ac:dyDescent="0.3">
      <c r="F68" s="20"/>
    </row>
    <row r="69" spans="2:6" s="21" customFormat="1" ht="14.4" x14ac:dyDescent="0.3">
      <c r="F69" s="20"/>
    </row>
    <row r="70" spans="2:6" s="21" customFormat="1" ht="14.4" x14ac:dyDescent="0.3">
      <c r="F70" s="20"/>
    </row>
    <row r="71" spans="2:6" s="21" customFormat="1" ht="14.4" x14ac:dyDescent="0.3">
      <c r="B71" s="20"/>
    </row>
    <row r="72" spans="2:6" s="21" customFormat="1" ht="14.4" x14ac:dyDescent="0.3">
      <c r="B72" s="20"/>
    </row>
    <row r="73" spans="2:6" s="21" customFormat="1" ht="14.4" x14ac:dyDescent="0.3">
      <c r="B73" s="20"/>
    </row>
    <row r="74" spans="2:6" s="21" customFormat="1" x14ac:dyDescent="0.2"/>
    <row r="75" spans="2:6" s="21" customFormat="1" x14ac:dyDescent="0.2"/>
    <row r="76" spans="2:6" s="21" customFormat="1" x14ac:dyDescent="0.2"/>
    <row r="77" spans="2:6" s="21" customFormat="1" x14ac:dyDescent="0.2"/>
    <row r="78" spans="2:6" s="21" customFormat="1" x14ac:dyDescent="0.2"/>
    <row r="79" spans="2:6" s="21" customFormat="1" x14ac:dyDescent="0.2"/>
    <row r="80" spans="2:6" s="21" customFormat="1" x14ac:dyDescent="0.2"/>
    <row r="81" spans="2:7" s="21" customFormat="1" x14ac:dyDescent="0.2"/>
    <row r="82" spans="2:7" s="21" customFormat="1" x14ac:dyDescent="0.2"/>
    <row r="83" spans="2:7" s="21" customFormat="1" x14ac:dyDescent="0.2"/>
    <row r="84" spans="2:7" s="21" customFormat="1" x14ac:dyDescent="0.2"/>
    <row r="85" spans="2:7" s="21" customFormat="1" x14ac:dyDescent="0.2"/>
    <row r="86" spans="2:7" s="21" customFormat="1" x14ac:dyDescent="0.2"/>
    <row r="87" spans="2:7" s="21" customFormat="1" x14ac:dyDescent="0.2"/>
    <row r="88" spans="2:7" s="21" customFormat="1" x14ac:dyDescent="0.2"/>
    <row r="89" spans="2:7" s="21" customFormat="1" x14ac:dyDescent="0.2"/>
    <row r="90" spans="2:7" s="21" customFormat="1" x14ac:dyDescent="0.2"/>
    <row r="91" spans="2:7" s="21" customFormat="1" ht="12" thickBot="1" x14ac:dyDescent="0.25"/>
    <row r="92" spans="2:7" s="21" customFormat="1" ht="24.6" thickBot="1" x14ac:dyDescent="0.25">
      <c r="B92" s="56" t="s">
        <v>289</v>
      </c>
      <c r="C92" s="56" t="s">
        <v>9</v>
      </c>
      <c r="D92" s="56" t="s">
        <v>155</v>
      </c>
      <c r="E92" s="56" t="s">
        <v>12</v>
      </c>
      <c r="F92" s="56" t="s">
        <v>290</v>
      </c>
      <c r="G92" s="56" t="s">
        <v>297</v>
      </c>
    </row>
    <row r="93" spans="2:7" s="21" customFormat="1" x14ac:dyDescent="0.2">
      <c r="B93" s="60" t="s">
        <v>8</v>
      </c>
      <c r="C93" s="61">
        <v>2324158986.6500001</v>
      </c>
      <c r="D93" s="61">
        <v>548219223.96000004</v>
      </c>
      <c r="E93" s="61"/>
      <c r="F93" s="62">
        <v>2872378210.6100001</v>
      </c>
      <c r="G93" s="63">
        <f>+F93/$F$116</f>
        <v>0.27296342321966172</v>
      </c>
    </row>
    <row r="94" spans="2:7" s="21" customFormat="1" x14ac:dyDescent="0.2">
      <c r="B94" s="60" t="s">
        <v>10</v>
      </c>
      <c r="C94" s="61">
        <v>2307119000</v>
      </c>
      <c r="D94" s="61"/>
      <c r="E94" s="61"/>
      <c r="F94" s="62">
        <v>2307119000</v>
      </c>
      <c r="G94" s="63">
        <f t="shared" ref="G94:G116" si="2">+F94/$F$116</f>
        <v>0.21924658030370667</v>
      </c>
    </row>
    <row r="95" spans="2:7" s="21" customFormat="1" x14ac:dyDescent="0.2">
      <c r="B95" s="60" t="s">
        <v>62</v>
      </c>
      <c r="C95" s="61">
        <v>1000000000</v>
      </c>
      <c r="D95" s="61">
        <v>125000000</v>
      </c>
      <c r="E95" s="61">
        <v>10000000</v>
      </c>
      <c r="F95" s="62">
        <v>1135000000</v>
      </c>
      <c r="G95" s="63">
        <f t="shared" si="2"/>
        <v>0.1078595723257912</v>
      </c>
    </row>
    <row r="96" spans="2:7" s="21" customFormat="1" x14ac:dyDescent="0.2">
      <c r="B96" s="60" t="s">
        <v>44</v>
      </c>
      <c r="C96" s="61">
        <v>350670463.24000001</v>
      </c>
      <c r="D96" s="61">
        <v>725031684.95000005</v>
      </c>
      <c r="E96" s="61">
        <v>45327821.200000003</v>
      </c>
      <c r="F96" s="62">
        <v>1121029969.3900001</v>
      </c>
      <c r="G96" s="63">
        <f t="shared" si="2"/>
        <v>0.10653199388792971</v>
      </c>
    </row>
    <row r="97" spans="2:7" s="21" customFormat="1" x14ac:dyDescent="0.2">
      <c r="B97" s="60" t="s">
        <v>295</v>
      </c>
      <c r="C97" s="61">
        <v>600000000</v>
      </c>
      <c r="D97" s="61">
        <v>465000000</v>
      </c>
      <c r="E97" s="61"/>
      <c r="F97" s="62">
        <v>1065000000</v>
      </c>
      <c r="G97" s="63">
        <f t="shared" si="2"/>
        <v>0.10120744011186575</v>
      </c>
    </row>
    <row r="98" spans="2:7" s="21" customFormat="1" x14ac:dyDescent="0.2">
      <c r="B98" s="60" t="s">
        <v>36</v>
      </c>
      <c r="C98" s="61">
        <v>120000000</v>
      </c>
      <c r="D98" s="61">
        <v>128500000</v>
      </c>
      <c r="E98" s="61">
        <v>170000000</v>
      </c>
      <c r="F98" s="62">
        <v>418500000</v>
      </c>
      <c r="G98" s="63">
        <f t="shared" si="2"/>
        <v>3.9770247593254288E-2</v>
      </c>
    </row>
    <row r="99" spans="2:7" s="21" customFormat="1" x14ac:dyDescent="0.2">
      <c r="B99" s="60" t="s">
        <v>94</v>
      </c>
      <c r="C99" s="61"/>
      <c r="D99" s="61">
        <v>401500000</v>
      </c>
      <c r="E99" s="61"/>
      <c r="F99" s="62">
        <v>401500000</v>
      </c>
      <c r="G99" s="63">
        <f t="shared" si="2"/>
        <v>3.8154729769872393E-2</v>
      </c>
    </row>
    <row r="100" spans="2:7" s="21" customFormat="1" x14ac:dyDescent="0.2">
      <c r="B100" s="60" t="s">
        <v>86</v>
      </c>
      <c r="C100" s="61">
        <v>250000000</v>
      </c>
      <c r="D100" s="61">
        <v>20000000</v>
      </c>
      <c r="E100" s="61"/>
      <c r="F100" s="62">
        <v>270000000</v>
      </c>
      <c r="G100" s="63">
        <f t="shared" si="2"/>
        <v>2.5658224253712444E-2</v>
      </c>
    </row>
    <row r="101" spans="2:7" s="21" customFormat="1" x14ac:dyDescent="0.2">
      <c r="B101" s="60" t="s">
        <v>39</v>
      </c>
      <c r="C101" s="61"/>
      <c r="D101" s="61">
        <v>127200000</v>
      </c>
      <c r="E101" s="61">
        <v>35000000</v>
      </c>
      <c r="F101" s="62">
        <v>162200000</v>
      </c>
      <c r="G101" s="63">
        <f t="shared" si="2"/>
        <v>1.5413940644267253E-2</v>
      </c>
    </row>
    <row r="102" spans="2:7" s="21" customFormat="1" x14ac:dyDescent="0.2">
      <c r="B102" s="60" t="s">
        <v>102</v>
      </c>
      <c r="C102" s="61">
        <v>150000000</v>
      </c>
      <c r="D102" s="61"/>
      <c r="E102" s="61"/>
      <c r="F102" s="62">
        <v>150000000</v>
      </c>
      <c r="G102" s="63">
        <f t="shared" si="2"/>
        <v>1.4254569029840247E-2</v>
      </c>
    </row>
    <row r="103" spans="2:7" s="21" customFormat="1" x14ac:dyDescent="0.2">
      <c r="B103" s="60" t="s">
        <v>83</v>
      </c>
      <c r="C103" s="61"/>
      <c r="D103" s="61">
        <v>50000000</v>
      </c>
      <c r="E103" s="61">
        <v>78000000</v>
      </c>
      <c r="F103" s="62">
        <v>128000000</v>
      </c>
      <c r="G103" s="63">
        <f t="shared" si="2"/>
        <v>1.2163898905463677E-2</v>
      </c>
    </row>
    <row r="104" spans="2:7" s="21" customFormat="1" x14ac:dyDescent="0.2">
      <c r="B104" s="60" t="s">
        <v>57</v>
      </c>
      <c r="C104" s="61"/>
      <c r="D104" s="61">
        <v>115964600</v>
      </c>
      <c r="E104" s="61"/>
      <c r="F104" s="62">
        <v>115964600</v>
      </c>
      <c r="G104" s="63">
        <f t="shared" si="2"/>
        <v>1.1020169304785415E-2</v>
      </c>
    </row>
    <row r="105" spans="2:7" s="21" customFormat="1" x14ac:dyDescent="0.2">
      <c r="B105" s="60" t="s">
        <v>71</v>
      </c>
      <c r="C105" s="61"/>
      <c r="D105" s="61">
        <v>84000000</v>
      </c>
      <c r="E105" s="61">
        <v>30000000</v>
      </c>
      <c r="F105" s="62">
        <v>114000000</v>
      </c>
      <c r="G105" s="63">
        <f t="shared" si="2"/>
        <v>1.0833472462678588E-2</v>
      </c>
    </row>
    <row r="106" spans="2:7" s="21" customFormat="1" x14ac:dyDescent="0.2">
      <c r="B106" s="60" t="s">
        <v>52</v>
      </c>
      <c r="C106" s="61"/>
      <c r="D106" s="61">
        <v>88000000</v>
      </c>
      <c r="E106" s="61"/>
      <c r="F106" s="62">
        <v>88000000</v>
      </c>
      <c r="G106" s="63">
        <f t="shared" si="2"/>
        <v>8.3626804975062783E-3</v>
      </c>
    </row>
    <row r="107" spans="2:7" s="21" customFormat="1" x14ac:dyDescent="0.2">
      <c r="B107" s="60" t="s">
        <v>132</v>
      </c>
      <c r="C107" s="61">
        <v>50000000</v>
      </c>
      <c r="D107" s="61"/>
      <c r="E107" s="61"/>
      <c r="F107" s="62">
        <v>50000000</v>
      </c>
      <c r="G107" s="63">
        <f t="shared" si="2"/>
        <v>4.7515230099467488E-3</v>
      </c>
    </row>
    <row r="108" spans="2:7" s="21" customFormat="1" x14ac:dyDescent="0.2">
      <c r="B108" s="60" t="s">
        <v>90</v>
      </c>
      <c r="C108" s="61">
        <v>34000000</v>
      </c>
      <c r="D108" s="61"/>
      <c r="E108" s="61"/>
      <c r="F108" s="62">
        <v>34000000</v>
      </c>
      <c r="G108" s="63">
        <f t="shared" si="2"/>
        <v>3.2310356467637894E-3</v>
      </c>
    </row>
    <row r="109" spans="2:7" s="21" customFormat="1" x14ac:dyDescent="0.2">
      <c r="B109" s="60" t="s">
        <v>126</v>
      </c>
      <c r="C109" s="61"/>
      <c r="D109" s="61">
        <v>25000000</v>
      </c>
      <c r="E109" s="61"/>
      <c r="F109" s="62">
        <v>25000000</v>
      </c>
      <c r="G109" s="63">
        <f t="shared" si="2"/>
        <v>2.3757615049733744E-3</v>
      </c>
    </row>
    <row r="110" spans="2:7" s="21" customFormat="1" x14ac:dyDescent="0.2">
      <c r="B110" s="60" t="s">
        <v>2</v>
      </c>
      <c r="C110" s="61"/>
      <c r="D110" s="61">
        <v>15500000</v>
      </c>
      <c r="E110" s="61"/>
      <c r="F110" s="62">
        <v>15500000</v>
      </c>
      <c r="G110" s="63">
        <f t="shared" si="2"/>
        <v>1.4729721330834923E-3</v>
      </c>
    </row>
    <row r="111" spans="2:7" s="21" customFormat="1" x14ac:dyDescent="0.2">
      <c r="B111" s="60" t="s">
        <v>55</v>
      </c>
      <c r="C111" s="61">
        <v>15000000</v>
      </c>
      <c r="D111" s="61"/>
      <c r="E111" s="61"/>
      <c r="F111" s="62">
        <v>15000000</v>
      </c>
      <c r="G111" s="63">
        <f t="shared" si="2"/>
        <v>1.4254569029840247E-3</v>
      </c>
    </row>
    <row r="112" spans="2:7" s="21" customFormat="1" x14ac:dyDescent="0.2">
      <c r="B112" s="60" t="s">
        <v>113</v>
      </c>
      <c r="C112" s="61"/>
      <c r="D112" s="61">
        <v>8750000</v>
      </c>
      <c r="E112" s="61">
        <v>5000000</v>
      </c>
      <c r="F112" s="62">
        <v>13750000</v>
      </c>
      <c r="G112" s="63">
        <f t="shared" si="2"/>
        <v>1.3066688277353559E-3</v>
      </c>
    </row>
    <row r="113" spans="2:7" s="21" customFormat="1" x14ac:dyDescent="0.2">
      <c r="B113" s="60" t="s">
        <v>100</v>
      </c>
      <c r="C113" s="61"/>
      <c r="D113" s="61">
        <v>10000000</v>
      </c>
      <c r="E113" s="61"/>
      <c r="F113" s="62">
        <v>10000000</v>
      </c>
      <c r="G113" s="63">
        <f t="shared" si="2"/>
        <v>9.5030460198934977E-4</v>
      </c>
    </row>
    <row r="114" spans="2:7" s="21" customFormat="1" x14ac:dyDescent="0.2">
      <c r="B114" s="60" t="s">
        <v>296</v>
      </c>
      <c r="C114" s="61"/>
      <c r="D114" s="61">
        <v>6000000</v>
      </c>
      <c r="E114" s="61"/>
      <c r="F114" s="62">
        <v>6000000</v>
      </c>
      <c r="G114" s="63">
        <f t="shared" si="2"/>
        <v>5.701827611936099E-4</v>
      </c>
    </row>
    <row r="115" spans="2:7" s="21" customFormat="1" ht="12" thickBot="1" x14ac:dyDescent="0.25">
      <c r="B115" s="60" t="s">
        <v>119</v>
      </c>
      <c r="C115" s="61"/>
      <c r="D115" s="61">
        <v>5000000</v>
      </c>
      <c r="E115" s="61"/>
      <c r="F115" s="62">
        <v>5000000</v>
      </c>
      <c r="G115" s="63">
        <f t="shared" si="2"/>
        <v>4.7515230099467488E-4</v>
      </c>
    </row>
    <row r="116" spans="2:7" s="21" customFormat="1" ht="12" x14ac:dyDescent="0.25">
      <c r="B116" s="57" t="s">
        <v>290</v>
      </c>
      <c r="C116" s="58">
        <v>7200948449.8899994</v>
      </c>
      <c r="D116" s="58">
        <v>2948665508.9099998</v>
      </c>
      <c r="E116" s="58">
        <v>373327821.19999999</v>
      </c>
      <c r="F116" s="58">
        <v>10522941780</v>
      </c>
      <c r="G116" s="59">
        <f t="shared" si="2"/>
        <v>1</v>
      </c>
    </row>
    <row r="117" spans="2:7" s="21" customFormat="1" x14ac:dyDescent="0.2"/>
    <row r="118" spans="2:7" s="21" customFormat="1" ht="12" thickBot="1" x14ac:dyDescent="0.25">
      <c r="C118" s="180" t="s">
        <v>299</v>
      </c>
      <c r="D118" s="180"/>
      <c r="E118" s="180"/>
    </row>
    <row r="119" spans="2:7" s="21" customFormat="1" ht="12.6" thickBot="1" x14ac:dyDescent="0.25">
      <c r="B119" s="56" t="s">
        <v>298</v>
      </c>
      <c r="C119" s="56" t="s">
        <v>5</v>
      </c>
      <c r="D119" s="56" t="s">
        <v>14</v>
      </c>
      <c r="E119" s="56" t="s">
        <v>18</v>
      </c>
      <c r="F119" s="56" t="s">
        <v>290</v>
      </c>
    </row>
    <row r="120" spans="2:7" s="21" customFormat="1" ht="12" x14ac:dyDescent="0.2">
      <c r="B120" s="64" t="s">
        <v>9</v>
      </c>
      <c r="C120" s="25">
        <v>5255672671.6899996</v>
      </c>
      <c r="D120" s="25">
        <v>1488000000</v>
      </c>
      <c r="E120" s="25">
        <v>457275778.19999999</v>
      </c>
      <c r="F120" s="25">
        <v>7200948449.8899994</v>
      </c>
    </row>
    <row r="121" spans="2:7" s="21" customFormat="1" ht="12" x14ac:dyDescent="0.2">
      <c r="B121" s="64" t="s">
        <v>12</v>
      </c>
      <c r="C121" s="25">
        <v>118000000</v>
      </c>
      <c r="D121" s="25">
        <v>245327821.19999999</v>
      </c>
      <c r="E121" s="25">
        <v>10000000</v>
      </c>
      <c r="F121" s="25">
        <v>373327821.19999999</v>
      </c>
    </row>
    <row r="122" spans="2:7" s="21" customFormat="1" ht="12.6" thickBot="1" x14ac:dyDescent="0.25">
      <c r="B122" s="64" t="s">
        <v>155</v>
      </c>
      <c r="C122" s="25">
        <v>1202914600</v>
      </c>
      <c r="D122" s="25">
        <v>1385117947.3499999</v>
      </c>
      <c r="E122" s="25">
        <v>360632961.56</v>
      </c>
      <c r="F122" s="25">
        <v>2948665508.9099998</v>
      </c>
    </row>
    <row r="123" spans="2:7" s="21" customFormat="1" ht="12" x14ac:dyDescent="0.25">
      <c r="B123" s="57" t="s">
        <v>290</v>
      </c>
      <c r="C123" s="58">
        <v>6576587271.6899996</v>
      </c>
      <c r="D123" s="58">
        <v>3118445768.5500002</v>
      </c>
      <c r="E123" s="58">
        <v>827908739.75999999</v>
      </c>
      <c r="F123" s="181">
        <v>10522941780</v>
      </c>
    </row>
    <row r="124" spans="2:7" s="21" customFormat="1" ht="12" x14ac:dyDescent="0.25">
      <c r="B124" s="65" t="s">
        <v>300</v>
      </c>
      <c r="C124" s="66">
        <f>+C123/$F$123</f>
        <v>0.62497611496715888</v>
      </c>
      <c r="D124" s="66">
        <f>+D123/$F$123</f>
        <v>0.29634733649072798</v>
      </c>
      <c r="E124" s="66">
        <f>+E123/$F$123</f>
        <v>7.8676548542113089E-2</v>
      </c>
      <c r="F124" s="182"/>
    </row>
    <row r="125" spans="2:7" s="21" customFormat="1" x14ac:dyDescent="0.2"/>
    <row r="126" spans="2:7" s="21" customFormat="1" x14ac:dyDescent="0.2"/>
    <row r="127" spans="2:7" s="21" customFormat="1" x14ac:dyDescent="0.2"/>
    <row r="128" spans="2:7" s="21" customFormat="1" x14ac:dyDescent="0.2"/>
    <row r="129" spans="2:5" s="21" customFormat="1" x14ac:dyDescent="0.2"/>
    <row r="130" spans="2:5" s="21" customFormat="1" x14ac:dyDescent="0.2"/>
    <row r="131" spans="2:5" s="21" customFormat="1" x14ac:dyDescent="0.2"/>
    <row r="132" spans="2:5" s="21" customFormat="1" x14ac:dyDescent="0.2"/>
    <row r="133" spans="2:5" s="21" customFormat="1" x14ac:dyDescent="0.2"/>
    <row r="134" spans="2:5" s="21" customFormat="1" x14ac:dyDescent="0.2"/>
    <row r="135" spans="2:5" s="21" customFormat="1" x14ac:dyDescent="0.2"/>
    <row r="136" spans="2:5" s="21" customFormat="1" x14ac:dyDescent="0.2"/>
    <row r="137" spans="2:5" s="21" customFormat="1" x14ac:dyDescent="0.2"/>
    <row r="139" spans="2:5" x14ac:dyDescent="0.2">
      <c r="B139" s="21"/>
      <c r="C139" s="21"/>
      <c r="D139" s="21"/>
      <c r="E139" s="21"/>
    </row>
    <row r="140" spans="2:5" x14ac:dyDescent="0.2">
      <c r="B140" s="21"/>
      <c r="C140" s="21"/>
      <c r="D140" s="21"/>
      <c r="E140" s="21"/>
    </row>
    <row r="141" spans="2:5" x14ac:dyDescent="0.2">
      <c r="B141" s="21"/>
      <c r="C141" s="21"/>
      <c r="D141" s="21"/>
      <c r="E141" s="21"/>
    </row>
    <row r="142" spans="2:5" x14ac:dyDescent="0.2">
      <c r="B142" s="21"/>
      <c r="C142" s="21"/>
      <c r="D142" s="21"/>
      <c r="E142" s="21"/>
    </row>
    <row r="143" spans="2:5" x14ac:dyDescent="0.2">
      <c r="B143" s="21"/>
      <c r="C143" s="21"/>
      <c r="D143" s="21"/>
      <c r="E143" s="21"/>
    </row>
    <row r="144" spans="2:5" x14ac:dyDescent="0.2">
      <c r="B144" s="21"/>
      <c r="C144" s="21"/>
      <c r="D144" s="21"/>
      <c r="E144" s="21"/>
    </row>
    <row r="145" spans="2:5" x14ac:dyDescent="0.2">
      <c r="B145" s="21"/>
      <c r="C145" s="21"/>
      <c r="D145" s="21"/>
      <c r="E145" s="21"/>
    </row>
    <row r="146" spans="2:5" x14ac:dyDescent="0.2">
      <c r="B146" s="21"/>
      <c r="C146" s="21"/>
      <c r="D146" s="21"/>
      <c r="E146" s="21"/>
    </row>
    <row r="147" spans="2:5" x14ac:dyDescent="0.2">
      <c r="B147" s="21"/>
      <c r="C147" s="21"/>
      <c r="D147" s="21"/>
      <c r="E147" s="21"/>
    </row>
    <row r="148" spans="2:5" x14ac:dyDescent="0.2">
      <c r="B148" s="21"/>
      <c r="C148" s="21"/>
      <c r="D148" s="21"/>
      <c r="E148" s="21"/>
    </row>
    <row r="149" spans="2:5" x14ac:dyDescent="0.2">
      <c r="B149" s="21"/>
      <c r="C149" s="21"/>
      <c r="D149" s="21"/>
      <c r="E149" s="21"/>
    </row>
    <row r="150" spans="2:5" x14ac:dyDescent="0.2">
      <c r="B150" s="21"/>
      <c r="C150" s="21"/>
      <c r="D150" s="21"/>
      <c r="E150" s="21"/>
    </row>
    <row r="151" spans="2:5" x14ac:dyDescent="0.2">
      <c r="B151" s="21"/>
      <c r="C151" s="21"/>
      <c r="D151" s="21"/>
      <c r="E151" s="21"/>
    </row>
    <row r="152" spans="2:5" x14ac:dyDescent="0.2">
      <c r="B152" s="21"/>
      <c r="C152" s="21"/>
      <c r="D152" s="21"/>
      <c r="E152" s="21"/>
    </row>
    <row r="153" spans="2:5" x14ac:dyDescent="0.2">
      <c r="B153" s="21"/>
      <c r="C153" s="21"/>
      <c r="D153" s="21"/>
      <c r="E153" s="21"/>
    </row>
    <row r="154" spans="2:5" x14ac:dyDescent="0.2">
      <c r="B154" s="21"/>
      <c r="C154" s="21"/>
      <c r="D154" s="21"/>
      <c r="E154" s="21"/>
    </row>
    <row r="155" spans="2:5" x14ac:dyDescent="0.2">
      <c r="B155" s="21"/>
      <c r="C155" s="21"/>
      <c r="D155" s="21"/>
      <c r="E155" s="21"/>
    </row>
    <row r="156" spans="2:5" x14ac:dyDescent="0.2">
      <c r="B156" s="21"/>
      <c r="C156" s="21"/>
      <c r="D156" s="21"/>
      <c r="E156" s="21"/>
    </row>
    <row r="157" spans="2:5" x14ac:dyDescent="0.2">
      <c r="B157" s="21"/>
      <c r="C157" s="21"/>
      <c r="D157" s="21"/>
      <c r="E157" s="21"/>
    </row>
    <row r="158" spans="2:5" x14ac:dyDescent="0.2">
      <c r="B158" s="21"/>
      <c r="C158" s="21"/>
      <c r="D158" s="21"/>
      <c r="E158" s="21"/>
    </row>
    <row r="159" spans="2:5" x14ac:dyDescent="0.2">
      <c r="B159" s="21"/>
      <c r="C159" s="21"/>
      <c r="D159" s="21"/>
      <c r="E159" s="21"/>
    </row>
    <row r="160" spans="2:5" x14ac:dyDescent="0.2">
      <c r="B160" s="21"/>
      <c r="C160" s="21"/>
      <c r="D160" s="21"/>
      <c r="E160" s="21"/>
    </row>
    <row r="161" spans="2:5" x14ac:dyDescent="0.2">
      <c r="B161" s="21"/>
      <c r="C161" s="21"/>
      <c r="D161" s="21"/>
      <c r="E161" s="21"/>
    </row>
    <row r="162" spans="2:5" x14ac:dyDescent="0.2">
      <c r="B162" s="21"/>
      <c r="C162" s="21"/>
      <c r="D162" s="21"/>
      <c r="E162" s="21"/>
    </row>
    <row r="163" spans="2:5" x14ac:dyDescent="0.2">
      <c r="B163" s="21"/>
      <c r="C163" s="21"/>
      <c r="D163" s="21"/>
      <c r="E163" s="21"/>
    </row>
    <row r="164" spans="2:5" x14ac:dyDescent="0.2">
      <c r="B164" s="21"/>
      <c r="C164" s="21"/>
      <c r="D164" s="21"/>
      <c r="E164" s="21"/>
    </row>
    <row r="165" spans="2:5" x14ac:dyDescent="0.2">
      <c r="B165" s="21"/>
      <c r="C165" s="21"/>
      <c r="D165" s="21"/>
      <c r="E165" s="21"/>
    </row>
    <row r="166" spans="2:5" x14ac:dyDescent="0.2">
      <c r="B166" s="21"/>
      <c r="C166" s="21"/>
      <c r="D166" s="21"/>
      <c r="E166" s="21"/>
    </row>
    <row r="167" spans="2:5" x14ac:dyDescent="0.2">
      <c r="B167" s="21"/>
      <c r="C167" s="21"/>
      <c r="D167" s="21"/>
      <c r="E167" s="21"/>
    </row>
    <row r="168" spans="2:5" x14ac:dyDescent="0.2">
      <c r="B168" s="21"/>
      <c r="C168" s="21"/>
      <c r="D168" s="21"/>
      <c r="E168" s="21"/>
    </row>
    <row r="169" spans="2:5" x14ac:dyDescent="0.2">
      <c r="B169" s="21"/>
      <c r="C169" s="21"/>
      <c r="D169" s="21"/>
      <c r="E169" s="21"/>
    </row>
    <row r="170" spans="2:5" x14ac:dyDescent="0.2">
      <c r="B170" s="21"/>
      <c r="C170" s="21"/>
      <c r="D170" s="21"/>
      <c r="E170" s="21"/>
    </row>
    <row r="171" spans="2:5" x14ac:dyDescent="0.2">
      <c r="B171" s="21"/>
      <c r="C171" s="21"/>
      <c r="D171" s="21"/>
      <c r="E171" s="21"/>
    </row>
    <row r="172" spans="2:5" x14ac:dyDescent="0.2">
      <c r="B172" s="21"/>
      <c r="C172" s="21"/>
      <c r="D172" s="21"/>
      <c r="E172" s="21"/>
    </row>
    <row r="173" spans="2:5" x14ac:dyDescent="0.2">
      <c r="B173" s="21"/>
      <c r="C173" s="21"/>
      <c r="D173" s="21"/>
      <c r="E173" s="21"/>
    </row>
    <row r="174" spans="2:5" x14ac:dyDescent="0.2">
      <c r="B174" s="21"/>
      <c r="C174" s="21"/>
      <c r="D174" s="21"/>
      <c r="E174" s="21"/>
    </row>
    <row r="175" spans="2:5" x14ac:dyDescent="0.2">
      <c r="B175" s="21"/>
      <c r="C175" s="21"/>
      <c r="D175" s="21"/>
      <c r="E175" s="21"/>
    </row>
    <row r="176" spans="2:5" x14ac:dyDescent="0.2">
      <c r="B176" s="21"/>
      <c r="C176" s="21"/>
      <c r="D176" s="21"/>
      <c r="E176" s="21"/>
    </row>
    <row r="177" spans="2:5" x14ac:dyDescent="0.2">
      <c r="B177" s="21"/>
      <c r="C177" s="21"/>
      <c r="D177" s="21"/>
      <c r="E177" s="21"/>
    </row>
    <row r="178" spans="2:5" x14ac:dyDescent="0.2">
      <c r="B178" s="21"/>
      <c r="C178" s="21"/>
      <c r="D178" s="21"/>
      <c r="E178" s="21"/>
    </row>
    <row r="179" spans="2:5" x14ac:dyDescent="0.2">
      <c r="B179" s="21"/>
      <c r="C179" s="21"/>
      <c r="D179" s="21"/>
      <c r="E179" s="21"/>
    </row>
    <row r="180" spans="2:5" x14ac:dyDescent="0.2">
      <c r="B180" s="21"/>
      <c r="C180" s="21"/>
      <c r="D180" s="21"/>
      <c r="E180" s="21"/>
    </row>
    <row r="181" spans="2:5" x14ac:dyDescent="0.2">
      <c r="B181" s="21"/>
      <c r="C181" s="21"/>
      <c r="D181" s="21"/>
      <c r="E181" s="21"/>
    </row>
    <row r="182" spans="2:5" x14ac:dyDescent="0.2">
      <c r="B182" s="21"/>
      <c r="C182" s="21"/>
      <c r="D182" s="21"/>
      <c r="E182" s="21"/>
    </row>
    <row r="183" spans="2:5" x14ac:dyDescent="0.2">
      <c r="B183" s="21"/>
      <c r="C183" s="21"/>
      <c r="D183" s="21"/>
      <c r="E183" s="21"/>
    </row>
    <row r="184" spans="2:5" x14ac:dyDescent="0.2">
      <c r="B184" s="21"/>
      <c r="C184" s="21"/>
      <c r="D184" s="21"/>
      <c r="E184" s="21"/>
    </row>
    <row r="185" spans="2:5" x14ac:dyDescent="0.2">
      <c r="B185" s="21"/>
      <c r="C185" s="21"/>
      <c r="D185" s="21"/>
      <c r="E185" s="21"/>
    </row>
    <row r="186" spans="2:5" x14ac:dyDescent="0.2">
      <c r="B186" s="21"/>
      <c r="C186" s="21"/>
      <c r="D186" s="21"/>
      <c r="E186" s="21"/>
    </row>
    <row r="187" spans="2:5" x14ac:dyDescent="0.2">
      <c r="B187" s="21"/>
      <c r="C187" s="21"/>
      <c r="D187" s="21"/>
      <c r="E187" s="21"/>
    </row>
    <row r="188" spans="2:5" x14ac:dyDescent="0.2">
      <c r="B188" s="21"/>
      <c r="C188" s="21"/>
      <c r="D188" s="21"/>
      <c r="E188" s="21"/>
    </row>
    <row r="189" spans="2:5" x14ac:dyDescent="0.2">
      <c r="B189" s="21"/>
      <c r="C189" s="21"/>
      <c r="D189" s="21"/>
      <c r="E189" s="21"/>
    </row>
    <row r="190" spans="2:5" x14ac:dyDescent="0.2">
      <c r="B190" s="21"/>
      <c r="C190" s="21"/>
      <c r="D190" s="21"/>
      <c r="E190" s="21"/>
    </row>
    <row r="191" spans="2:5" x14ac:dyDescent="0.2">
      <c r="B191" s="21"/>
      <c r="C191" s="21"/>
      <c r="D191" s="21"/>
      <c r="E191" s="21"/>
    </row>
    <row r="192" spans="2:5" x14ac:dyDescent="0.2">
      <c r="B192" s="21"/>
      <c r="C192" s="21"/>
      <c r="D192" s="21"/>
      <c r="E192" s="21"/>
    </row>
    <row r="193" spans="2:5" x14ac:dyDescent="0.2">
      <c r="B193" s="21"/>
      <c r="C193" s="21"/>
      <c r="D193" s="21"/>
      <c r="E193" s="21"/>
    </row>
    <row r="194" spans="2:5" x14ac:dyDescent="0.2">
      <c r="B194" s="21"/>
      <c r="C194" s="21"/>
      <c r="D194" s="21"/>
      <c r="E194" s="21"/>
    </row>
    <row r="195" spans="2:5" x14ac:dyDescent="0.2">
      <c r="B195" s="21"/>
      <c r="C195" s="21"/>
      <c r="D195" s="21"/>
      <c r="E195" s="21"/>
    </row>
    <row r="196" spans="2:5" x14ac:dyDescent="0.2">
      <c r="B196" s="21"/>
      <c r="C196" s="21"/>
      <c r="D196" s="21"/>
      <c r="E196" s="21"/>
    </row>
    <row r="197" spans="2:5" x14ac:dyDescent="0.2">
      <c r="B197" s="21"/>
      <c r="C197" s="21"/>
      <c r="D197" s="21"/>
      <c r="E197" s="21"/>
    </row>
    <row r="198" spans="2:5" x14ac:dyDescent="0.2">
      <c r="B198" s="21"/>
      <c r="C198" s="21"/>
      <c r="D198" s="21"/>
      <c r="E198" s="21"/>
    </row>
    <row r="199" spans="2:5" x14ac:dyDescent="0.2">
      <c r="B199" s="21"/>
      <c r="C199" s="21"/>
      <c r="D199" s="21"/>
      <c r="E199" s="21"/>
    </row>
    <row r="200" spans="2:5" x14ac:dyDescent="0.2">
      <c r="B200" s="21"/>
      <c r="C200" s="21"/>
      <c r="D200" s="21"/>
      <c r="E200" s="21"/>
    </row>
    <row r="201" spans="2:5" x14ac:dyDescent="0.2">
      <c r="B201" s="21"/>
      <c r="C201" s="21"/>
      <c r="D201" s="21"/>
      <c r="E201" s="21"/>
    </row>
    <row r="202" spans="2:5" x14ac:dyDescent="0.2">
      <c r="B202" s="21"/>
      <c r="C202" s="21"/>
      <c r="D202" s="21"/>
      <c r="E202" s="21"/>
    </row>
    <row r="203" spans="2:5" x14ac:dyDescent="0.2">
      <c r="B203" s="21"/>
      <c r="C203" s="21"/>
      <c r="D203" s="21"/>
      <c r="E203" s="21"/>
    </row>
    <row r="204" spans="2:5" x14ac:dyDescent="0.2">
      <c r="B204" s="21"/>
      <c r="C204" s="21"/>
      <c r="D204" s="21"/>
      <c r="E204" s="21"/>
    </row>
    <row r="205" spans="2:5" x14ac:dyDescent="0.2">
      <c r="B205" s="21"/>
      <c r="C205" s="21"/>
      <c r="D205" s="21"/>
      <c r="E205" s="21"/>
    </row>
    <row r="206" spans="2:5" x14ac:dyDescent="0.2">
      <c r="B206" s="21"/>
      <c r="C206" s="21"/>
      <c r="D206" s="21"/>
      <c r="E206" s="21"/>
    </row>
    <row r="207" spans="2:5" x14ac:dyDescent="0.2">
      <c r="B207" s="21"/>
      <c r="C207" s="21"/>
      <c r="D207" s="21"/>
      <c r="E207" s="21"/>
    </row>
    <row r="208" spans="2:5" x14ac:dyDescent="0.2">
      <c r="B208" s="21"/>
      <c r="C208" s="21"/>
      <c r="D208" s="21"/>
      <c r="E208" s="21"/>
    </row>
  </sheetData>
  <mergeCells count="3">
    <mergeCell ref="B2:E2"/>
    <mergeCell ref="C118:E118"/>
    <mergeCell ref="F123:F124"/>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RESUMEN</vt:lpstr>
      <vt:lpstr>DETALLE</vt:lpstr>
      <vt:lpstr>Detalle del gasto</vt:lpstr>
      <vt:lpstr>Análisis</vt:lpstr>
      <vt:lpstr>'Detalle del gasto'!Títulos_a_imprimir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Benavides Granados</dc:creator>
  <cp:lastModifiedBy>pmena</cp:lastModifiedBy>
  <dcterms:created xsi:type="dcterms:W3CDTF">2018-12-10T19:10:14Z</dcterms:created>
  <dcterms:modified xsi:type="dcterms:W3CDTF">2019-11-26T21:32:03Z</dcterms:modified>
</cp:coreProperties>
</file>