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ulo\2021\PRESUPUESTO 2022\Hacienda\Publicación\"/>
    </mc:Choice>
  </mc:AlternateContent>
  <xr:revisionPtr revIDLastSave="0" documentId="13_ncr:1_{0457DF9F-BDC4-4E03-B48E-57BB3580DF7F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RESUMEN" sheetId="11" r:id="rId1"/>
    <sheet name="ORD 926" sheetId="2" r:id="rId2"/>
    <sheet name="ORD 927" sheetId="4" r:id="rId3"/>
    <sheet name="EXT 927" sheetId="17" r:id="rId4"/>
    <sheet name="ORD 928" sheetId="21" r:id="rId5"/>
    <sheet name="ORD 929" sheetId="7" r:id="rId6"/>
    <sheet name="ORD 930" sheetId="9" r:id="rId7"/>
    <sheet name="ORD 951" sheetId="19" r:id="rId8"/>
    <sheet name="EXT 951" sheetId="20" r:id="rId9"/>
  </sheets>
  <definedNames>
    <definedName name="_xlnm.Print_Area" localSheetId="3">'EXT 927'!$D$2:$D$13</definedName>
    <definedName name="_xlnm.Print_Area" localSheetId="8">'EXT 951'!$D$2:$D$10</definedName>
    <definedName name="_xlnm.Print_Area" localSheetId="1">'ORD 926'!$D$2:$D$18</definedName>
    <definedName name="_xlnm.Print_Area" localSheetId="2">'ORD 927'!$D$2:$D$23</definedName>
    <definedName name="_xlnm.Print_Area" localSheetId="4">'ORD 928'!$D$2:$D$14</definedName>
    <definedName name="_xlnm.Print_Area" localSheetId="5">'ORD 929'!$D$2:$D$14</definedName>
    <definedName name="_xlnm.Print_Area" localSheetId="6">'ORD 930'!$D$2:$D$20</definedName>
    <definedName name="_xlnm.Print_Area" localSheetId="7">'ORD 951'!$D$2:$D$19</definedName>
    <definedName name="_xlnm.Print_Area" localSheetId="0">RESUMEN!$C$2:$F$33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1" l="1"/>
  <c r="C14" i="21"/>
  <c r="D7" i="11" s="1"/>
  <c r="F7" i="11" s="1"/>
  <c r="D32" i="11" l="1"/>
  <c r="D31" i="11" l="1"/>
  <c r="F32" i="11"/>
  <c r="F31" i="11" s="1"/>
  <c r="C10" i="20"/>
  <c r="C19" i="19"/>
  <c r="E30" i="11" l="1"/>
  <c r="E29" i="11" s="1"/>
  <c r="E10" i="11"/>
  <c r="D30" i="11"/>
  <c r="D10" i="11"/>
  <c r="D27" i="11"/>
  <c r="E25" i="11"/>
  <c r="E23" i="11"/>
  <c r="E20" i="11"/>
  <c r="E16" i="11"/>
  <c r="D24" i="11"/>
  <c r="D23" i="11" s="1"/>
  <c r="D19" i="11"/>
  <c r="F19" i="11" s="1"/>
  <c r="D26" i="11"/>
  <c r="D25" i="11" s="1"/>
  <c r="D22" i="11"/>
  <c r="F22" i="11" s="1"/>
  <c r="D21" i="11"/>
  <c r="F21" i="11" s="1"/>
  <c r="D17" i="11"/>
  <c r="C20" i="9"/>
  <c r="D9" i="11" s="1"/>
  <c r="C23" i="4"/>
  <c r="D6" i="11" s="1"/>
  <c r="C13" i="17"/>
  <c r="E6" i="11" s="1"/>
  <c r="E11" i="11" l="1"/>
  <c r="F10" i="11"/>
  <c r="D29" i="11"/>
  <c r="F30" i="11"/>
  <c r="F29" i="11" s="1"/>
  <c r="E28" i="11"/>
  <c r="F28" i="11" s="1"/>
  <c r="F27" i="11" s="1"/>
  <c r="F24" i="11"/>
  <c r="F23" i="11" s="1"/>
  <c r="F20" i="11"/>
  <c r="F26" i="11"/>
  <c r="F25" i="11" s="1"/>
  <c r="D20" i="11"/>
  <c r="F17" i="11"/>
  <c r="E27" i="11" l="1"/>
  <c r="E33" i="11" s="1"/>
  <c r="C18" i="2"/>
  <c r="D5" i="11" s="1"/>
  <c r="C14" i="7" l="1"/>
  <c r="D8" i="11" l="1"/>
  <c r="D18" i="11"/>
  <c r="F9" i="11"/>
  <c r="F6" i="11"/>
  <c r="F18" i="11" l="1"/>
  <c r="F16" i="11" s="1"/>
  <c r="F33" i="11" s="1"/>
  <c r="D16" i="11"/>
  <c r="D33" i="11" s="1"/>
  <c r="F8" i="11"/>
  <c r="D11" i="11"/>
  <c r="F5" i="11"/>
  <c r="F1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C19" authorId="0" shapeId="0" xr:uid="{65678CD6-744A-4EED-BDAA-8A11F262C308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Una de ellas se destacará en el Juzgado de Trabajo del Tercer Circuito Judicial de San José (Desamparados) y la otra en el Juzgado de Trabajo del Segundo Circuito Judicial de Alajuela.</t>
        </r>
      </text>
    </comment>
    <comment ref="C20" authorId="0" shapeId="0" xr:uid="{02DE1446-C4D5-489D-ADAD-8B9910DBA5B6}">
      <text>
        <r>
          <rPr>
            <b/>
            <sz val="9"/>
            <color indexed="81"/>
            <rFont val="Tahoma"/>
            <family val="2"/>
          </rPr>
          <t>Paulo Mena Quesada:</t>
        </r>
        <r>
          <rPr>
            <sz val="9"/>
            <color indexed="81"/>
            <rFont val="Tahoma"/>
            <family val="2"/>
          </rPr>
          <t xml:space="preserve">
Se destacará en el Juzgado de Trabajo del Tercer Circuito Judicial de San José (Desamparados).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Mena Quesada</author>
  </authors>
  <commentList>
    <comment ref="D12" authorId="0" shapeId="0" xr:uid="{65611503-7E54-418F-AC72-8D992F0BE42F}">
      <text>
        <r>
          <rPr>
            <b/>
            <sz val="9"/>
            <color indexed="81"/>
            <rFont val="Tahoma"/>
            <charset val="1"/>
          </rPr>
          <t>Paulo Mena Quesada:</t>
        </r>
        <r>
          <rPr>
            <sz val="9"/>
            <color indexed="81"/>
            <rFont val="Tahoma"/>
            <charset val="1"/>
          </rPr>
          <t xml:space="preserve">
Ocho técnicos en Electromecánica y uno en Química Analítica.</t>
        </r>
      </text>
    </comment>
  </commentList>
</comments>
</file>

<file path=xl/sharedStrings.xml><?xml version="1.0" encoding="utf-8"?>
<sst xmlns="http://schemas.openxmlformats.org/spreadsheetml/2006/main" count="158" uniqueCount="86">
  <si>
    <t>PROGRAMA PRESUPUESTARIO</t>
  </si>
  <si>
    <t>PLAZAS ORDINARIAS</t>
  </si>
  <si>
    <t>PLAZAS EXTRAORDINARIAS</t>
  </si>
  <si>
    <t>TOTAL PLAZAS</t>
  </si>
  <si>
    <t>926 Dirección, Administración y Otros Órganos de Apoyo</t>
  </si>
  <si>
    <t>927 Servicio Jurisdiccional</t>
  </si>
  <si>
    <t>929 Ministerio Público</t>
  </si>
  <si>
    <t>930 Defensa Pública</t>
  </si>
  <si>
    <t>TOTAL GENERAL</t>
  </si>
  <si>
    <t>TEMA O PROYECTO</t>
  </si>
  <si>
    <t>CÓDIGO PROCESAL CIVIL</t>
  </si>
  <si>
    <t>CONTINUIDAD A LOS AVANCES DEL SISTEMA DE SEGUIMIENTO DE CASOS, IMPLANTACIÓN Y SEGUIMIENTO AL PROYECTO DE MEJORA INTEGRAL DEL PROCESO PENAL</t>
  </si>
  <si>
    <t>REFORMA PROCESAL LABORAL</t>
  </si>
  <si>
    <t>PROGRAMA 926 DIRECCIÓN, ADMINISTRACIÓN Y OTROS ÓRGANOS DE APOYO</t>
  </si>
  <si>
    <t>Acta / Artículo / Oficio / Proyecto o Tema / Oficina / Categoría de Plaza</t>
  </si>
  <si>
    <t>Cantidad</t>
  </si>
  <si>
    <t>Art. XX</t>
  </si>
  <si>
    <t>DEPARTAMENTO DE TRABAJO SOCIAL Y PSICOLOGIA (SEDE CENTRAL)</t>
  </si>
  <si>
    <t>Art. XVIII</t>
  </si>
  <si>
    <t xml:space="preserve">PROFESIONAL 2 </t>
  </si>
  <si>
    <t>DIRECCION DE TECNOLOGIA DE INFORMACION</t>
  </si>
  <si>
    <t>Art. XVII</t>
  </si>
  <si>
    <t>Total general</t>
  </si>
  <si>
    <t>PROFESIONAL EN INFORMATICA 2</t>
  </si>
  <si>
    <t>PROGRAMA 927 SERVICIO JURISDICCIONAL</t>
  </si>
  <si>
    <t>TÉCNICO(A) JUDICIAL 2</t>
  </si>
  <si>
    <t>CENTRO DE APOYO, COORDINACION Y MEJORAMIENTO DE LA FUNCION JURISDICCIONAL</t>
  </si>
  <si>
    <t xml:space="preserve">JUEZ(A) 3 </t>
  </si>
  <si>
    <t xml:space="preserve">JUEZ(A) 2 </t>
  </si>
  <si>
    <t>TÉCNICO(A) JUDICIAL 1</t>
  </si>
  <si>
    <t>SALA SEGUNDA</t>
  </si>
  <si>
    <t xml:space="preserve">PROFESIONAL EN DERECHO 3B </t>
  </si>
  <si>
    <t>JUEZ(A) 5</t>
  </si>
  <si>
    <t>PROGRAMA 929 MINISTERIO PÚBLICO</t>
  </si>
  <si>
    <t xml:space="preserve">FISCAL(A) AUXILIAR </t>
  </si>
  <si>
    <t>FISCALIA ADJUNTA I CIRC. JUD. GUANACASTE</t>
  </si>
  <si>
    <t>FISCALIA ADJUNTA II CIRC. JUD. ZONA SUR</t>
  </si>
  <si>
    <t>PROGRAMA 930 DEFENSA PÚBLICA</t>
  </si>
  <si>
    <t>JEFATURA DEFENSA PUBLICA</t>
  </si>
  <si>
    <t xml:space="preserve">DEFENSOR(A) PÚBLICO(A) </t>
  </si>
  <si>
    <t xml:space="preserve">DEFENSOR(A) PÚBLICO(A) SUPERVISOR(A) </t>
  </si>
  <si>
    <t>DEFENSA PUBLICA I CIRCUITO JUDICIAL GUANACASTE</t>
  </si>
  <si>
    <t>DEFENSA PUBLICA II CIRCUITO JUDICIAL ZONA SUR</t>
  </si>
  <si>
    <t xml:space="preserve">TOTAL </t>
  </si>
  <si>
    <t>Acta 21-21</t>
  </si>
  <si>
    <t>INFORME 248-PLA-RH-OI-2021</t>
  </si>
  <si>
    <t>JUEZ 3</t>
  </si>
  <si>
    <t>TÉCNICO JUDICIAL 2</t>
  </si>
  <si>
    <t>INFORME 241-PLA-RH-OI-2021</t>
  </si>
  <si>
    <t>INFORME 234-PLA-RH-OI-2021</t>
  </si>
  <si>
    <t>LEY 9582 JUSTICIA RESTAURATIVA</t>
  </si>
  <si>
    <t>INFORME 265-PLA-RH-OI-2021</t>
  </si>
  <si>
    <t>INFORME 268-PLA-RH-MI-2021</t>
  </si>
  <si>
    <t>REFORZAMIENTO DEL JUZGADO CONTENCIOSO ADMINISTRATIVO - EQUIPO DE TRABAJO PARA LA ATENCIÓN DE EXPROPIACIONES</t>
  </si>
  <si>
    <t>PLAZAS ORDINARIAS 2022</t>
  </si>
  <si>
    <t>PLAZAS EXTRAORDINARIAS 2022</t>
  </si>
  <si>
    <t>Acta 30-21</t>
  </si>
  <si>
    <t>PROGRAMA 951 ADMINISTRACIÓN FONDO DE JUBILACIONES Y PENSIONES</t>
  </si>
  <si>
    <t>DIRECCIÓN JUNTA ADMINISTRADORA FONDO JUBILACIONES Y PENSIONES</t>
  </si>
  <si>
    <t xml:space="preserve">PROFESIONAL 1 </t>
  </si>
  <si>
    <t xml:space="preserve">PROFESIONAL EN INFORMATICA 2 </t>
  </si>
  <si>
    <t>PROFESIONAL EN INFORMATICA 1</t>
  </si>
  <si>
    <t>ASESOR(A) JURIDICO(A) 1</t>
  </si>
  <si>
    <t xml:space="preserve">COORDINADOR(A) DE UNIDAD 1 </t>
  </si>
  <si>
    <t xml:space="preserve">COORDINADOR(A) DE UNIDAD 3 </t>
  </si>
  <si>
    <t>DIRECTOR(A) GENERAL 2</t>
  </si>
  <si>
    <t xml:space="preserve">JEFE(A) ADMINISTRATIVO(A) 4 </t>
  </si>
  <si>
    <t>PROSECRETARIO(A)</t>
  </si>
  <si>
    <t>TÉCNICO(A)  ADMINISTRATIVO(A)  1</t>
  </si>
  <si>
    <t>ASISTENTE DE PROSECRETARIO(A)</t>
  </si>
  <si>
    <t>SUBDIRECTOR(A) GENERAL 2</t>
  </si>
  <si>
    <t>TÉCNICO(A) ADMINISTRATIVO(A) 1</t>
  </si>
  <si>
    <t>951 Administración Fondo de Jubilaciones y Pensiones</t>
  </si>
  <si>
    <t>DIRECCIÓN JUNTA ADMINISTRADORA FONDO DE JUBILACIONES Y PENSIONES</t>
  </si>
  <si>
    <t>928 Organismo de Investigación Judicial</t>
  </si>
  <si>
    <t>PROGRAMA 928 ORGANISMO DE INVESTIGACIÓN JUDICIAL</t>
  </si>
  <si>
    <t>Acta 44-21</t>
  </si>
  <si>
    <t>Art. LXXI</t>
  </si>
  <si>
    <t>INFORME 575-PLA-MI-2021</t>
  </si>
  <si>
    <t>OFICINA DE PLANES Y OPERACIONES</t>
  </si>
  <si>
    <t>TÉCNICO ESPECIALIZADO 6</t>
  </si>
  <si>
    <t>PROFESIONAL 2</t>
  </si>
  <si>
    <t>OFICIAL INTERVENCIÓN TÁCTICA</t>
  </si>
  <si>
    <t>RESUMEN GENERAL PLAZAS ORDINARIAS Y EXTRAORDINARIAS PARA 2022</t>
  </si>
  <si>
    <t xml:space="preserve">DISTRIBUCIÓN DE LAS PLAZAS 2022 POR TEMA O PROYECTO </t>
  </si>
  <si>
    <t>ESTRUCTURA REQUERIDA PARA EL MANEJO DEL INCINERADOR DE DROGA Y REFORZAMIENTO DEL SERVICIO ESPECIAL DE RESPUESTA TÁCTICA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</si>
</sst>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0" fontId="4" fillId="0" borderId="0"/>
  </cellStyleXfs>
  <cellXfs count="39">
    <xf numFmtId="0" fontId="0" fillId="0" borderId="0" xfId="0"/>
    <xf numFmtId="0" fontId="1" fillId="0" borderId="0" xfId="0" applyFont="1" applyAlignment="1">
      <alignment horizontal="left" indent="1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5" borderId="0" xfId="0" applyFont="1" applyFill="1" applyAlignment="1">
      <alignment horizontal="left" indent="4"/>
    </xf>
    <xf numFmtId="0" fontId="1" fillId="5" borderId="0" xfId="0" applyFont="1" applyFill="1" applyAlignment="1">
      <alignment horizontal="left" vertical="center" indent="4"/>
    </xf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 indent="5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justify" wrapText="1"/>
    </xf>
    <xf numFmtId="0" fontId="1" fillId="6" borderId="1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indent="1"/>
    </xf>
    <xf numFmtId="0" fontId="7" fillId="0" borderId="0" xfId="3" applyFont="1" applyAlignment="1">
      <alignment horizontal="center" vertical="top" wrapText="1"/>
    </xf>
    <xf numFmtId="0" fontId="7" fillId="0" borderId="0" xfId="3" applyFont="1" applyAlignment="1">
      <alignment vertical="center" wrapText="1"/>
    </xf>
    <xf numFmtId="0" fontId="8" fillId="0" borderId="0" xfId="3" applyFont="1" applyAlignment="1">
      <alignment horizontal="center" vertical="top" wrapText="1"/>
    </xf>
    <xf numFmtId="0" fontId="1" fillId="6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6" borderId="0" xfId="0" applyFont="1" applyFill="1" applyAlignment="1">
      <alignment horizontal="justify" wrapText="1"/>
    </xf>
    <xf numFmtId="0" fontId="2" fillId="0" borderId="0" xfId="0" applyNumberFormat="1" applyFont="1" applyFill="1" applyAlignment="1">
      <alignment horizontal="center" vertical="top" wrapText="1"/>
    </xf>
    <xf numFmtId="0" fontId="1" fillId="0" borderId="0" xfId="0" applyFont="1" applyAlignment="1">
      <alignment horizontal="center"/>
    </xf>
  </cellXfs>
  <cellStyles count="4">
    <cellStyle name="Millares 2" xfId="2" xr:uid="{AF2A02F8-2FDD-4257-9286-CC2E550729CE}"/>
    <cellStyle name="Normal" xfId="0" builtinId="0"/>
    <cellStyle name="Normal 2" xfId="1" xr:uid="{3E35C77B-E538-4C5F-BDEB-57DF72ABFD5D}"/>
    <cellStyle name="Normal 3" xfId="3" xr:uid="{236F18D5-4603-4AB0-ADF3-4A89EF0EF474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F33"/>
  <sheetViews>
    <sheetView tabSelected="1" workbookViewId="0"/>
  </sheetViews>
  <sheetFormatPr baseColWidth="10" defaultColWidth="11.453125" defaultRowHeight="14.5" x14ac:dyDescent="0.35"/>
  <cols>
    <col min="1" max="1" width="11.36328125" customWidth="1"/>
    <col min="2" max="2" width="11.7265625" customWidth="1"/>
    <col min="3" max="3" width="65.08984375" customWidth="1"/>
    <col min="4" max="4" width="18" bestFit="1" customWidth="1"/>
    <col min="5" max="5" width="23.453125" bestFit="1" customWidth="1"/>
    <col min="6" max="6" width="12.81640625" bestFit="1" customWidth="1"/>
    <col min="8" max="8" width="16.26953125" bestFit="1" customWidth="1"/>
  </cols>
  <sheetData>
    <row r="2" spans="3:6" ht="15.75" customHeight="1" x14ac:dyDescent="0.35">
      <c r="C2" s="37" t="s">
        <v>83</v>
      </c>
      <c r="D2" s="37"/>
      <c r="E2" s="37"/>
      <c r="F2" s="37"/>
    </row>
    <row r="3" spans="3:6" ht="15" thickBot="1" x14ac:dyDescent="0.4">
      <c r="D3" s="2"/>
      <c r="E3" s="2"/>
      <c r="F3" s="2"/>
    </row>
    <row r="4" spans="3:6" ht="15" customHeight="1" thickBot="1" x14ac:dyDescent="0.4">
      <c r="C4" s="33" t="s">
        <v>0</v>
      </c>
      <c r="D4" s="23" t="s">
        <v>1</v>
      </c>
      <c r="E4" s="23" t="s">
        <v>2</v>
      </c>
      <c r="F4" s="23" t="s">
        <v>3</v>
      </c>
    </row>
    <row r="5" spans="3:6" x14ac:dyDescent="0.35">
      <c r="C5" s="13" t="s">
        <v>4</v>
      </c>
      <c r="D5" s="14">
        <f>+'ORD 926'!C18</f>
        <v>3</v>
      </c>
      <c r="E5" s="14">
        <v>0</v>
      </c>
      <c r="F5" s="34">
        <f t="shared" ref="F5:F10" si="0">+D5+E5</f>
        <v>3</v>
      </c>
    </row>
    <row r="6" spans="3:6" x14ac:dyDescent="0.35">
      <c r="C6" s="13" t="s">
        <v>5</v>
      </c>
      <c r="D6" s="14">
        <f>+'ORD 927'!C23</f>
        <v>11</v>
      </c>
      <c r="E6" s="14">
        <f>+'EXT 927'!C13</f>
        <v>8</v>
      </c>
      <c r="F6" s="34">
        <f t="shared" si="0"/>
        <v>19</v>
      </c>
    </row>
    <row r="7" spans="3:6" x14ac:dyDescent="0.35">
      <c r="C7" s="13" t="s">
        <v>74</v>
      </c>
      <c r="D7" s="14">
        <f>+'ORD 928'!C14</f>
        <v>25</v>
      </c>
      <c r="E7" s="14">
        <v>0</v>
      </c>
      <c r="F7" s="34">
        <f t="shared" si="0"/>
        <v>25</v>
      </c>
    </row>
    <row r="8" spans="3:6" x14ac:dyDescent="0.35">
      <c r="C8" s="13" t="s">
        <v>6</v>
      </c>
      <c r="D8" s="14">
        <f>+'ORD 929'!C14</f>
        <v>2</v>
      </c>
      <c r="E8" s="14">
        <v>0</v>
      </c>
      <c r="F8" s="34">
        <f t="shared" si="0"/>
        <v>2</v>
      </c>
    </row>
    <row r="9" spans="3:6" x14ac:dyDescent="0.35">
      <c r="C9" s="13" t="s">
        <v>7</v>
      </c>
      <c r="D9" s="14">
        <f>+'ORD 930'!C20</f>
        <v>3</v>
      </c>
      <c r="E9" s="14">
        <v>0</v>
      </c>
      <c r="F9" s="34">
        <f t="shared" si="0"/>
        <v>3</v>
      </c>
    </row>
    <row r="10" spans="3:6" ht="15" thickBot="1" x14ac:dyDescent="0.4">
      <c r="C10" s="13" t="s">
        <v>72</v>
      </c>
      <c r="D10" s="14">
        <f>+'ORD 951'!C19</f>
        <v>17</v>
      </c>
      <c r="E10" s="14">
        <f>+'EXT 951'!C10</f>
        <v>3</v>
      </c>
      <c r="F10" s="35">
        <f t="shared" si="0"/>
        <v>20</v>
      </c>
    </row>
    <row r="11" spans="3:6" ht="15" thickBot="1" x14ac:dyDescent="0.4">
      <c r="C11" s="7" t="s">
        <v>43</v>
      </c>
      <c r="D11" s="6">
        <f t="shared" ref="D11:F11" si="1">SUM(D5:D10)</f>
        <v>61</v>
      </c>
      <c r="E11" s="6">
        <f t="shared" si="1"/>
        <v>11</v>
      </c>
      <c r="F11" s="6">
        <f t="shared" si="1"/>
        <v>72</v>
      </c>
    </row>
    <row r="13" spans="3:6" ht="15.5" x14ac:dyDescent="0.35">
      <c r="C13" s="37" t="s">
        <v>84</v>
      </c>
      <c r="D13" s="37"/>
      <c r="E13" s="37"/>
      <c r="F13" s="37"/>
    </row>
    <row r="14" spans="3:6" ht="15" thickBot="1" x14ac:dyDescent="0.4"/>
    <row r="15" spans="3:6" ht="15" customHeight="1" thickBot="1" x14ac:dyDescent="0.4">
      <c r="C15" s="32" t="s">
        <v>9</v>
      </c>
      <c r="D15" s="23" t="s">
        <v>1</v>
      </c>
      <c r="E15" s="23" t="s">
        <v>2</v>
      </c>
      <c r="F15" s="23" t="s">
        <v>3</v>
      </c>
    </row>
    <row r="16" spans="3:6" x14ac:dyDescent="0.35">
      <c r="C16" s="21" t="s">
        <v>50</v>
      </c>
      <c r="D16" s="22">
        <f>SUM(D17:D19)</f>
        <v>6</v>
      </c>
      <c r="E16" s="22">
        <f t="shared" ref="E16:F16" si="2">SUM(E17:E19)</f>
        <v>0</v>
      </c>
      <c r="F16" s="22">
        <f t="shared" si="2"/>
        <v>6</v>
      </c>
    </row>
    <row r="17" spans="3:6" x14ac:dyDescent="0.35">
      <c r="C17" s="12" t="s">
        <v>4</v>
      </c>
      <c r="D17" s="2">
        <f>+'ORD 926'!C11</f>
        <v>2</v>
      </c>
      <c r="E17" s="14">
        <v>0</v>
      </c>
      <c r="F17" s="5">
        <f>+D17+E17</f>
        <v>2</v>
      </c>
    </row>
    <row r="18" spans="3:6" x14ac:dyDescent="0.35">
      <c r="C18" s="12" t="s">
        <v>6</v>
      </c>
      <c r="D18" s="2">
        <f>+'ORD 929'!C14</f>
        <v>2</v>
      </c>
      <c r="E18" s="14">
        <v>0</v>
      </c>
      <c r="F18" s="5">
        <f>+D18+E18</f>
        <v>2</v>
      </c>
    </row>
    <row r="19" spans="3:6" x14ac:dyDescent="0.35">
      <c r="C19" s="12" t="s">
        <v>7</v>
      </c>
      <c r="D19" s="2">
        <f>+'ORD 930'!C11+'ORD 930'!C13</f>
        <v>2</v>
      </c>
      <c r="E19" s="14">
        <v>0</v>
      </c>
      <c r="F19" s="5">
        <f>+D19+E19</f>
        <v>2</v>
      </c>
    </row>
    <row r="20" spans="3:6" x14ac:dyDescent="0.35">
      <c r="C20" s="21" t="s">
        <v>10</v>
      </c>
      <c r="D20" s="22">
        <f>SUM(D21:D22)</f>
        <v>8</v>
      </c>
      <c r="E20" s="22">
        <f t="shared" ref="E20:F20" si="3">SUM(E21:E22)</f>
        <v>0</v>
      </c>
      <c r="F20" s="22">
        <f t="shared" si="3"/>
        <v>8</v>
      </c>
    </row>
    <row r="21" spans="3:6" x14ac:dyDescent="0.35">
      <c r="C21" s="12" t="s">
        <v>4</v>
      </c>
      <c r="D21" s="2">
        <f>+'ORD 926'!C17</f>
        <v>1</v>
      </c>
      <c r="E21" s="14">
        <v>0</v>
      </c>
      <c r="F21" s="5">
        <f>+D21+E21</f>
        <v>1</v>
      </c>
    </row>
    <row r="22" spans="3:6" x14ac:dyDescent="0.35">
      <c r="C22" s="12" t="s">
        <v>5</v>
      </c>
      <c r="D22" s="2">
        <f>+'ORD 927'!C11+'ORD 927'!C12+'ORD 927'!C13</f>
        <v>7</v>
      </c>
      <c r="E22" s="14">
        <v>0</v>
      </c>
      <c r="F22" s="5">
        <f>+D22+E22</f>
        <v>7</v>
      </c>
    </row>
    <row r="23" spans="3:6" ht="43.5" x14ac:dyDescent="0.35">
      <c r="C23" s="24" t="s">
        <v>11</v>
      </c>
      <c r="D23" s="25">
        <f>+D24</f>
        <v>1</v>
      </c>
      <c r="E23" s="25">
        <f t="shared" ref="E23:F23" si="4">+E24</f>
        <v>0</v>
      </c>
      <c r="F23" s="25">
        <f t="shared" si="4"/>
        <v>1</v>
      </c>
    </row>
    <row r="24" spans="3:6" x14ac:dyDescent="0.35">
      <c r="C24" s="12" t="s">
        <v>7</v>
      </c>
      <c r="D24" s="2">
        <f>+'ORD 930'!C19</f>
        <v>1</v>
      </c>
      <c r="E24" s="14">
        <v>0</v>
      </c>
      <c r="F24" s="5">
        <f>+D24+E24</f>
        <v>1</v>
      </c>
    </row>
    <row r="25" spans="3:6" x14ac:dyDescent="0.35">
      <c r="C25" s="21" t="s">
        <v>12</v>
      </c>
      <c r="D25" s="22">
        <f>+D26</f>
        <v>4</v>
      </c>
      <c r="E25" s="22">
        <f t="shared" ref="E25:F25" si="5">+E26</f>
        <v>0</v>
      </c>
      <c r="F25" s="22">
        <f t="shared" si="5"/>
        <v>4</v>
      </c>
    </row>
    <row r="26" spans="3:6" x14ac:dyDescent="0.35">
      <c r="C26" s="12" t="s">
        <v>5</v>
      </c>
      <c r="D26" s="2">
        <f>+'ORD 927'!C19+'ORD 927'!C20+'ORD 927'!C22</f>
        <v>4</v>
      </c>
      <c r="E26" s="14">
        <v>0</v>
      </c>
      <c r="F26" s="5">
        <f>+D26+E26</f>
        <v>4</v>
      </c>
    </row>
    <row r="27" spans="3:6" ht="29" x14ac:dyDescent="0.35">
      <c r="C27" s="36" t="s">
        <v>53</v>
      </c>
      <c r="D27" s="26">
        <f>+D28</f>
        <v>0</v>
      </c>
      <c r="E27" s="26">
        <f t="shared" ref="E27:F27" si="6">+E28</f>
        <v>8</v>
      </c>
      <c r="F27" s="26">
        <f t="shared" si="6"/>
        <v>8</v>
      </c>
    </row>
    <row r="28" spans="3:6" x14ac:dyDescent="0.35">
      <c r="C28" s="12" t="s">
        <v>5</v>
      </c>
      <c r="D28" s="14">
        <v>0</v>
      </c>
      <c r="E28" s="2">
        <f>+'EXT 927'!C13</f>
        <v>8</v>
      </c>
      <c r="F28" s="5">
        <f>+D28+E28</f>
        <v>8</v>
      </c>
    </row>
    <row r="29" spans="3:6" x14ac:dyDescent="0.35">
      <c r="C29" s="21" t="s">
        <v>73</v>
      </c>
      <c r="D29" s="31">
        <f>+D30</f>
        <v>17</v>
      </c>
      <c r="E29" s="31">
        <f t="shared" ref="E29:F29" si="7">+E30</f>
        <v>3</v>
      </c>
      <c r="F29" s="31">
        <f t="shared" si="7"/>
        <v>20</v>
      </c>
    </row>
    <row r="30" spans="3:6" x14ac:dyDescent="0.35">
      <c r="C30" s="12" t="s">
        <v>72</v>
      </c>
      <c r="D30" s="2">
        <f>+'ORD 951'!C19</f>
        <v>17</v>
      </c>
      <c r="E30" s="2">
        <f>+'EXT 951'!C10</f>
        <v>3</v>
      </c>
      <c r="F30" s="5">
        <f>+D30+E30</f>
        <v>20</v>
      </c>
    </row>
    <row r="31" spans="3:6" ht="29" x14ac:dyDescent="0.35">
      <c r="C31" s="24" t="s">
        <v>85</v>
      </c>
      <c r="D31" s="31">
        <f>+D32</f>
        <v>25</v>
      </c>
      <c r="E31" s="31">
        <f t="shared" ref="E31:F31" si="8">+E32</f>
        <v>0</v>
      </c>
      <c r="F31" s="31">
        <f t="shared" si="8"/>
        <v>25</v>
      </c>
    </row>
    <row r="32" spans="3:6" ht="15" thickBot="1" x14ac:dyDescent="0.4">
      <c r="C32" s="12" t="s">
        <v>74</v>
      </c>
      <c r="D32" s="2">
        <f>+'ORD 928'!C14</f>
        <v>25</v>
      </c>
      <c r="E32" s="2">
        <v>0</v>
      </c>
      <c r="F32" s="5">
        <f>+D32+E32</f>
        <v>25</v>
      </c>
    </row>
    <row r="33" spans="3:6" ht="15" thickBot="1" x14ac:dyDescent="0.4">
      <c r="C33" s="7" t="s">
        <v>8</v>
      </c>
      <c r="D33" s="7">
        <f t="shared" ref="D33:F33" si="9">+D16+D20+D23+D25+D27+D29+D31</f>
        <v>61</v>
      </c>
      <c r="E33" s="7">
        <f t="shared" si="9"/>
        <v>11</v>
      </c>
      <c r="F33" s="7">
        <f t="shared" si="9"/>
        <v>72</v>
      </c>
    </row>
  </sheetData>
  <mergeCells count="2">
    <mergeCell ref="C2:F2"/>
    <mergeCell ref="C13:F13"/>
  </mergeCells>
  <pageMargins left="0.70866141732283472" right="0.70866141732283472" top="0.74803149606299213" bottom="0.74803149606299213" header="0.31496062992125984" footer="0.31496062992125984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D18"/>
  <sheetViews>
    <sheetView workbookViewId="0"/>
  </sheetViews>
  <sheetFormatPr baseColWidth="10" defaultColWidth="11.453125" defaultRowHeight="14.5" x14ac:dyDescent="0.35"/>
  <cols>
    <col min="1" max="3" width="11.453125" style="17"/>
    <col min="4" max="4" width="64.36328125" style="17" bestFit="1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13</v>
      </c>
      <c r="D3" s="38"/>
    </row>
    <row r="4" spans="3:4" ht="15" thickBot="1" x14ac:dyDescent="0.4">
      <c r="D4" s="16"/>
    </row>
    <row r="5" spans="3:4" ht="15" thickBot="1" x14ac:dyDescent="0.4">
      <c r="C5" s="7" t="s">
        <v>15</v>
      </c>
      <c r="D5" s="7" t="s">
        <v>14</v>
      </c>
    </row>
    <row r="6" spans="3:4" x14ac:dyDescent="0.35">
      <c r="C6" s="5"/>
      <c r="D6" s="15" t="s">
        <v>44</v>
      </c>
    </row>
    <row r="7" spans="3:4" x14ac:dyDescent="0.35">
      <c r="C7" s="16"/>
      <c r="D7" s="1" t="s">
        <v>21</v>
      </c>
    </row>
    <row r="8" spans="3:4" x14ac:dyDescent="0.35">
      <c r="C8" s="18"/>
      <c r="D8" s="19" t="s">
        <v>49</v>
      </c>
    </row>
    <row r="9" spans="3:4" x14ac:dyDescent="0.35">
      <c r="C9" s="16"/>
      <c r="D9" s="9" t="s">
        <v>50</v>
      </c>
    </row>
    <row r="10" spans="3:4" x14ac:dyDescent="0.35">
      <c r="C10" s="18"/>
      <c r="D10" s="11" t="s">
        <v>17</v>
      </c>
    </row>
    <row r="11" spans="3:4" x14ac:dyDescent="0.35">
      <c r="C11" s="18">
        <v>2</v>
      </c>
      <c r="D11" s="20" t="s">
        <v>19</v>
      </c>
    </row>
    <row r="12" spans="3:4" x14ac:dyDescent="0.35">
      <c r="C12" s="3"/>
      <c r="D12" s="15" t="s">
        <v>44</v>
      </c>
    </row>
    <row r="13" spans="3:4" x14ac:dyDescent="0.35">
      <c r="C13" s="4"/>
      <c r="D13" s="1" t="s">
        <v>16</v>
      </c>
    </row>
    <row r="14" spans="3:4" x14ac:dyDescent="0.35">
      <c r="D14" s="19" t="s">
        <v>45</v>
      </c>
    </row>
    <row r="15" spans="3:4" x14ac:dyDescent="0.35">
      <c r="C15" s="4"/>
      <c r="D15" s="8" t="s">
        <v>10</v>
      </c>
    </row>
    <row r="16" spans="3:4" x14ac:dyDescent="0.35">
      <c r="D16" s="10" t="s">
        <v>20</v>
      </c>
    </row>
    <row r="17" spans="3:4" ht="15" thickBot="1" x14ac:dyDescent="0.4">
      <c r="C17" s="18">
        <v>1</v>
      </c>
      <c r="D17" s="20" t="s">
        <v>23</v>
      </c>
    </row>
    <row r="18" spans="3:4" ht="15" thickBot="1" x14ac:dyDescent="0.4">
      <c r="C18" s="7">
        <f>SUM(C7:C17)</f>
        <v>3</v>
      </c>
      <c r="D18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2:D23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81.1796875" style="17" bestFit="1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24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3"/>
      <c r="D6" s="15" t="s">
        <v>44</v>
      </c>
    </row>
    <row r="7" spans="3:4" x14ac:dyDescent="0.35">
      <c r="C7" s="4"/>
      <c r="D7" s="1" t="s">
        <v>16</v>
      </c>
    </row>
    <row r="8" spans="3:4" x14ac:dyDescent="0.35">
      <c r="D8" s="19" t="s">
        <v>45</v>
      </c>
    </row>
    <row r="9" spans="3:4" x14ac:dyDescent="0.35">
      <c r="C9" s="4"/>
      <c r="D9" s="8" t="s">
        <v>10</v>
      </c>
    </row>
    <row r="10" spans="3:4" x14ac:dyDescent="0.35">
      <c r="D10" s="10" t="s">
        <v>26</v>
      </c>
    </row>
    <row r="11" spans="3:4" x14ac:dyDescent="0.35">
      <c r="C11" s="18">
        <v>1</v>
      </c>
      <c r="D11" s="20" t="s">
        <v>32</v>
      </c>
    </row>
    <row r="12" spans="3:4" x14ac:dyDescent="0.35">
      <c r="C12" s="18">
        <v>2</v>
      </c>
      <c r="D12" s="20" t="s">
        <v>28</v>
      </c>
    </row>
    <row r="13" spans="3:4" x14ac:dyDescent="0.35">
      <c r="C13" s="18">
        <v>4</v>
      </c>
      <c r="D13" s="20" t="s">
        <v>29</v>
      </c>
    </row>
    <row r="14" spans="3:4" x14ac:dyDescent="0.35">
      <c r="C14" s="5"/>
      <c r="D14" s="15" t="s">
        <v>56</v>
      </c>
    </row>
    <row r="15" spans="3:4" x14ac:dyDescent="0.35">
      <c r="C15" s="16"/>
      <c r="D15" s="27" t="s">
        <v>21</v>
      </c>
    </row>
    <row r="16" spans="3:4" x14ac:dyDescent="0.35">
      <c r="C16" s="18"/>
      <c r="D16" s="19" t="s">
        <v>51</v>
      </c>
    </row>
    <row r="17" spans="3:4" x14ac:dyDescent="0.35">
      <c r="C17" s="16"/>
      <c r="D17" s="8" t="s">
        <v>12</v>
      </c>
    </row>
    <row r="18" spans="3:4" x14ac:dyDescent="0.35">
      <c r="C18" s="18"/>
      <c r="D18" s="10" t="s">
        <v>26</v>
      </c>
    </row>
    <row r="19" spans="3:4" x14ac:dyDescent="0.35">
      <c r="C19" s="18">
        <v>2</v>
      </c>
      <c r="D19" s="20" t="s">
        <v>27</v>
      </c>
    </row>
    <row r="20" spans="3:4" x14ac:dyDescent="0.35">
      <c r="C20" s="18">
        <v>1</v>
      </c>
      <c r="D20" s="20" t="s">
        <v>25</v>
      </c>
    </row>
    <row r="21" spans="3:4" x14ac:dyDescent="0.35">
      <c r="C21" s="18"/>
      <c r="D21" s="10" t="s">
        <v>30</v>
      </c>
    </row>
    <row r="22" spans="3:4" ht="15" thickBot="1" x14ac:dyDescent="0.4">
      <c r="C22" s="18">
        <v>1</v>
      </c>
      <c r="D22" s="20" t="s">
        <v>31</v>
      </c>
    </row>
    <row r="23" spans="3:4" ht="15" thickBot="1" x14ac:dyDescent="0.4">
      <c r="C23" s="7">
        <f>SUM(C6:C22)</f>
        <v>11</v>
      </c>
      <c r="D23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DD69-F973-45EC-A479-4F190860543A}">
  <dimension ref="C2:D13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81.1796875" style="17" bestFit="1" customWidth="1"/>
    <col min="5" max="16384" width="11.453125" style="17"/>
  </cols>
  <sheetData>
    <row r="2" spans="3:4" x14ac:dyDescent="0.35">
      <c r="C2" s="38" t="s">
        <v>55</v>
      </c>
      <c r="D2" s="38"/>
    </row>
    <row r="3" spans="3:4" x14ac:dyDescent="0.35">
      <c r="C3" s="38" t="s">
        <v>24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18"/>
      <c r="D6" s="15" t="s">
        <v>44</v>
      </c>
    </row>
    <row r="7" spans="3:4" x14ac:dyDescent="0.35">
      <c r="C7" s="18"/>
      <c r="D7" s="1" t="s">
        <v>18</v>
      </c>
    </row>
    <row r="8" spans="3:4" x14ac:dyDescent="0.35">
      <c r="C8" s="18"/>
      <c r="D8" s="19" t="s">
        <v>48</v>
      </c>
    </row>
    <row r="9" spans="3:4" ht="29" x14ac:dyDescent="0.35">
      <c r="C9" s="18"/>
      <c r="D9" s="9" t="s">
        <v>53</v>
      </c>
    </row>
    <row r="10" spans="3:4" x14ac:dyDescent="0.35">
      <c r="C10" s="18"/>
      <c r="D10" s="10" t="s">
        <v>26</v>
      </c>
    </row>
    <row r="11" spans="3:4" x14ac:dyDescent="0.35">
      <c r="C11" s="18">
        <v>4</v>
      </c>
      <c r="D11" s="20" t="s">
        <v>46</v>
      </c>
    </row>
    <row r="12" spans="3:4" ht="15" thickBot="1" x14ac:dyDescent="0.4">
      <c r="C12" s="18">
        <v>4</v>
      </c>
      <c r="D12" s="20" t="s">
        <v>47</v>
      </c>
    </row>
    <row r="13" spans="3:4" ht="15" thickBot="1" x14ac:dyDescent="0.4">
      <c r="C13" s="7">
        <f>SUM(C11:C12)</f>
        <v>8</v>
      </c>
      <c r="D13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1E9-3E36-4F0F-91C2-29CBBBBBE000}">
  <dimension ref="C2:D14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76.7265625" style="17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75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3"/>
      <c r="D6" s="15" t="s">
        <v>76</v>
      </c>
    </row>
    <row r="7" spans="3:4" x14ac:dyDescent="0.35">
      <c r="C7" s="4"/>
      <c r="D7" s="1" t="s">
        <v>77</v>
      </c>
    </row>
    <row r="8" spans="3:4" x14ac:dyDescent="0.35">
      <c r="D8" s="19" t="s">
        <v>78</v>
      </c>
    </row>
    <row r="9" spans="3:4" ht="29" x14ac:dyDescent="0.35">
      <c r="C9" s="4"/>
      <c r="D9" s="9" t="s">
        <v>85</v>
      </c>
    </row>
    <row r="10" spans="3:4" x14ac:dyDescent="0.35">
      <c r="D10" s="10" t="s">
        <v>79</v>
      </c>
    </row>
    <row r="11" spans="3:4" x14ac:dyDescent="0.35">
      <c r="C11" s="18">
        <v>15</v>
      </c>
      <c r="D11" s="20" t="s">
        <v>82</v>
      </c>
    </row>
    <row r="12" spans="3:4" x14ac:dyDescent="0.35">
      <c r="C12" s="18">
        <v>9</v>
      </c>
      <c r="D12" s="20" t="s">
        <v>80</v>
      </c>
    </row>
    <row r="13" spans="3:4" ht="15" thickBot="1" x14ac:dyDescent="0.4">
      <c r="C13" s="18">
        <v>1</v>
      </c>
      <c r="D13" s="20" t="s">
        <v>81</v>
      </c>
    </row>
    <row r="14" spans="3:4" ht="15" thickBot="1" x14ac:dyDescent="0.4">
      <c r="C14" s="7">
        <f>SUM(C6:C13)</f>
        <v>25</v>
      </c>
      <c r="D14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2:D14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60.6328125" style="17" bestFit="1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33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3"/>
      <c r="D6" s="15" t="s">
        <v>44</v>
      </c>
    </row>
    <row r="7" spans="3:4" x14ac:dyDescent="0.35">
      <c r="C7" s="4"/>
      <c r="D7" s="1" t="s">
        <v>21</v>
      </c>
    </row>
    <row r="8" spans="3:4" x14ac:dyDescent="0.35">
      <c r="D8" s="19" t="s">
        <v>49</v>
      </c>
    </row>
    <row r="9" spans="3:4" x14ac:dyDescent="0.35">
      <c r="C9" s="4"/>
      <c r="D9" s="9" t="s">
        <v>50</v>
      </c>
    </row>
    <row r="10" spans="3:4" x14ac:dyDescent="0.35">
      <c r="D10" s="10" t="s">
        <v>35</v>
      </c>
    </row>
    <row r="11" spans="3:4" x14ac:dyDescent="0.35">
      <c r="C11" s="18">
        <v>1</v>
      </c>
      <c r="D11" s="20" t="s">
        <v>34</v>
      </c>
    </row>
    <row r="12" spans="3:4" x14ac:dyDescent="0.35">
      <c r="C12" s="18"/>
      <c r="D12" s="10" t="s">
        <v>36</v>
      </c>
    </row>
    <row r="13" spans="3:4" ht="15" thickBot="1" x14ac:dyDescent="0.4">
      <c r="C13" s="18">
        <v>1</v>
      </c>
      <c r="D13" s="20" t="s">
        <v>34</v>
      </c>
    </row>
    <row r="14" spans="3:4" ht="15" thickBot="1" x14ac:dyDescent="0.4">
      <c r="C14" s="7">
        <f>SUM(C6:C13)</f>
        <v>2</v>
      </c>
      <c r="D14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2:D20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62.90625" style="17" bestFit="1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37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5"/>
      <c r="D6" s="15" t="s">
        <v>44</v>
      </c>
    </row>
    <row r="7" spans="3:4" x14ac:dyDescent="0.35">
      <c r="C7" s="16"/>
      <c r="D7" s="1" t="s">
        <v>21</v>
      </c>
    </row>
    <row r="8" spans="3:4" x14ac:dyDescent="0.35">
      <c r="C8" s="18"/>
      <c r="D8" s="19" t="s">
        <v>49</v>
      </c>
    </row>
    <row r="9" spans="3:4" x14ac:dyDescent="0.35">
      <c r="C9" s="16"/>
      <c r="D9" s="9" t="s">
        <v>50</v>
      </c>
    </row>
    <row r="10" spans="3:4" x14ac:dyDescent="0.35">
      <c r="C10" s="18"/>
      <c r="D10" s="10" t="s">
        <v>41</v>
      </c>
    </row>
    <row r="11" spans="3:4" x14ac:dyDescent="0.35">
      <c r="C11" s="18">
        <v>1</v>
      </c>
      <c r="D11" s="20" t="s">
        <v>39</v>
      </c>
    </row>
    <row r="12" spans="3:4" x14ac:dyDescent="0.35">
      <c r="C12" s="18"/>
      <c r="D12" s="10" t="s">
        <v>42</v>
      </c>
    </row>
    <row r="13" spans="3:4" x14ac:dyDescent="0.35">
      <c r="C13" s="18">
        <v>1</v>
      </c>
      <c r="D13" s="20" t="s">
        <v>39</v>
      </c>
    </row>
    <row r="14" spans="3:4" x14ac:dyDescent="0.35">
      <c r="C14" s="3"/>
      <c r="D14" s="15" t="s">
        <v>56</v>
      </c>
    </row>
    <row r="15" spans="3:4" x14ac:dyDescent="0.35">
      <c r="C15" s="4"/>
      <c r="D15" s="27" t="s">
        <v>18</v>
      </c>
    </row>
    <row r="16" spans="3:4" x14ac:dyDescent="0.35">
      <c r="D16" s="19" t="s">
        <v>52</v>
      </c>
    </row>
    <row r="17" spans="3:4" ht="43.5" x14ac:dyDescent="0.35">
      <c r="C17" s="4"/>
      <c r="D17" s="9" t="s">
        <v>11</v>
      </c>
    </row>
    <row r="18" spans="3:4" x14ac:dyDescent="0.35">
      <c r="D18" s="10" t="s">
        <v>38</v>
      </c>
    </row>
    <row r="19" spans="3:4" ht="15" thickBot="1" x14ac:dyDescent="0.4">
      <c r="C19" s="18">
        <v>1</v>
      </c>
      <c r="D19" s="20" t="s">
        <v>40</v>
      </c>
    </row>
    <row r="20" spans="3:4" ht="15" thickBot="1" x14ac:dyDescent="0.4">
      <c r="C20" s="7">
        <f>SUM(C6:C19)</f>
        <v>3</v>
      </c>
      <c r="D20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6F218-DA00-4679-950F-C0C3D2E5ACFC}">
  <dimension ref="C2:D19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68.54296875" style="17" bestFit="1" customWidth="1"/>
    <col min="5" max="16384" width="11.453125" style="17"/>
  </cols>
  <sheetData>
    <row r="2" spans="3:4" x14ac:dyDescent="0.35">
      <c r="C2" s="38" t="s">
        <v>54</v>
      </c>
      <c r="D2" s="38"/>
    </row>
    <row r="3" spans="3:4" x14ac:dyDescent="0.35">
      <c r="C3" s="38" t="s">
        <v>57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18"/>
      <c r="D6" s="10" t="s">
        <v>58</v>
      </c>
    </row>
    <row r="7" spans="3:4" x14ac:dyDescent="0.35">
      <c r="C7" s="28">
        <v>1</v>
      </c>
      <c r="D7" s="29" t="s">
        <v>65</v>
      </c>
    </row>
    <row r="8" spans="3:4" x14ac:dyDescent="0.35">
      <c r="C8" s="30">
        <v>2</v>
      </c>
      <c r="D8" s="29" t="s">
        <v>66</v>
      </c>
    </row>
    <row r="9" spans="3:4" x14ac:dyDescent="0.35">
      <c r="C9" s="28">
        <v>1</v>
      </c>
      <c r="D9" s="29" t="s">
        <v>62</v>
      </c>
    </row>
    <row r="10" spans="3:4" x14ac:dyDescent="0.35">
      <c r="C10" s="28">
        <v>1</v>
      </c>
      <c r="D10" s="29" t="s">
        <v>67</v>
      </c>
    </row>
    <row r="11" spans="3:4" x14ac:dyDescent="0.35">
      <c r="C11" s="28">
        <v>2</v>
      </c>
      <c r="D11" s="29" t="s">
        <v>69</v>
      </c>
    </row>
    <row r="12" spans="3:4" x14ac:dyDescent="0.35">
      <c r="C12" s="28">
        <v>2</v>
      </c>
      <c r="D12" s="29" t="s">
        <v>64</v>
      </c>
    </row>
    <row r="13" spans="3:4" x14ac:dyDescent="0.35">
      <c r="C13" s="28">
        <v>1</v>
      </c>
      <c r="D13" s="29" t="s">
        <v>63</v>
      </c>
    </row>
    <row r="14" spans="3:4" x14ac:dyDescent="0.35">
      <c r="C14" s="28">
        <v>1</v>
      </c>
      <c r="D14" s="29" t="s">
        <v>19</v>
      </c>
    </row>
    <row r="15" spans="3:4" x14ac:dyDescent="0.35">
      <c r="C15" s="28">
        <v>1</v>
      </c>
      <c r="D15" s="29" t="s">
        <v>60</v>
      </c>
    </row>
    <row r="16" spans="3:4" x14ac:dyDescent="0.35">
      <c r="C16" s="28">
        <v>2</v>
      </c>
      <c r="D16" s="29" t="s">
        <v>59</v>
      </c>
    </row>
    <row r="17" spans="3:4" x14ac:dyDescent="0.35">
      <c r="C17" s="28">
        <v>1</v>
      </c>
      <c r="D17" s="29" t="s">
        <v>61</v>
      </c>
    </row>
    <row r="18" spans="3:4" ht="15" thickBot="1" x14ac:dyDescent="0.4">
      <c r="C18" s="28">
        <v>2</v>
      </c>
      <c r="D18" s="29" t="s">
        <v>68</v>
      </c>
    </row>
    <row r="19" spans="3:4" ht="15" thickBot="1" x14ac:dyDescent="0.4">
      <c r="C19" s="7">
        <f>SUM(C7:C18)</f>
        <v>17</v>
      </c>
      <c r="D19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0860B-044C-4B44-86CC-6719EE82EA78}">
  <dimension ref="C2:D10"/>
  <sheetViews>
    <sheetView workbookViewId="0"/>
  </sheetViews>
  <sheetFormatPr baseColWidth="10" defaultColWidth="11.453125" defaultRowHeight="14.5" x14ac:dyDescent="0.35"/>
  <cols>
    <col min="1" max="2" width="11.453125" style="17"/>
    <col min="3" max="3" width="8.36328125" style="17" bestFit="1" customWidth="1"/>
    <col min="4" max="4" width="68.54296875" style="17" bestFit="1" customWidth="1"/>
    <col min="5" max="16384" width="11.453125" style="17"/>
  </cols>
  <sheetData>
    <row r="2" spans="3:4" x14ac:dyDescent="0.35">
      <c r="C2" s="38" t="s">
        <v>55</v>
      </c>
      <c r="D2" s="38"/>
    </row>
    <row r="3" spans="3:4" x14ac:dyDescent="0.35">
      <c r="C3" s="38" t="s">
        <v>57</v>
      </c>
      <c r="D3" s="38"/>
    </row>
    <row r="4" spans="3:4" ht="15" thickBot="1" x14ac:dyDescent="0.4"/>
    <row r="5" spans="3:4" ht="15" thickBot="1" x14ac:dyDescent="0.4">
      <c r="C5" s="7" t="s">
        <v>15</v>
      </c>
      <c r="D5" s="7" t="s">
        <v>14</v>
      </c>
    </row>
    <row r="6" spans="3:4" x14ac:dyDescent="0.35">
      <c r="C6" s="18"/>
      <c r="D6" s="10" t="s">
        <v>58</v>
      </c>
    </row>
    <row r="7" spans="3:4" x14ac:dyDescent="0.35">
      <c r="C7" s="28">
        <v>1</v>
      </c>
      <c r="D7" s="29" t="s">
        <v>70</v>
      </c>
    </row>
    <row r="8" spans="3:4" x14ac:dyDescent="0.35">
      <c r="C8" s="28">
        <v>1</v>
      </c>
      <c r="D8" s="29" t="s">
        <v>59</v>
      </c>
    </row>
    <row r="9" spans="3:4" ht="15" thickBot="1" x14ac:dyDescent="0.4">
      <c r="C9" s="28">
        <v>1</v>
      </c>
      <c r="D9" s="29" t="s">
        <v>71</v>
      </c>
    </row>
    <row r="10" spans="3:4" ht="15" thickBot="1" x14ac:dyDescent="0.4">
      <c r="C10" s="7">
        <f>SUM(C7:C9)</f>
        <v>3</v>
      </c>
      <c r="D10" s="7" t="s">
        <v>22</v>
      </c>
    </row>
  </sheetData>
  <mergeCells count="2">
    <mergeCell ref="C2:D2"/>
    <mergeCell ref="C3:D3"/>
  </mergeCells>
  <printOptions horizontalCentered="1"/>
  <pageMargins left="0.70866141732283472" right="0.70866141732283472" top="0.74803149606299213" bottom="0.74803149606299213" header="0.31496062992125984" footer="0.31496062992125984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RESUMEN</vt:lpstr>
      <vt:lpstr>ORD 926</vt:lpstr>
      <vt:lpstr>ORD 927</vt:lpstr>
      <vt:lpstr>EXT 927</vt:lpstr>
      <vt:lpstr>ORD 928</vt:lpstr>
      <vt:lpstr>ORD 929</vt:lpstr>
      <vt:lpstr>ORD 930</vt:lpstr>
      <vt:lpstr>ORD 951</vt:lpstr>
      <vt:lpstr>EXT 951</vt:lpstr>
      <vt:lpstr>'EXT 927'!Área_de_impresión</vt:lpstr>
      <vt:lpstr>'EXT 951'!Área_de_impresión</vt:lpstr>
      <vt:lpstr>'ORD 926'!Área_de_impresión</vt:lpstr>
      <vt:lpstr>'ORD 927'!Área_de_impresión</vt:lpstr>
      <vt:lpstr>'ORD 928'!Área_de_impresión</vt:lpstr>
      <vt:lpstr>'ORD 929'!Área_de_impresión</vt:lpstr>
      <vt:lpstr>'ORD 930'!Área_de_impresión</vt:lpstr>
      <vt:lpstr>'ORD 951'!Área_de_impresión</vt:lpstr>
      <vt:lpstr>RESUMEN!Área_de_impresión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Hogar</dc:creator>
  <cp:keywords/>
  <dc:description/>
  <cp:lastModifiedBy>Paulo Mena Quesada</cp:lastModifiedBy>
  <cp:revision/>
  <dcterms:created xsi:type="dcterms:W3CDTF">2020-04-30T17:47:27Z</dcterms:created>
  <dcterms:modified xsi:type="dcterms:W3CDTF">2021-06-25T15:14:54Z</dcterms:modified>
  <cp:category/>
  <cp:contentStatus/>
</cp:coreProperties>
</file>