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-my.sharepoint.com/personal/pmena_poder-judicial_go_cr/Documents/Paulo/2021/PRESUPUESTO 2022/Asamblea Legislativa/Publicación Ley/"/>
    </mc:Choice>
  </mc:AlternateContent>
  <xr:revisionPtr revIDLastSave="468" documentId="13_ncr:1_{43073443-7AC9-4CF0-85B4-B66F431F792F}" xr6:coauthVersionLast="46" xr6:coauthVersionMax="46" xr10:uidLastSave="{CFDE6E9A-CF0F-4EF8-B63A-381F6B38B6FF}"/>
  <bookViews>
    <workbookView xWindow="-110" yWindow="-110" windowWidth="19420" windowHeight="10420" xr2:uid="{00000000-000D-0000-FFFF-FFFF00000000}"/>
  </bookViews>
  <sheets>
    <sheet name="RESUMEN" sheetId="11" r:id="rId1"/>
    <sheet name="ORD 926" sheetId="2" r:id="rId2"/>
    <sheet name="EXT 926" sheetId="23" r:id="rId3"/>
    <sheet name="ORD 927" sheetId="4" r:id="rId4"/>
    <sheet name="EXT 927" sheetId="17" r:id="rId5"/>
    <sheet name="ORD 928" sheetId="21" r:id="rId6"/>
    <sheet name="ORD 929" sheetId="7" r:id="rId7"/>
    <sheet name="ORD 930" sheetId="9" r:id="rId8"/>
    <sheet name="ORD 950" sheetId="24" r:id="rId9"/>
    <sheet name="ORD 951" sheetId="19" r:id="rId10"/>
    <sheet name="EXT 951" sheetId="20" r:id="rId11"/>
  </sheets>
  <definedNames>
    <definedName name="_xlnm.Print_Area" localSheetId="2">'EXT 926'!$C$2:$D$5</definedName>
    <definedName name="_xlnm.Print_Area" localSheetId="4">'EXT 927'!$C$2:$D$13</definedName>
    <definedName name="_xlnm.Print_Area" localSheetId="10">'EXT 951'!$C$2:$D$10</definedName>
    <definedName name="_xlnm.Print_Area" localSheetId="1">'ORD 926'!$C$2:$D$18</definedName>
    <definedName name="_xlnm.Print_Area" localSheetId="3">'ORD 927'!$C$2:$D$23</definedName>
    <definedName name="_xlnm.Print_Area" localSheetId="5">'ORD 928'!$C$2:$D$14</definedName>
    <definedName name="_xlnm.Print_Area" localSheetId="6">'ORD 929'!$C$2:$D$14</definedName>
    <definedName name="_xlnm.Print_Area" localSheetId="7">'ORD 930'!$C$2:$D$20</definedName>
    <definedName name="_xlnm.Print_Area" localSheetId="8">'ORD 950'!$C$2:$D$5</definedName>
    <definedName name="_xlnm.Print_Area" localSheetId="9">'ORD 951'!$C$2:$D$19</definedName>
    <definedName name="_xlnm.Print_Area" localSheetId="0">RESUMEN!$C$2:$F$45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7" i="11" l="1"/>
  <c r="D36" i="11" s="1"/>
  <c r="D35" i="11"/>
  <c r="D34" i="11" s="1"/>
  <c r="E6" i="11" l="1"/>
  <c r="B25" i="24"/>
  <c r="D44" i="11" s="1"/>
  <c r="F44" i="11" s="1"/>
  <c r="B46" i="9"/>
  <c r="D43" i="11" s="1"/>
  <c r="F43" i="11" s="1"/>
  <c r="B33" i="9"/>
  <c r="B31" i="7"/>
  <c r="D42" i="11" s="1"/>
  <c r="F42" i="11" s="1"/>
  <c r="B52" i="21"/>
  <c r="D41" i="11" s="1"/>
  <c r="F41" i="11" s="1"/>
  <c r="B47" i="4"/>
  <c r="D40" i="11" s="1"/>
  <c r="F40" i="11" s="1"/>
  <c r="B46" i="2"/>
  <c r="D39" i="11" s="1"/>
  <c r="B29" i="23"/>
  <c r="E39" i="11" s="1"/>
  <c r="E5" i="11" l="1"/>
  <c r="E38" i="11"/>
  <c r="F39" i="11"/>
  <c r="F38" i="11" s="1"/>
  <c r="D10" i="11"/>
  <c r="F10" i="11" s="1"/>
  <c r="D38" i="11"/>
  <c r="E36" i="11" l="1"/>
  <c r="E34" i="11"/>
  <c r="F37" i="11"/>
  <c r="F36" i="11" s="1"/>
  <c r="F35" i="11"/>
  <c r="F34" i="11" s="1"/>
  <c r="E32" i="11" l="1"/>
  <c r="B14" i="21"/>
  <c r="B54" i="21" s="1"/>
  <c r="D7" i="11" s="1"/>
  <c r="F7" i="11" l="1"/>
  <c r="D33" i="11"/>
  <c r="D32" i="11" s="1"/>
  <c r="F33" i="11" l="1"/>
  <c r="F32" i="11" s="1"/>
  <c r="B10" i="20"/>
  <c r="B19" i="19"/>
  <c r="E31" i="11" l="1"/>
  <c r="E30" i="11" s="1"/>
  <c r="E45" i="11" s="1"/>
  <c r="E11" i="11"/>
  <c r="D31" i="11"/>
  <c r="D11" i="11"/>
  <c r="D28" i="11"/>
  <c r="E26" i="11"/>
  <c r="E24" i="11"/>
  <c r="E21" i="11"/>
  <c r="E17" i="11"/>
  <c r="D25" i="11"/>
  <c r="D24" i="11" s="1"/>
  <c r="D20" i="11"/>
  <c r="F20" i="11" s="1"/>
  <c r="D27" i="11"/>
  <c r="D26" i="11" s="1"/>
  <c r="D23" i="11"/>
  <c r="F23" i="11" s="1"/>
  <c r="D22" i="11"/>
  <c r="F22" i="11" s="1"/>
  <c r="D18" i="11"/>
  <c r="B20" i="9"/>
  <c r="B48" i="9" s="1"/>
  <c r="D9" i="11" s="1"/>
  <c r="B23" i="4"/>
  <c r="B49" i="4" s="1"/>
  <c r="D6" i="11" s="1"/>
  <c r="B13" i="17"/>
  <c r="E12" i="11" s="1"/>
  <c r="F11" i="11" l="1"/>
  <c r="D30" i="11"/>
  <c r="F31" i="11"/>
  <c r="F30" i="11" s="1"/>
  <c r="E29" i="11"/>
  <c r="F29" i="11" s="1"/>
  <c r="F28" i="11" s="1"/>
  <c r="F25" i="11"/>
  <c r="F24" i="11" s="1"/>
  <c r="F21" i="11"/>
  <c r="F27" i="11"/>
  <c r="F26" i="11" s="1"/>
  <c r="D21" i="11"/>
  <c r="F18" i="11"/>
  <c r="E28" i="11" l="1"/>
  <c r="B18" i="2"/>
  <c r="B48" i="2" s="1"/>
  <c r="D5" i="11" s="1"/>
  <c r="B14" i="7" l="1"/>
  <c r="B33" i="7" s="1"/>
  <c r="D8" i="11" s="1"/>
  <c r="D19" i="11" l="1"/>
  <c r="F9" i="11"/>
  <c r="F6" i="11"/>
  <c r="F19" i="11" l="1"/>
  <c r="F17" i="11" s="1"/>
  <c r="F45" i="11" s="1"/>
  <c r="D17" i="11"/>
  <c r="D45" i="11" s="1"/>
  <c r="F8" i="11"/>
  <c r="D12" i="11"/>
  <c r="F5" i="11"/>
  <c r="F1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Mena Quesada</author>
  </authors>
  <commentList>
    <comment ref="B19" authorId="0" shapeId="0" xr:uid="{65678CD6-744A-4EED-BDAA-8A11F262C308}">
      <text>
        <r>
          <rPr>
            <b/>
            <sz val="9"/>
            <color indexed="81"/>
            <rFont val="Tahoma"/>
            <family val="2"/>
          </rPr>
          <t>Paulo Mena Quesada:</t>
        </r>
        <r>
          <rPr>
            <sz val="9"/>
            <color indexed="81"/>
            <rFont val="Tahoma"/>
            <family val="2"/>
          </rPr>
          <t xml:space="preserve">
Una de ellas se destacará en el Juzgado de Trabajo del Tercer Circuito Judicial de San José (Desamparados) y la otra en el Juzgado de Trabajo del Segundo Circuito Judicial de Alajuela.</t>
        </r>
      </text>
    </comment>
    <comment ref="B20" authorId="0" shapeId="0" xr:uid="{02DE1446-C4D5-489D-ADAD-8B9910DBA5B6}">
      <text>
        <r>
          <rPr>
            <b/>
            <sz val="9"/>
            <color indexed="81"/>
            <rFont val="Tahoma"/>
            <family val="2"/>
          </rPr>
          <t>Paulo Mena Quesada:</t>
        </r>
        <r>
          <rPr>
            <sz val="9"/>
            <color indexed="81"/>
            <rFont val="Tahoma"/>
            <family val="2"/>
          </rPr>
          <t xml:space="preserve">
Se destacará en el Juzgado de Trabajo del Tercer Circuito Judicial de San José (Desamparados).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Mena Quesada</author>
  </authors>
  <commentList>
    <comment ref="C12" authorId="0" shapeId="0" xr:uid="{65611503-7E54-418F-AC72-8D992F0BE42F}">
      <text>
        <r>
          <rPr>
            <b/>
            <sz val="9"/>
            <color indexed="81"/>
            <rFont val="Tahoma"/>
            <charset val="1"/>
          </rPr>
          <t>Paulo Mena Quesada:</t>
        </r>
        <r>
          <rPr>
            <sz val="9"/>
            <color indexed="81"/>
            <rFont val="Tahoma"/>
            <charset val="1"/>
          </rPr>
          <t xml:space="preserve">
Ocho técnicos en Electromecánica y uno en Química Analítica.</t>
        </r>
      </text>
    </comment>
  </commentList>
</comments>
</file>

<file path=xl/sharedStrings.xml><?xml version="1.0" encoding="utf-8"?>
<sst xmlns="http://schemas.openxmlformats.org/spreadsheetml/2006/main" count="326" uniqueCount="177">
  <si>
    <t>PROGRAMA PRESUPUESTARIO</t>
  </si>
  <si>
    <t>926 Dirección, Administración y Otros Órganos de Apoyo</t>
  </si>
  <si>
    <t>927 Servicio Jurisdiccional</t>
  </si>
  <si>
    <t>929 Ministerio Público</t>
  </si>
  <si>
    <t>930 Defensa Pública</t>
  </si>
  <si>
    <t>TOTAL GENERAL</t>
  </si>
  <si>
    <t>TEMA O PROYECTO</t>
  </si>
  <si>
    <t>CÓDIGO PROCESAL CIVIL</t>
  </si>
  <si>
    <t>CONTINUIDAD A LOS AVANCES DEL SISTEMA DE SEGUIMIENTO DE CASOS, IMPLANTACIÓN Y SEGUIMIENTO AL PROYECTO DE MEJORA INTEGRAL DEL PROCESO PENAL</t>
  </si>
  <si>
    <t>REFORMA PROCESAL LABORAL</t>
  </si>
  <si>
    <t>PROGRAMA 926 DIRECCIÓN, ADMINISTRACIÓN Y OTROS ÓRGANOS DE APOYO</t>
  </si>
  <si>
    <t>Acta / Artículo / Oficio / Proyecto o Tema / Oficina / Categoría de Plaza</t>
  </si>
  <si>
    <t>Cantidad</t>
  </si>
  <si>
    <t>Art. XX</t>
  </si>
  <si>
    <t>DEPARTAMENTO DE TRABAJO SOCIAL Y PSICOLOGIA (SEDE CENTRAL)</t>
  </si>
  <si>
    <t>Art. XVIII</t>
  </si>
  <si>
    <t xml:space="preserve">PROFESIONAL 2 </t>
  </si>
  <si>
    <t>DIRECCION DE TECNOLOGIA DE INFORMACION</t>
  </si>
  <si>
    <t>Art. XVII</t>
  </si>
  <si>
    <t>PROFESIONAL EN INFORMATICA 2</t>
  </si>
  <si>
    <t>PROGRAMA 927 SERVICIO JURISDICCIONAL</t>
  </si>
  <si>
    <t>TÉCNICO(A) JUDICIAL 2</t>
  </si>
  <si>
    <t>CENTRO DE APOYO, COORDINACION Y MEJORAMIENTO DE LA FUNCION JURISDICCIONAL</t>
  </si>
  <si>
    <t xml:space="preserve">JUEZ(A) 3 </t>
  </si>
  <si>
    <t xml:space="preserve">JUEZ(A) 2 </t>
  </si>
  <si>
    <t>TÉCNICO(A) JUDICIAL 1</t>
  </si>
  <si>
    <t>SALA SEGUNDA</t>
  </si>
  <si>
    <t xml:space="preserve">PROFESIONAL EN DERECHO 3B </t>
  </si>
  <si>
    <t>JUEZ(A) 5</t>
  </si>
  <si>
    <t>PROGRAMA 929 MINISTERIO PÚBLICO</t>
  </si>
  <si>
    <t xml:space="preserve">FISCAL(A) AUXILIAR </t>
  </si>
  <si>
    <t>FISCALIA ADJUNTA I CIRC. JUD. GUANACASTE</t>
  </si>
  <si>
    <t>FISCALIA ADJUNTA II CIRC. JUD. ZONA SUR</t>
  </si>
  <si>
    <t>PROGRAMA 930 DEFENSA PÚBLICA</t>
  </si>
  <si>
    <t>JEFATURA DEFENSA PUBLICA</t>
  </si>
  <si>
    <t xml:space="preserve">DEFENSOR(A) PÚBLICO(A) </t>
  </si>
  <si>
    <t xml:space="preserve">DEFENSOR(A) PÚBLICO(A) SUPERVISOR(A) </t>
  </si>
  <si>
    <t>DEFENSA PUBLICA I CIRCUITO JUDICIAL GUANACASTE</t>
  </si>
  <si>
    <t>DEFENSA PUBLICA II CIRCUITO JUDICIAL ZONA SUR</t>
  </si>
  <si>
    <t xml:space="preserve">TOTAL </t>
  </si>
  <si>
    <t>Acta 21-21</t>
  </si>
  <si>
    <t>INFORME 248-PLA-RH-OI-2021</t>
  </si>
  <si>
    <t>JUEZ 3</t>
  </si>
  <si>
    <t>TÉCNICO JUDICIAL 2</t>
  </si>
  <si>
    <t>INFORME 241-PLA-RH-OI-2021</t>
  </si>
  <si>
    <t>INFORME 234-PLA-RH-OI-2021</t>
  </si>
  <si>
    <t>LEY 9582 JUSTICIA RESTAURATIVA</t>
  </si>
  <si>
    <t>INFORME 265-PLA-RH-OI-2021</t>
  </si>
  <si>
    <t>INFORME 268-PLA-RH-MI-2021</t>
  </si>
  <si>
    <t>REFORZAMIENTO DEL JUZGADO CONTENCIOSO ADMINISTRATIVO - EQUIPO DE TRABAJO PARA LA ATENCIÓN DE EXPROPIACIONES</t>
  </si>
  <si>
    <t>PLAZAS ORDINARIAS 2022</t>
  </si>
  <si>
    <t>PLAZAS EXTRAORDINARIAS 2022</t>
  </si>
  <si>
    <t>Acta 30-21</t>
  </si>
  <si>
    <t>PROGRAMA 951 ADMINISTRACIÓN FONDO DE JUBILACIONES Y PENSIONES</t>
  </si>
  <si>
    <t>DIRECCIÓN JUNTA ADMINISTRADORA FONDO JUBILACIONES Y PENSIONES</t>
  </si>
  <si>
    <t xml:space="preserve">PROFESIONAL 1 </t>
  </si>
  <si>
    <t xml:space="preserve">PROFESIONAL EN INFORMATICA 2 </t>
  </si>
  <si>
    <t>PROFESIONAL EN INFORMATICA 1</t>
  </si>
  <si>
    <t>ASESOR(A) JURIDICO(A) 1</t>
  </si>
  <si>
    <t xml:space="preserve">COORDINADOR(A) DE UNIDAD 1 </t>
  </si>
  <si>
    <t xml:space="preserve">COORDINADOR(A) DE UNIDAD 3 </t>
  </si>
  <si>
    <t>DIRECTOR(A) GENERAL 2</t>
  </si>
  <si>
    <t xml:space="preserve">JEFE(A) ADMINISTRATIVO(A) 4 </t>
  </si>
  <si>
    <t>PROSECRETARIO(A)</t>
  </si>
  <si>
    <t>TÉCNICO(A)  ADMINISTRATIVO(A)  1</t>
  </si>
  <si>
    <t>ASISTENTE DE PROSECRETARIO(A)</t>
  </si>
  <si>
    <t>SUBDIRECTOR(A) GENERAL 2</t>
  </si>
  <si>
    <t>TÉCNICO(A) ADMINISTRATIVO(A) 1</t>
  </si>
  <si>
    <t>951 Administración Fondo de Jubilaciones y Pensiones</t>
  </si>
  <si>
    <t>DIRECCIÓN JUNTA ADMINISTRADORA FONDO DE JUBILACIONES Y PENSIONES</t>
  </si>
  <si>
    <t>928 Organismo de Investigación Judicial</t>
  </si>
  <si>
    <t>PROGRAMA 928 ORGANISMO DE INVESTIGACIÓN JUDICIAL</t>
  </si>
  <si>
    <t>Acta 44-21</t>
  </si>
  <si>
    <t>Art. LXXI</t>
  </si>
  <si>
    <t>INFORME 575-PLA-MI-2021</t>
  </si>
  <si>
    <t>OFICINA DE PLANES Y OPERACIONES</t>
  </si>
  <si>
    <t>TÉCNICO ESPECIALIZADO 6</t>
  </si>
  <si>
    <t>PROFESIONAL 2</t>
  </si>
  <si>
    <t>OFICIAL INTERVENCIÓN TÁCTICA</t>
  </si>
  <si>
    <t>ESTRUCTURA REQUERIDA PARA EL MANEJO DEL INCINERADOR DE DROGA Y REFORZAMIENTO DEL SERVICIO ESPECIAL DE RESPUESTA TÁCTICA</t>
  </si>
  <si>
    <t>ATENCIÓN Y ACCESO A LA JUSTICIA DE PERSONAS CON ASUNTOS RELACIONADOS A PENSIONES ALIMENTARIAS</t>
  </si>
  <si>
    <t>LEY 9593 ACCESO A LA JUSTICIA DE LOS PUEBLOS INDÍGENAS</t>
  </si>
  <si>
    <t>UNIDAD DE DEFENSA FAMILIA, PENSIONES ALIMENTARIAS Y RÉGIMEN DISCIPLINARIO</t>
  </si>
  <si>
    <t>INFORME 383-PLA-RH-MI-2021</t>
  </si>
  <si>
    <t>TOTAL</t>
  </si>
  <si>
    <t>UNIDAD DE ADIESTRAMIENTO</t>
  </si>
  <si>
    <t>DIRECCIÓN DE GESTIÓN HUMANA</t>
  </si>
  <si>
    <t>DEPARTAMENTO DE SEGURIDAD</t>
  </si>
  <si>
    <t>DIRECCIÓN DE PLANIFICACIÓN</t>
  </si>
  <si>
    <t>DIRECCIÓN DE TECNOLOGÍA DE LA INFORMACIÓN</t>
  </si>
  <si>
    <t>GESTOR DE CAPACITACIÓN 3</t>
  </si>
  <si>
    <t>TÉCNICO ADMINISTRATIVO 2</t>
  </si>
  <si>
    <t>AUXILIAR DE SEGURIDAD (SALAS JUICIO)</t>
  </si>
  <si>
    <t>AUXILIAR DE SEGURIDAD (LOCALES ALQUILER)</t>
  </si>
  <si>
    <t>AUXILIAR DE SEGURIDAD (CASETILLAS)</t>
  </si>
  <si>
    <t>SUPERVISOR DE SEGURIDAD</t>
  </si>
  <si>
    <t>TÉCNICO ESPECIALIZADO 2</t>
  </si>
  <si>
    <t>AUXILIAR DE SERVICIOS GENERALES 2</t>
  </si>
  <si>
    <t>TÉCNICO ESPECIALIZADO 5</t>
  </si>
  <si>
    <t>CREACIÓN DE LA JURISDICCIÓN ESPECIALIZADA EN DELINCUENCIA ORGANIZADA</t>
  </si>
  <si>
    <t>ADMINISTRACIÓN I CIRCUITO JUDICIAL SAN JOSÉ</t>
  </si>
  <si>
    <t>Subtotal</t>
  </si>
  <si>
    <t>Total General</t>
  </si>
  <si>
    <t>UNIDAD DE SALUD E HIGIENE OCUPACIONAL</t>
  </si>
  <si>
    <t>DEPARTAMENTO DE SERVICIOS GENERALES</t>
  </si>
  <si>
    <t>DEPARTAMENTO DE PROVEEDURÍA</t>
  </si>
  <si>
    <t>DIRECCIÓN JURÍDICA</t>
  </si>
  <si>
    <t>JUZGADO PENAL ESPECIALIZADO EN DELINCUENCIA ORGANIZADA</t>
  </si>
  <si>
    <t>TRIBUNAL PENAL ESPECIALIZADO EN DELINCUENCIA ORGANIZADA</t>
  </si>
  <si>
    <t>TRIBUNAL PENAL DE APELACIONES ESPECIALIZADO EN DELINCUENCIA ORGANIZADA</t>
  </si>
  <si>
    <t>PROFESIONAL 1 (SALUD OCUPACIONAL)</t>
  </si>
  <si>
    <t>PROFESIONAL 2 (ARQUITECTO)</t>
  </si>
  <si>
    <t>PROFESIONAL 2 (INGENIERO ELECTROMECÁNICO)</t>
  </si>
  <si>
    <t>PROFESIONAL 2 (PROVEEDURÍA)</t>
  </si>
  <si>
    <t>ASESOR JURÍDICO 1</t>
  </si>
  <si>
    <t>TÉCNICO DE IMPLANTACIÓN</t>
  </si>
  <si>
    <t>TÉCNICO EN NORMALIZACIÓN DE FORMATOS JURÍDICOS</t>
  </si>
  <si>
    <t>PROFESIONAL EN TELEMÁTICA</t>
  </si>
  <si>
    <t>TÉCNICO ESPECIALIZADO 5 (AUXILIAR INFORMÁTICA)</t>
  </si>
  <si>
    <t>COORDINADOR JUDICIAL 2</t>
  </si>
  <si>
    <t>TÉCNICO JUDICIAL 2 (MANIFESTADOR)</t>
  </si>
  <si>
    <t>JUEZ 4</t>
  </si>
  <si>
    <t>JUEZ 1 (TRAMITADOR)</t>
  </si>
  <si>
    <t>COORDINADOR JUDICIAL 3</t>
  </si>
  <si>
    <t>TÉCNICO JUDICIAL 3</t>
  </si>
  <si>
    <t>TÉCNICO JUDICIAL 3 (MANIFESTADOR)</t>
  </si>
  <si>
    <t>JUEZ 5</t>
  </si>
  <si>
    <t>DIRECCIÓN GENERAL</t>
  </si>
  <si>
    <t>ADMINISTRACIÓN DEL ORGANISMO DE INVESTIGACIÓN JUDICIAL</t>
  </si>
  <si>
    <t>SECCIÓN DE CÁRCELES</t>
  </si>
  <si>
    <t>SERVICIO EESPECIAL DE RESPUESTA TÁCTICA</t>
  </si>
  <si>
    <t>UNIDAD TECNOLÓGICA INFORMÁTICA</t>
  </si>
  <si>
    <t>DEPARTAMENTO DE INVESTIGACIONES CRIMINALES</t>
  </si>
  <si>
    <t>UNIDAD DE PROTECCIÓN DE PERSONAS</t>
  </si>
  <si>
    <t xml:space="preserve">OFICIAL DE INVESTIGACIÓN </t>
  </si>
  <si>
    <t>INVESTIGADOR 2</t>
  </si>
  <si>
    <t>INVESTIGADOR DE LOCALIZACIÓN Y PRESENTACIÓN</t>
  </si>
  <si>
    <t>PROFESIONAL 2 (PSICÓLOGOS UPI)</t>
  </si>
  <si>
    <t>TÉCNICO ESPECIALIZADO 5 (ARMERO)</t>
  </si>
  <si>
    <t>PROFESIONAL 2 (ADMINISTRACIÓN O INGENIERIA UPRO-UPROV)</t>
  </si>
  <si>
    <t>CUSTODIO DE DETENIDOS</t>
  </si>
  <si>
    <t>JEFE DE INVESTIGACIÓN 1</t>
  </si>
  <si>
    <t>PROFESIONAL EN INFORMÁTICA 2</t>
  </si>
  <si>
    <t>PROFESIONAL EN INFORMÁTICA 3</t>
  </si>
  <si>
    <t>OFICIAL DE INVESTIGACIÓN</t>
  </si>
  <si>
    <t>AGENTE DE PROTECCIÓN 1</t>
  </si>
  <si>
    <t>AGENTE DE PROTECCIÓN 2</t>
  </si>
  <si>
    <t>SECRETARIA 1</t>
  </si>
  <si>
    <t>FISCALÍA GENERAL</t>
  </si>
  <si>
    <t>UNIDAD DE CAPACITACIÓN Y SUPERVISIÓN (MINISTERIO PÚBLICO)</t>
  </si>
  <si>
    <t>FISCAL ADJUNTO 1</t>
  </si>
  <si>
    <t>FISCAL</t>
  </si>
  <si>
    <t>FISCAL AUXILIAR</t>
  </si>
  <si>
    <t>GESTOR DE CAPACITACIÓN 2</t>
  </si>
  <si>
    <t>JEFATURA DEFENSA PÚBLICA</t>
  </si>
  <si>
    <t>DEFENSOR PÚBLICO COORDINADOR 2</t>
  </si>
  <si>
    <t>DEFENSOR PÚBLICO</t>
  </si>
  <si>
    <t>INVESTIGADOR DE LA DEFENSA PÚBLICA</t>
  </si>
  <si>
    <t>TÉCNICO JURÍDICO</t>
  </si>
  <si>
    <t>AUXILIAR ADMINISTRATIVO</t>
  </si>
  <si>
    <t>OFICINA DE ATENCIÓN A LA VÍCTIMA DE DELITOS</t>
  </si>
  <si>
    <t>UNIDAD DE PROTECCIÓN DE VÍCTIMAS Y TESTIGOS</t>
  </si>
  <si>
    <t>Plazo en Meses</t>
  </si>
  <si>
    <t>INCORPORADAS EN HACIENDA</t>
  </si>
  <si>
    <t>MOCIÓN N"36</t>
  </si>
  <si>
    <t>PROGRAMA 950 SERVICIO DE ATENCIÓN Y PROTECCIÓN DE VÍCTIMAS Y TESTIGOS</t>
  </si>
  <si>
    <t>PROFESIONAL 2 (PSICÓLOGO)</t>
  </si>
  <si>
    <t>PROFESIONAL 2 (TRABADOR SOCIAL)</t>
  </si>
  <si>
    <t>PROFESIONAL 2 (CRIMINÓLOGOS)</t>
  </si>
  <si>
    <t>ABOGADO DE ATENCIÓN Y PROTECCIÓN A LA VICTIMA</t>
  </si>
  <si>
    <t>ASISTENTE ADMINISTRATIVO 2</t>
  </si>
  <si>
    <t>RESUMEN GENERAL PLAZAS ORDINARIAS Y EXTRAORDINARIAS 2022</t>
  </si>
  <si>
    <t>ORDINARIAS</t>
  </si>
  <si>
    <t>EXTRAORDINARIAS</t>
  </si>
  <si>
    <t>950 Servicio de Atención y Protección de Víctimas y Testigos</t>
  </si>
  <si>
    <t>DISTRIBUCIÓN DE LAS PLAZAS 2022 POR TEMA O PROYECTO</t>
  </si>
  <si>
    <t>CREACIÓN DE LA JURISDICCIÓN ESPECIALIZADA EN DELICUENCIA ORGANIZADA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</si>
</sst>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Arial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4" fillId="0" borderId="0"/>
  </cellStyleXfs>
  <cellXfs count="74">
    <xf numFmtId="0" fontId="0" fillId="0" borderId="0" xfId="0"/>
    <xf numFmtId="0" fontId="1" fillId="0" borderId="0" xfId="0" applyFont="1" applyAlignment="1">
      <alignment horizontal="left" indent="1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wrapText="1"/>
    </xf>
    <xf numFmtId="0" fontId="1" fillId="5" borderId="0" xfId="0" applyFont="1" applyFill="1" applyAlignment="1">
      <alignment horizontal="left" indent="4"/>
    </xf>
    <xf numFmtId="0" fontId="1" fillId="5" borderId="0" xfId="0" applyFont="1" applyFill="1" applyAlignment="1">
      <alignment horizontal="left" vertical="center" indent="4"/>
    </xf>
    <xf numFmtId="0" fontId="0" fillId="0" borderId="0" xfId="0" applyAlignment="1">
      <alignment horizontal="left" indent="1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165" fontId="0" fillId="0" borderId="0" xfId="3" applyNumberFormat="1" applyFont="1" applyAlignment="1">
      <alignment horizontal="center"/>
    </xf>
    <xf numFmtId="165" fontId="0" fillId="0" borderId="0" xfId="3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 indent="5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justify" wrapText="1"/>
    </xf>
    <xf numFmtId="0" fontId="1" fillId="6" borderId="1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indent="1"/>
    </xf>
    <xf numFmtId="0" fontId="8" fillId="0" borderId="0" xfId="4" applyFont="1" applyAlignment="1">
      <alignment horizontal="center" vertical="top" wrapText="1"/>
    </xf>
    <xf numFmtId="0" fontId="8" fillId="0" borderId="0" xfId="4" applyFont="1" applyAlignment="1">
      <alignment vertical="center" wrapText="1"/>
    </xf>
    <xf numFmtId="0" fontId="9" fillId="0" borderId="0" xfId="4" applyFont="1" applyAlignment="1">
      <alignment horizontal="center" vertical="top" wrapText="1"/>
    </xf>
    <xf numFmtId="0" fontId="1" fillId="6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ill="1"/>
    <xf numFmtId="0" fontId="1" fillId="5" borderId="0" xfId="0" applyFont="1" applyFill="1" applyAlignment="1">
      <alignment horizontal="left" wrapText="1" indent="4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center" indent="4"/>
    </xf>
    <xf numFmtId="0" fontId="0" fillId="0" borderId="0" xfId="0" applyFont="1" applyFill="1" applyAlignment="1">
      <alignment horizontal="left" indent="2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indent="4"/>
    </xf>
    <xf numFmtId="0" fontId="0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5" applyFont="1" applyAlignment="1">
      <alignment horizontal="left" vertical="center" wrapText="1"/>
    </xf>
    <xf numFmtId="0" fontId="8" fillId="0" borderId="0" xfId="5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3" fillId="0" borderId="0" xfId="0" applyFont="1"/>
    <xf numFmtId="0" fontId="8" fillId="0" borderId="0" xfId="5" applyFont="1" applyAlignment="1">
      <alignment horizontal="left" vertical="center" wrapText="1"/>
    </xf>
    <xf numFmtId="0" fontId="8" fillId="0" borderId="0" xfId="5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8" fillId="0" borderId="0" xfId="5" applyFont="1" applyFill="1" applyAlignment="1">
      <alignment horizontal="left" vertical="center" wrapText="1"/>
    </xf>
    <xf numFmtId="0" fontId="13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8" fillId="0" borderId="0" xfId="0" applyFont="1"/>
    <xf numFmtId="0" fontId="8" fillId="0" borderId="0" xfId="0" applyFont="1" applyFill="1"/>
    <xf numFmtId="0" fontId="12" fillId="0" borderId="0" xfId="5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8" fillId="0" borderId="0" xfId="4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2" fillId="0" borderId="0" xfId="5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</cellXfs>
  <cellStyles count="6">
    <cellStyle name="Millares" xfId="3" builtinId="3"/>
    <cellStyle name="Millares 2" xfId="2" xr:uid="{AF2A02F8-2FDD-4257-9286-CC2E550729CE}"/>
    <cellStyle name="Normal" xfId="0" builtinId="0"/>
    <cellStyle name="Normal 2" xfId="1" xr:uid="{3E35C77B-E538-4C5F-BDEB-57DF72ABFD5D}"/>
    <cellStyle name="Normal 2 2" xfId="5" xr:uid="{13845DE6-CA1A-4FE5-8F58-B008688979E6}"/>
    <cellStyle name="Normal 3" xfId="4" xr:uid="{236F18D5-4603-4AB0-ADF3-4A89EF0EF4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F45"/>
  <sheetViews>
    <sheetView tabSelected="1" workbookViewId="0"/>
  </sheetViews>
  <sheetFormatPr baseColWidth="10" defaultColWidth="11.453125" defaultRowHeight="14.5" x14ac:dyDescent="0.35"/>
  <cols>
    <col min="1" max="1" width="7.90625" customWidth="1"/>
    <col min="2" max="2" width="9.453125" customWidth="1"/>
    <col min="3" max="3" width="65.08984375" customWidth="1"/>
    <col min="4" max="4" width="11.26953125" bestFit="1" customWidth="1"/>
    <col min="5" max="5" width="16.7265625" bestFit="1" customWidth="1"/>
    <col min="6" max="6" width="6.1796875" bestFit="1" customWidth="1"/>
    <col min="8" max="8" width="16.26953125" bestFit="1" customWidth="1"/>
  </cols>
  <sheetData>
    <row r="2" spans="3:6" ht="15.75" customHeight="1" x14ac:dyDescent="0.35">
      <c r="C2" s="68" t="s">
        <v>171</v>
      </c>
      <c r="D2" s="68"/>
      <c r="E2" s="68"/>
      <c r="F2" s="68"/>
    </row>
    <row r="3" spans="3:6" ht="15" thickBot="1" x14ac:dyDescent="0.4">
      <c r="D3" s="2"/>
      <c r="E3" s="2"/>
      <c r="F3" s="2"/>
    </row>
    <row r="4" spans="3:6" ht="15" customHeight="1" thickBot="1" x14ac:dyDescent="0.4">
      <c r="C4" s="35" t="s">
        <v>0</v>
      </c>
      <c r="D4" s="35" t="s">
        <v>172</v>
      </c>
      <c r="E4" s="35" t="s">
        <v>173</v>
      </c>
      <c r="F4" s="35" t="s">
        <v>84</v>
      </c>
    </row>
    <row r="5" spans="3:6" x14ac:dyDescent="0.35">
      <c r="C5" s="13" t="s">
        <v>1</v>
      </c>
      <c r="D5" s="14">
        <f>+'ORD 926'!B48</f>
        <v>45</v>
      </c>
      <c r="E5" s="14">
        <f>+'EXT 926'!B29</f>
        <v>11</v>
      </c>
      <c r="F5" s="71">
        <f t="shared" ref="F5:F11" si="0">+D5+E5</f>
        <v>56</v>
      </c>
    </row>
    <row r="6" spans="3:6" x14ac:dyDescent="0.35">
      <c r="C6" s="13" t="s">
        <v>2</v>
      </c>
      <c r="D6" s="14">
        <f>+'ORD 927'!B49</f>
        <v>48</v>
      </c>
      <c r="E6" s="14">
        <f>+'EXT 927'!B13</f>
        <v>8</v>
      </c>
      <c r="F6" s="72">
        <f t="shared" si="0"/>
        <v>56</v>
      </c>
    </row>
    <row r="7" spans="3:6" x14ac:dyDescent="0.35">
      <c r="C7" s="13" t="s">
        <v>70</v>
      </c>
      <c r="D7" s="14">
        <f>+'ORD 928'!B54</f>
        <v>199</v>
      </c>
      <c r="E7" s="14">
        <v>0</v>
      </c>
      <c r="F7" s="72">
        <f t="shared" si="0"/>
        <v>199</v>
      </c>
    </row>
    <row r="8" spans="3:6" x14ac:dyDescent="0.35">
      <c r="C8" s="13" t="s">
        <v>3</v>
      </c>
      <c r="D8" s="14">
        <f>+'ORD 929'!B33</f>
        <v>45</v>
      </c>
      <c r="E8" s="14">
        <v>0</v>
      </c>
      <c r="F8" s="72">
        <f t="shared" si="0"/>
        <v>45</v>
      </c>
    </row>
    <row r="9" spans="3:6" x14ac:dyDescent="0.35">
      <c r="C9" s="13" t="s">
        <v>4</v>
      </c>
      <c r="D9" s="14">
        <f>+'ORD 930'!B48</f>
        <v>46</v>
      </c>
      <c r="E9" s="14">
        <v>0</v>
      </c>
      <c r="F9" s="72">
        <f t="shared" si="0"/>
        <v>46</v>
      </c>
    </row>
    <row r="10" spans="3:6" x14ac:dyDescent="0.35">
      <c r="C10" s="13" t="s">
        <v>174</v>
      </c>
      <c r="D10" s="14">
        <f>+'ORD 950'!B25</f>
        <v>80</v>
      </c>
      <c r="E10" s="14">
        <v>0</v>
      </c>
      <c r="F10" s="72">
        <f t="shared" si="0"/>
        <v>80</v>
      </c>
    </row>
    <row r="11" spans="3:6" ht="15" thickBot="1" x14ac:dyDescent="0.4">
      <c r="C11" s="13" t="s">
        <v>68</v>
      </c>
      <c r="D11" s="14">
        <f>+'ORD 951'!B19</f>
        <v>17</v>
      </c>
      <c r="E11" s="14">
        <f>+'EXT 951'!B10</f>
        <v>3</v>
      </c>
      <c r="F11" s="73">
        <f t="shared" si="0"/>
        <v>20</v>
      </c>
    </row>
    <row r="12" spans="3:6" ht="15" thickBot="1" x14ac:dyDescent="0.4">
      <c r="C12" s="7" t="s">
        <v>39</v>
      </c>
      <c r="D12" s="6">
        <f>SUM(D5:D11)</f>
        <v>480</v>
      </c>
      <c r="E12" s="6">
        <f>SUM(E5:E11)</f>
        <v>22</v>
      </c>
      <c r="F12" s="6">
        <f>SUM(F5:F11)</f>
        <v>502</v>
      </c>
    </row>
    <row r="13" spans="3:6" s="37" customFormat="1" x14ac:dyDescent="0.35">
      <c r="C13" s="39"/>
      <c r="D13" s="40"/>
      <c r="E13" s="40"/>
      <c r="F13" s="40"/>
    </row>
    <row r="14" spans="3:6" ht="15.5" x14ac:dyDescent="0.35">
      <c r="C14" s="68" t="s">
        <v>175</v>
      </c>
      <c r="D14" s="68"/>
      <c r="E14" s="68"/>
      <c r="F14" s="68"/>
    </row>
    <row r="15" spans="3:6" ht="15" thickBot="1" x14ac:dyDescent="0.4"/>
    <row r="16" spans="3:6" ht="15" customHeight="1" thickBot="1" x14ac:dyDescent="0.4">
      <c r="C16" s="34" t="s">
        <v>6</v>
      </c>
      <c r="D16" s="34" t="s">
        <v>172</v>
      </c>
      <c r="E16" s="34" t="s">
        <v>173</v>
      </c>
      <c r="F16" s="34" t="s">
        <v>84</v>
      </c>
    </row>
    <row r="17" spans="3:6" x14ac:dyDescent="0.35">
      <c r="C17" s="23" t="s">
        <v>46</v>
      </c>
      <c r="D17" s="24">
        <f>SUM(D18:D20)</f>
        <v>6</v>
      </c>
      <c r="E17" s="24">
        <f t="shared" ref="E17:F17" si="1">SUM(E18:E20)</f>
        <v>0</v>
      </c>
      <c r="F17" s="24">
        <f t="shared" si="1"/>
        <v>6</v>
      </c>
    </row>
    <row r="18" spans="3:6" x14ac:dyDescent="0.35">
      <c r="C18" s="12" t="s">
        <v>1</v>
      </c>
      <c r="D18" s="2">
        <f>+'ORD 926'!B11</f>
        <v>2</v>
      </c>
      <c r="F18" s="5">
        <f>+D18+E18</f>
        <v>2</v>
      </c>
    </row>
    <row r="19" spans="3:6" x14ac:dyDescent="0.35">
      <c r="C19" s="12" t="s">
        <v>3</v>
      </c>
      <c r="D19" s="2">
        <f>+'ORD 929'!B14</f>
        <v>2</v>
      </c>
      <c r="F19" s="5">
        <f>+D19+E19</f>
        <v>2</v>
      </c>
    </row>
    <row r="20" spans="3:6" x14ac:dyDescent="0.35">
      <c r="C20" s="12" t="s">
        <v>4</v>
      </c>
      <c r="D20" s="2">
        <f>+'ORD 930'!B11+'ORD 930'!B13</f>
        <v>2</v>
      </c>
      <c r="F20" s="5">
        <f>+D20+E20</f>
        <v>2</v>
      </c>
    </row>
    <row r="21" spans="3:6" x14ac:dyDescent="0.35">
      <c r="C21" s="23" t="s">
        <v>7</v>
      </c>
      <c r="D21" s="24">
        <f>SUM(D22:D23)</f>
        <v>8</v>
      </c>
      <c r="E21" s="24">
        <f t="shared" ref="E21:F21" si="2">SUM(E22:E23)</f>
        <v>0</v>
      </c>
      <c r="F21" s="24">
        <f t="shared" si="2"/>
        <v>8</v>
      </c>
    </row>
    <row r="22" spans="3:6" x14ac:dyDescent="0.35">
      <c r="C22" s="12" t="s">
        <v>1</v>
      </c>
      <c r="D22" s="2">
        <f>+'ORD 926'!B17</f>
        <v>1</v>
      </c>
      <c r="F22" s="5">
        <f>+D22+E22</f>
        <v>1</v>
      </c>
    </row>
    <row r="23" spans="3:6" x14ac:dyDescent="0.35">
      <c r="C23" s="12" t="s">
        <v>2</v>
      </c>
      <c r="D23" s="2">
        <f>+'ORD 927'!B11+'ORD 927'!B12+'ORD 927'!B13</f>
        <v>7</v>
      </c>
      <c r="F23" s="5">
        <f>+D23+E23</f>
        <v>7</v>
      </c>
    </row>
    <row r="24" spans="3:6" ht="43.5" x14ac:dyDescent="0.35">
      <c r="C24" s="25" t="s">
        <v>8</v>
      </c>
      <c r="D24" s="26">
        <f>+D25</f>
        <v>1</v>
      </c>
      <c r="E24" s="26">
        <f t="shared" ref="E24:F24" si="3">+E25</f>
        <v>0</v>
      </c>
      <c r="F24" s="26">
        <f t="shared" si="3"/>
        <v>1</v>
      </c>
    </row>
    <row r="25" spans="3:6" x14ac:dyDescent="0.35">
      <c r="C25" s="12" t="s">
        <v>4</v>
      </c>
      <c r="D25" s="2">
        <f>+'ORD 930'!B19</f>
        <v>1</v>
      </c>
      <c r="F25" s="5">
        <f>+D25+E25</f>
        <v>1</v>
      </c>
    </row>
    <row r="26" spans="3:6" x14ac:dyDescent="0.35">
      <c r="C26" s="23" t="s">
        <v>9</v>
      </c>
      <c r="D26" s="24">
        <f>+D27</f>
        <v>4</v>
      </c>
      <c r="E26" s="24">
        <f t="shared" ref="E26:F26" si="4">+E27</f>
        <v>0</v>
      </c>
      <c r="F26" s="24">
        <f t="shared" si="4"/>
        <v>4</v>
      </c>
    </row>
    <row r="27" spans="3:6" x14ac:dyDescent="0.35">
      <c r="C27" s="12" t="s">
        <v>2</v>
      </c>
      <c r="D27" s="2">
        <f>+'ORD 927'!B19+'ORD 927'!B20+'ORD 927'!B22</f>
        <v>4</v>
      </c>
      <c r="F27" s="5">
        <f>+D27+E27</f>
        <v>4</v>
      </c>
    </row>
    <row r="28" spans="3:6" ht="29" x14ac:dyDescent="0.35">
      <c r="C28" s="28" t="s">
        <v>49</v>
      </c>
      <c r="D28" s="27">
        <f>+D29</f>
        <v>0</v>
      </c>
      <c r="E28" s="27">
        <f t="shared" ref="E28:F28" si="5">+E29</f>
        <v>8</v>
      </c>
      <c r="F28" s="27">
        <f t="shared" si="5"/>
        <v>8</v>
      </c>
    </row>
    <row r="29" spans="3:6" x14ac:dyDescent="0.35">
      <c r="C29" s="12" t="s">
        <v>2</v>
      </c>
      <c r="D29" s="2"/>
      <c r="E29" s="2">
        <f>+'EXT 927'!B13</f>
        <v>8</v>
      </c>
      <c r="F29" s="5">
        <f>+D29+E29</f>
        <v>8</v>
      </c>
    </row>
    <row r="30" spans="3:6" x14ac:dyDescent="0.35">
      <c r="C30" s="23" t="s">
        <v>69</v>
      </c>
      <c r="D30" s="33">
        <f>+D31</f>
        <v>17</v>
      </c>
      <c r="E30" s="33">
        <f t="shared" ref="E30:F30" si="6">+E31</f>
        <v>3</v>
      </c>
      <c r="F30" s="33">
        <f t="shared" si="6"/>
        <v>20</v>
      </c>
    </row>
    <row r="31" spans="3:6" x14ac:dyDescent="0.35">
      <c r="C31" s="12" t="s">
        <v>68</v>
      </c>
      <c r="D31" s="2">
        <f>+'ORD 951'!B19</f>
        <v>17</v>
      </c>
      <c r="E31" s="2">
        <f>+'EXT 951'!B10</f>
        <v>3</v>
      </c>
      <c r="F31" s="5">
        <f>+D31+E31</f>
        <v>20</v>
      </c>
    </row>
    <row r="32" spans="3:6" ht="29" x14ac:dyDescent="0.35">
      <c r="C32" s="25" t="s">
        <v>79</v>
      </c>
      <c r="D32" s="33">
        <f>+D33</f>
        <v>25</v>
      </c>
      <c r="E32" s="33">
        <f t="shared" ref="E32:F32" si="7">+E33</f>
        <v>0</v>
      </c>
      <c r="F32" s="33">
        <f t="shared" si="7"/>
        <v>25</v>
      </c>
    </row>
    <row r="33" spans="3:6" x14ac:dyDescent="0.35">
      <c r="C33" s="12" t="s">
        <v>70</v>
      </c>
      <c r="D33" s="2">
        <f>+'ORD 928'!B14</f>
        <v>25</v>
      </c>
      <c r="E33" s="2">
        <v>0</v>
      </c>
      <c r="F33" s="5">
        <f>+D33+E33</f>
        <v>25</v>
      </c>
    </row>
    <row r="34" spans="3:6" ht="29" x14ac:dyDescent="0.35">
      <c r="C34" s="25" t="s">
        <v>80</v>
      </c>
      <c r="D34" s="33">
        <f>+D35</f>
        <v>15</v>
      </c>
      <c r="E34" s="33">
        <f t="shared" ref="E34:F34" si="8">+E35</f>
        <v>0</v>
      </c>
      <c r="F34" s="33">
        <f t="shared" si="8"/>
        <v>15</v>
      </c>
    </row>
    <row r="35" spans="3:6" x14ac:dyDescent="0.35">
      <c r="C35" s="12" t="s">
        <v>4</v>
      </c>
      <c r="D35" s="2">
        <f>+'ORD 930'!B26</f>
        <v>15</v>
      </c>
      <c r="E35" s="2">
        <v>0</v>
      </c>
      <c r="F35" s="5">
        <f>+D35+E35</f>
        <v>15</v>
      </c>
    </row>
    <row r="36" spans="3:6" x14ac:dyDescent="0.35">
      <c r="C36" s="25" t="s">
        <v>81</v>
      </c>
      <c r="D36" s="33">
        <f>+D37</f>
        <v>2</v>
      </c>
      <c r="E36" s="33">
        <f t="shared" ref="E36:F36" si="9">+E37</f>
        <v>0</v>
      </c>
      <c r="F36" s="33">
        <f t="shared" si="9"/>
        <v>2</v>
      </c>
    </row>
    <row r="37" spans="3:6" x14ac:dyDescent="0.35">
      <c r="C37" s="12" t="s">
        <v>4</v>
      </c>
      <c r="D37" s="2">
        <f>+'ORD 930'!B31</f>
        <v>2</v>
      </c>
      <c r="E37" s="2">
        <v>0</v>
      </c>
      <c r="F37" s="5">
        <f>+D37+E37</f>
        <v>2</v>
      </c>
    </row>
    <row r="38" spans="3:6" ht="29" x14ac:dyDescent="0.35">
      <c r="C38" s="25" t="s">
        <v>176</v>
      </c>
      <c r="D38" s="27">
        <f>SUM(D39:D44)</f>
        <v>402</v>
      </c>
      <c r="E38" s="27">
        <f>SUM(E39:E44)</f>
        <v>11</v>
      </c>
      <c r="F38" s="27">
        <f>SUM(F39:F44)</f>
        <v>413</v>
      </c>
    </row>
    <row r="39" spans="3:6" x14ac:dyDescent="0.35">
      <c r="C39" s="12" t="s">
        <v>1</v>
      </c>
      <c r="D39" s="2">
        <f>+'ORD 926'!B46</f>
        <v>42</v>
      </c>
      <c r="E39" s="2">
        <f>+'EXT 926'!B29</f>
        <v>11</v>
      </c>
      <c r="F39" s="66">
        <f>SUM(D39:E39)</f>
        <v>53</v>
      </c>
    </row>
    <row r="40" spans="3:6" x14ac:dyDescent="0.35">
      <c r="C40" s="12" t="s">
        <v>2</v>
      </c>
      <c r="D40" s="2">
        <f>+'ORD 927'!B47</f>
        <v>37</v>
      </c>
      <c r="E40" s="2">
        <v>0</v>
      </c>
      <c r="F40" s="66">
        <f t="shared" ref="F40:F44" si="10">SUM(D40:E40)</f>
        <v>37</v>
      </c>
    </row>
    <row r="41" spans="3:6" x14ac:dyDescent="0.35">
      <c r="C41" s="12" t="s">
        <v>70</v>
      </c>
      <c r="D41" s="2">
        <f>+'ORD 928'!B52</f>
        <v>174</v>
      </c>
      <c r="E41" s="2">
        <v>0</v>
      </c>
      <c r="F41" s="66">
        <f t="shared" si="10"/>
        <v>174</v>
      </c>
    </row>
    <row r="42" spans="3:6" x14ac:dyDescent="0.35">
      <c r="C42" s="12" t="s">
        <v>3</v>
      </c>
      <c r="D42" s="2">
        <f>+'ORD 929'!B31</f>
        <v>43</v>
      </c>
      <c r="E42" s="2">
        <v>0</v>
      </c>
      <c r="F42" s="66">
        <f t="shared" si="10"/>
        <v>43</v>
      </c>
    </row>
    <row r="43" spans="3:6" x14ac:dyDescent="0.35">
      <c r="C43" s="12" t="s">
        <v>4</v>
      </c>
      <c r="D43" s="2">
        <f>+'ORD 930'!B46</f>
        <v>26</v>
      </c>
      <c r="E43" s="2">
        <v>0</v>
      </c>
      <c r="F43" s="66">
        <f t="shared" si="10"/>
        <v>26</v>
      </c>
    </row>
    <row r="44" spans="3:6" ht="15" thickBot="1" x14ac:dyDescent="0.4">
      <c r="C44" s="12" t="s">
        <v>174</v>
      </c>
      <c r="D44" s="2">
        <f>+'ORD 950'!B25</f>
        <v>80</v>
      </c>
      <c r="E44" s="2">
        <v>0</v>
      </c>
      <c r="F44" s="66">
        <f t="shared" si="10"/>
        <v>80</v>
      </c>
    </row>
    <row r="45" spans="3:6" ht="15" thickBot="1" x14ac:dyDescent="0.4">
      <c r="C45" s="7" t="s">
        <v>5</v>
      </c>
      <c r="D45" s="7">
        <f>+D17+D21+D24+D26+D28+D30+D32+D34+D36+D38</f>
        <v>480</v>
      </c>
      <c r="E45" s="7">
        <f>+E17+E21+E24+E26+E28+E30+E32+E34+E36+E38</f>
        <v>22</v>
      </c>
      <c r="F45" s="7">
        <f>+F17+F21+F24+F26+F28+F30+F32+F34+F36+F38</f>
        <v>502</v>
      </c>
    </row>
  </sheetData>
  <mergeCells count="2">
    <mergeCell ref="C2:F2"/>
    <mergeCell ref="C14:F14"/>
  </mergeCells>
  <pageMargins left="0.70866141732283472" right="0.70866141732283472" top="0.74803149606299213" bottom="0.74803149606299213" header="0.31496062992125984" footer="0.31496062992125984"/>
  <pageSetup scale="70"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6F218-DA00-4679-950F-C0C3D2E5ACFC}">
  <dimension ref="B2:D19"/>
  <sheetViews>
    <sheetView workbookViewId="0"/>
  </sheetViews>
  <sheetFormatPr baseColWidth="10" defaultColWidth="11.453125" defaultRowHeight="14.5" x14ac:dyDescent="0.35"/>
  <cols>
    <col min="1" max="1" width="11.453125" style="19"/>
    <col min="2" max="2" width="8.36328125" style="19" bestFit="1" customWidth="1"/>
    <col min="3" max="3" width="68.54296875" style="19" bestFit="1" customWidth="1"/>
    <col min="4" max="4" width="13.6328125" style="19" bestFit="1" customWidth="1"/>
    <col min="5" max="16384" width="11.453125" style="19"/>
  </cols>
  <sheetData>
    <row r="2" spans="2:4" x14ac:dyDescent="0.35">
      <c r="B2" s="69" t="s">
        <v>50</v>
      </c>
      <c r="C2" s="69"/>
      <c r="D2" s="69"/>
    </row>
    <row r="3" spans="2:4" x14ac:dyDescent="0.35">
      <c r="B3" s="69" t="s">
        <v>53</v>
      </c>
      <c r="C3" s="69"/>
      <c r="D3" s="69"/>
    </row>
    <row r="4" spans="2:4" ht="15" thickBot="1" x14ac:dyDescent="0.4"/>
    <row r="5" spans="2:4" ht="15" thickBot="1" x14ac:dyDescent="0.4">
      <c r="B5" s="7" t="s">
        <v>12</v>
      </c>
      <c r="C5" s="7" t="s">
        <v>11</v>
      </c>
      <c r="D5" s="7" t="s">
        <v>162</v>
      </c>
    </row>
    <row r="6" spans="2:4" x14ac:dyDescent="0.35">
      <c r="B6" s="20"/>
      <c r="C6" s="10" t="s">
        <v>54</v>
      </c>
      <c r="D6" s="46"/>
    </row>
    <row r="7" spans="2:4" x14ac:dyDescent="0.35">
      <c r="B7" s="30">
        <v>1</v>
      </c>
      <c r="C7" s="31" t="s">
        <v>61</v>
      </c>
      <c r="D7" s="65">
        <v>12</v>
      </c>
    </row>
    <row r="8" spans="2:4" x14ac:dyDescent="0.35">
      <c r="B8" s="32">
        <v>2</v>
      </c>
      <c r="C8" s="31" t="s">
        <v>62</v>
      </c>
      <c r="D8" s="65">
        <v>12</v>
      </c>
    </row>
    <row r="9" spans="2:4" x14ac:dyDescent="0.35">
      <c r="B9" s="30">
        <v>1</v>
      </c>
      <c r="C9" s="31" t="s">
        <v>58</v>
      </c>
      <c r="D9" s="65">
        <v>12</v>
      </c>
    </row>
    <row r="10" spans="2:4" x14ac:dyDescent="0.35">
      <c r="B10" s="30">
        <v>1</v>
      </c>
      <c r="C10" s="31" t="s">
        <v>63</v>
      </c>
      <c r="D10" s="65">
        <v>12</v>
      </c>
    </row>
    <row r="11" spans="2:4" x14ac:dyDescent="0.35">
      <c r="B11" s="30">
        <v>2</v>
      </c>
      <c r="C11" s="31" t="s">
        <v>65</v>
      </c>
      <c r="D11" s="65">
        <v>12</v>
      </c>
    </row>
    <row r="12" spans="2:4" x14ac:dyDescent="0.35">
      <c r="B12" s="30">
        <v>2</v>
      </c>
      <c r="C12" s="31" t="s">
        <v>60</v>
      </c>
      <c r="D12" s="65">
        <v>12</v>
      </c>
    </row>
    <row r="13" spans="2:4" x14ac:dyDescent="0.35">
      <c r="B13" s="30">
        <v>1</v>
      </c>
      <c r="C13" s="31" t="s">
        <v>59</v>
      </c>
      <c r="D13" s="65">
        <v>12</v>
      </c>
    </row>
    <row r="14" spans="2:4" x14ac:dyDescent="0.35">
      <c r="B14" s="30">
        <v>1</v>
      </c>
      <c r="C14" s="31" t="s">
        <v>16</v>
      </c>
      <c r="D14" s="65">
        <v>12</v>
      </c>
    </row>
    <row r="15" spans="2:4" x14ac:dyDescent="0.35">
      <c r="B15" s="30">
        <v>1</v>
      </c>
      <c r="C15" s="31" t="s">
        <v>56</v>
      </c>
      <c r="D15" s="65">
        <v>12</v>
      </c>
    </row>
    <row r="16" spans="2:4" x14ac:dyDescent="0.35">
      <c r="B16" s="30">
        <v>2</v>
      </c>
      <c r="C16" s="31" t="s">
        <v>55</v>
      </c>
      <c r="D16" s="65">
        <v>12</v>
      </c>
    </row>
    <row r="17" spans="2:4" x14ac:dyDescent="0.35">
      <c r="B17" s="30">
        <v>1</v>
      </c>
      <c r="C17" s="31" t="s">
        <v>57</v>
      </c>
      <c r="D17" s="65">
        <v>12</v>
      </c>
    </row>
    <row r="18" spans="2:4" ht="15" thickBot="1" x14ac:dyDescent="0.4">
      <c r="B18" s="30">
        <v>2</v>
      </c>
      <c r="C18" s="31" t="s">
        <v>64</v>
      </c>
      <c r="D18" s="65">
        <v>12</v>
      </c>
    </row>
    <row r="19" spans="2:4" ht="15" thickBot="1" x14ac:dyDescent="0.4">
      <c r="B19" s="7">
        <f>SUM(B7:B18)</f>
        <v>17</v>
      </c>
      <c r="C19" s="7" t="s">
        <v>102</v>
      </c>
      <c r="D19" s="7"/>
    </row>
  </sheetData>
  <mergeCells count="2">
    <mergeCell ref="B2:D2"/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0860B-044C-4B44-86CC-6719EE82EA78}">
  <dimension ref="B2:D10"/>
  <sheetViews>
    <sheetView workbookViewId="0"/>
  </sheetViews>
  <sheetFormatPr baseColWidth="10" defaultColWidth="11.453125" defaultRowHeight="14.5" x14ac:dyDescent="0.35"/>
  <cols>
    <col min="1" max="1" width="11.453125" style="19"/>
    <col min="2" max="2" width="8.36328125" style="19" bestFit="1" customWidth="1"/>
    <col min="3" max="3" width="68.54296875" style="19" bestFit="1" customWidth="1"/>
    <col min="4" max="4" width="13.6328125" style="19" bestFit="1" customWidth="1"/>
    <col min="5" max="16384" width="11.453125" style="19"/>
  </cols>
  <sheetData>
    <row r="2" spans="2:4" x14ac:dyDescent="0.35">
      <c r="B2" s="69" t="s">
        <v>51</v>
      </c>
      <c r="C2" s="69"/>
      <c r="D2" s="69"/>
    </row>
    <row r="3" spans="2:4" x14ac:dyDescent="0.35">
      <c r="B3" s="69" t="s">
        <v>53</v>
      </c>
      <c r="C3" s="69"/>
      <c r="D3" s="69"/>
    </row>
    <row r="4" spans="2:4" ht="15" thickBot="1" x14ac:dyDescent="0.4"/>
    <row r="5" spans="2:4" ht="15" thickBot="1" x14ac:dyDescent="0.4">
      <c r="B5" s="7" t="s">
        <v>12</v>
      </c>
      <c r="C5" s="7" t="s">
        <v>11</v>
      </c>
      <c r="D5" s="7" t="s">
        <v>162</v>
      </c>
    </row>
    <row r="6" spans="2:4" x14ac:dyDescent="0.35">
      <c r="B6" s="20"/>
      <c r="C6" s="10" t="s">
        <v>54</v>
      </c>
      <c r="D6" s="46"/>
    </row>
    <row r="7" spans="2:4" x14ac:dyDescent="0.35">
      <c r="B7" s="30">
        <v>1</v>
      </c>
      <c r="C7" s="31" t="s">
        <v>66</v>
      </c>
      <c r="D7" s="65">
        <v>12</v>
      </c>
    </row>
    <row r="8" spans="2:4" x14ac:dyDescent="0.35">
      <c r="B8" s="30">
        <v>1</v>
      </c>
      <c r="C8" s="31" t="s">
        <v>55</v>
      </c>
      <c r="D8" s="65">
        <v>12</v>
      </c>
    </row>
    <row r="9" spans="2:4" ht="15" thickBot="1" x14ac:dyDescent="0.4">
      <c r="B9" s="30">
        <v>1</v>
      </c>
      <c r="C9" s="31" t="s">
        <v>67</v>
      </c>
      <c r="D9" s="65">
        <v>12</v>
      </c>
    </row>
    <row r="10" spans="2:4" ht="15" thickBot="1" x14ac:dyDescent="0.4">
      <c r="B10" s="7">
        <f>SUM(B7:B9)</f>
        <v>3</v>
      </c>
      <c r="C10" s="7" t="s">
        <v>102</v>
      </c>
      <c r="D10" s="7"/>
    </row>
  </sheetData>
  <mergeCells count="2">
    <mergeCell ref="B2:D2"/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48"/>
  <sheetViews>
    <sheetView workbookViewId="0"/>
  </sheetViews>
  <sheetFormatPr baseColWidth="10" defaultColWidth="11.453125" defaultRowHeight="14.5" x14ac:dyDescent="0.35"/>
  <cols>
    <col min="1" max="2" width="11.453125" style="19"/>
    <col min="3" max="3" width="68.36328125" style="19" bestFit="1" customWidth="1"/>
    <col min="4" max="4" width="13.6328125" style="19" bestFit="1" customWidth="1"/>
    <col min="5" max="16384" width="11.453125" style="19"/>
  </cols>
  <sheetData>
    <row r="2" spans="2:4" x14ac:dyDescent="0.35">
      <c r="B2" s="69" t="s">
        <v>50</v>
      </c>
      <c r="C2" s="69"/>
      <c r="D2" s="69"/>
    </row>
    <row r="3" spans="2:4" x14ac:dyDescent="0.35">
      <c r="B3" s="69" t="s">
        <v>10</v>
      </c>
      <c r="C3" s="69"/>
      <c r="D3" s="69"/>
    </row>
    <row r="4" spans="2:4" ht="15" thickBot="1" x14ac:dyDescent="0.4">
      <c r="C4" s="16"/>
      <c r="D4" s="36"/>
    </row>
    <row r="5" spans="2:4" ht="15" thickBot="1" x14ac:dyDescent="0.4">
      <c r="B5" s="7" t="s">
        <v>12</v>
      </c>
      <c r="C5" s="7" t="s">
        <v>11</v>
      </c>
      <c r="D5" s="7" t="s">
        <v>162</v>
      </c>
    </row>
    <row r="6" spans="2:4" x14ac:dyDescent="0.35">
      <c r="B6" s="5"/>
      <c r="C6" s="15" t="s">
        <v>40</v>
      </c>
      <c r="D6" s="41"/>
    </row>
    <row r="7" spans="2:4" x14ac:dyDescent="0.35">
      <c r="B7" s="16"/>
      <c r="C7" s="1" t="s">
        <v>18</v>
      </c>
      <c r="D7" s="1"/>
    </row>
    <row r="8" spans="2:4" x14ac:dyDescent="0.35">
      <c r="B8" s="20"/>
      <c r="C8" s="21" t="s">
        <v>45</v>
      </c>
      <c r="D8" s="21"/>
    </row>
    <row r="9" spans="2:4" x14ac:dyDescent="0.35">
      <c r="B9" s="16"/>
      <c r="C9" s="9" t="s">
        <v>46</v>
      </c>
      <c r="D9" s="42"/>
    </row>
    <row r="10" spans="2:4" x14ac:dyDescent="0.35">
      <c r="B10" s="20"/>
      <c r="C10" s="11" t="s">
        <v>14</v>
      </c>
      <c r="D10" s="43"/>
    </row>
    <row r="11" spans="2:4" x14ac:dyDescent="0.35">
      <c r="B11" s="20">
        <v>2</v>
      </c>
      <c r="C11" s="22" t="s">
        <v>16</v>
      </c>
      <c r="D11" s="47">
        <v>12</v>
      </c>
    </row>
    <row r="12" spans="2:4" x14ac:dyDescent="0.35">
      <c r="B12" s="3"/>
      <c r="C12" s="15" t="s">
        <v>40</v>
      </c>
      <c r="D12" s="41"/>
    </row>
    <row r="13" spans="2:4" x14ac:dyDescent="0.35">
      <c r="B13" s="4"/>
      <c r="C13" s="1" t="s">
        <v>13</v>
      </c>
      <c r="D13" s="29"/>
    </row>
    <row r="14" spans="2:4" x14ac:dyDescent="0.35">
      <c r="C14" s="21" t="s">
        <v>41</v>
      </c>
      <c r="D14" s="44"/>
    </row>
    <row r="15" spans="2:4" x14ac:dyDescent="0.35">
      <c r="B15" s="4"/>
      <c r="C15" s="8" t="s">
        <v>7</v>
      </c>
      <c r="D15" s="45"/>
    </row>
    <row r="16" spans="2:4" x14ac:dyDescent="0.35">
      <c r="C16" s="10" t="s">
        <v>17</v>
      </c>
      <c r="D16" s="46"/>
    </row>
    <row r="17" spans="2:4" ht="15" thickBot="1" x14ac:dyDescent="0.4">
      <c r="B17" s="20">
        <v>1</v>
      </c>
      <c r="C17" s="22" t="s">
        <v>19</v>
      </c>
      <c r="D17" s="47">
        <v>12</v>
      </c>
    </row>
    <row r="18" spans="2:4" ht="15" thickBot="1" x14ac:dyDescent="0.4">
      <c r="B18" s="7">
        <f>SUM(B7:B17)</f>
        <v>3</v>
      </c>
      <c r="C18" s="7" t="s">
        <v>101</v>
      </c>
      <c r="D18" s="7"/>
    </row>
    <row r="20" spans="2:4" x14ac:dyDescent="0.35">
      <c r="B20" s="36"/>
      <c r="C20" s="4" t="s">
        <v>164</v>
      </c>
    </row>
    <row r="22" spans="2:4" x14ac:dyDescent="0.35">
      <c r="C22" s="8" t="s">
        <v>99</v>
      </c>
    </row>
    <row r="23" spans="2:4" x14ac:dyDescent="0.35">
      <c r="B23" s="54"/>
      <c r="C23" s="10" t="s">
        <v>85</v>
      </c>
      <c r="D23" s="55"/>
    </row>
    <row r="24" spans="2:4" x14ac:dyDescent="0.35">
      <c r="B24" s="54">
        <v>1</v>
      </c>
      <c r="C24" s="58" t="s">
        <v>90</v>
      </c>
      <c r="D24" s="55">
        <v>12</v>
      </c>
    </row>
    <row r="25" spans="2:4" x14ac:dyDescent="0.35">
      <c r="B25" s="55"/>
      <c r="C25" s="57"/>
      <c r="D25" s="55"/>
    </row>
    <row r="26" spans="2:4" x14ac:dyDescent="0.35">
      <c r="B26" s="55"/>
      <c r="C26" s="10" t="s">
        <v>86</v>
      </c>
      <c r="D26" s="55"/>
    </row>
    <row r="27" spans="2:4" x14ac:dyDescent="0.35">
      <c r="B27" s="54">
        <v>4</v>
      </c>
      <c r="C27" s="58" t="s">
        <v>77</v>
      </c>
      <c r="D27" s="55">
        <v>12</v>
      </c>
    </row>
    <row r="28" spans="2:4" x14ac:dyDescent="0.35">
      <c r="B28" s="54">
        <v>1</v>
      </c>
      <c r="C28" s="58" t="s">
        <v>91</v>
      </c>
      <c r="D28" s="55">
        <v>12</v>
      </c>
    </row>
    <row r="29" spans="2:4" x14ac:dyDescent="0.35">
      <c r="B29" s="54"/>
      <c r="C29" s="56"/>
      <c r="D29" s="55"/>
    </row>
    <row r="30" spans="2:4" x14ac:dyDescent="0.35">
      <c r="B30" s="54"/>
      <c r="C30" s="10" t="s">
        <v>87</v>
      </c>
      <c r="D30" s="55"/>
    </row>
    <row r="31" spans="2:4" x14ac:dyDescent="0.35">
      <c r="B31" s="54">
        <v>14</v>
      </c>
      <c r="C31" s="58" t="s">
        <v>92</v>
      </c>
      <c r="D31" s="55">
        <v>2</v>
      </c>
    </row>
    <row r="32" spans="2:4" x14ac:dyDescent="0.35">
      <c r="B32" s="54">
        <v>10</v>
      </c>
      <c r="C32" s="58" t="s">
        <v>93</v>
      </c>
      <c r="D32" s="55">
        <v>2</v>
      </c>
    </row>
    <row r="33" spans="2:4" x14ac:dyDescent="0.35">
      <c r="B33" s="54">
        <v>4</v>
      </c>
      <c r="C33" s="58" t="s">
        <v>94</v>
      </c>
      <c r="D33" s="55">
        <v>2</v>
      </c>
    </row>
    <row r="34" spans="2:4" x14ac:dyDescent="0.35">
      <c r="B34" s="54">
        <v>1</v>
      </c>
      <c r="C34" s="58" t="s">
        <v>95</v>
      </c>
      <c r="D34" s="55">
        <v>2</v>
      </c>
    </row>
    <row r="35" spans="2:4" x14ac:dyDescent="0.35">
      <c r="B35" s="54">
        <v>2</v>
      </c>
      <c r="C35" s="58" t="s">
        <v>96</v>
      </c>
      <c r="D35" s="55">
        <v>2</v>
      </c>
    </row>
    <row r="36" spans="2:4" x14ac:dyDescent="0.35">
      <c r="B36" s="54"/>
      <c r="C36" s="56"/>
      <c r="D36" s="55"/>
    </row>
    <row r="37" spans="2:4" x14ac:dyDescent="0.35">
      <c r="B37" s="54"/>
      <c r="C37" s="10" t="s">
        <v>100</v>
      </c>
      <c r="D37" s="55"/>
    </row>
    <row r="38" spans="2:4" x14ac:dyDescent="0.35">
      <c r="B38" s="54">
        <v>2</v>
      </c>
      <c r="C38" s="58" t="s">
        <v>97</v>
      </c>
      <c r="D38" s="55">
        <v>2</v>
      </c>
    </row>
    <row r="39" spans="2:4" x14ac:dyDescent="0.35">
      <c r="B39" s="55"/>
      <c r="C39" s="57"/>
      <c r="D39" s="55"/>
    </row>
    <row r="40" spans="2:4" x14ac:dyDescent="0.35">
      <c r="B40" s="55"/>
      <c r="C40" s="10" t="s">
        <v>88</v>
      </c>
      <c r="D40" s="55"/>
    </row>
    <row r="41" spans="2:4" x14ac:dyDescent="0.35">
      <c r="B41" s="54">
        <v>1</v>
      </c>
      <c r="C41" s="58" t="s">
        <v>77</v>
      </c>
      <c r="D41" s="55">
        <v>2</v>
      </c>
    </row>
    <row r="42" spans="2:4" x14ac:dyDescent="0.35">
      <c r="B42" s="55"/>
      <c r="C42" s="57"/>
      <c r="D42" s="55"/>
    </row>
    <row r="43" spans="2:4" x14ac:dyDescent="0.35">
      <c r="B43" s="55"/>
      <c r="C43" s="10" t="s">
        <v>89</v>
      </c>
      <c r="D43" s="55"/>
    </row>
    <row r="44" spans="2:4" x14ac:dyDescent="0.35">
      <c r="B44" s="54">
        <v>2</v>
      </c>
      <c r="C44" s="58" t="s">
        <v>98</v>
      </c>
      <c r="D44" s="55">
        <v>2</v>
      </c>
    </row>
    <row r="45" spans="2:4" ht="15" thickBot="1" x14ac:dyDescent="0.4">
      <c r="B45" s="54"/>
      <c r="C45" s="58"/>
      <c r="D45" s="55"/>
    </row>
    <row r="46" spans="2:4" ht="15" thickBot="1" x14ac:dyDescent="0.4">
      <c r="B46" s="7">
        <f>SUM(B24:B44)</f>
        <v>42</v>
      </c>
      <c r="C46" s="7" t="s">
        <v>101</v>
      </c>
      <c r="D46" s="7"/>
    </row>
    <row r="47" spans="2:4" ht="15" thickBot="1" x14ac:dyDescent="0.4"/>
    <row r="48" spans="2:4" ht="15" thickBot="1" x14ac:dyDescent="0.4">
      <c r="B48" s="7">
        <f>+B18+B46</f>
        <v>45</v>
      </c>
      <c r="C48" s="7" t="s">
        <v>102</v>
      </c>
      <c r="D48" s="7"/>
    </row>
  </sheetData>
  <mergeCells count="2">
    <mergeCell ref="B2:D2"/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A7B3-0E34-47E3-BAA3-71806C372CF9}">
  <dimension ref="B2:D29"/>
  <sheetViews>
    <sheetView workbookViewId="0"/>
  </sheetViews>
  <sheetFormatPr baseColWidth="10" defaultColWidth="11.453125" defaultRowHeight="14.5" x14ac:dyDescent="0.35"/>
  <cols>
    <col min="1" max="2" width="11.453125" style="19"/>
    <col min="3" max="3" width="68.36328125" style="19" bestFit="1" customWidth="1"/>
    <col min="4" max="4" width="13.6328125" style="19" bestFit="1" customWidth="1"/>
    <col min="5" max="16384" width="11.453125" style="19"/>
  </cols>
  <sheetData>
    <row r="2" spans="2:4" x14ac:dyDescent="0.35">
      <c r="B2" s="69" t="s">
        <v>51</v>
      </c>
      <c r="C2" s="69"/>
      <c r="D2" s="69"/>
    </row>
    <row r="3" spans="2:4" x14ac:dyDescent="0.35">
      <c r="B3" s="69" t="s">
        <v>10</v>
      </c>
      <c r="C3" s="69"/>
      <c r="D3" s="69"/>
    </row>
    <row r="4" spans="2:4" ht="15" thickBot="1" x14ac:dyDescent="0.4">
      <c r="C4" s="36"/>
      <c r="D4" s="36"/>
    </row>
    <row r="5" spans="2:4" ht="15" thickBot="1" x14ac:dyDescent="0.4">
      <c r="B5" s="7" t="s">
        <v>12</v>
      </c>
      <c r="C5" s="7" t="s">
        <v>11</v>
      </c>
      <c r="D5" s="7" t="s">
        <v>162</v>
      </c>
    </row>
    <row r="7" spans="2:4" x14ac:dyDescent="0.35">
      <c r="B7" s="36"/>
      <c r="C7" s="4" t="s">
        <v>164</v>
      </c>
    </row>
    <row r="9" spans="2:4" x14ac:dyDescent="0.35">
      <c r="C9" s="8" t="s">
        <v>99</v>
      </c>
    </row>
    <row r="10" spans="2:4" s="59" customFormat="1" x14ac:dyDescent="0.35">
      <c r="B10" s="54"/>
      <c r="C10" s="11" t="s">
        <v>103</v>
      </c>
      <c r="D10" s="55"/>
    </row>
    <row r="11" spans="2:4" s="59" customFormat="1" x14ac:dyDescent="0.35">
      <c r="B11" s="54">
        <v>1</v>
      </c>
      <c r="C11" s="60" t="s">
        <v>110</v>
      </c>
      <c r="D11" s="55">
        <v>2</v>
      </c>
    </row>
    <row r="12" spans="2:4" s="59" customFormat="1" x14ac:dyDescent="0.35">
      <c r="B12" s="55"/>
      <c r="C12" s="57"/>
      <c r="D12" s="55"/>
    </row>
    <row r="13" spans="2:4" s="59" customFormat="1" x14ac:dyDescent="0.35">
      <c r="B13" s="55"/>
      <c r="C13" s="11" t="s">
        <v>104</v>
      </c>
      <c r="D13" s="55"/>
    </row>
    <row r="14" spans="2:4" s="59" customFormat="1" x14ac:dyDescent="0.35">
      <c r="B14" s="54">
        <v>1</v>
      </c>
      <c r="C14" s="60" t="s">
        <v>111</v>
      </c>
      <c r="D14" s="55">
        <v>2</v>
      </c>
    </row>
    <row r="15" spans="2:4" s="59" customFormat="1" x14ac:dyDescent="0.35">
      <c r="B15" s="54">
        <v>1</v>
      </c>
      <c r="C15" s="60" t="s">
        <v>112</v>
      </c>
      <c r="D15" s="55">
        <v>2</v>
      </c>
    </row>
    <row r="16" spans="2:4" s="59" customFormat="1" x14ac:dyDescent="0.35">
      <c r="B16" s="54"/>
      <c r="C16" s="56"/>
      <c r="D16" s="55"/>
    </row>
    <row r="17" spans="2:4" s="59" customFormat="1" x14ac:dyDescent="0.35">
      <c r="B17" s="54"/>
      <c r="C17" s="11" t="s">
        <v>105</v>
      </c>
      <c r="D17" s="55"/>
    </row>
    <row r="18" spans="2:4" s="59" customFormat="1" x14ac:dyDescent="0.35">
      <c r="B18" s="54">
        <v>1</v>
      </c>
      <c r="C18" s="60" t="s">
        <v>113</v>
      </c>
      <c r="D18" s="55">
        <v>2</v>
      </c>
    </row>
    <row r="19" spans="2:4" s="59" customFormat="1" x14ac:dyDescent="0.35">
      <c r="B19" s="54"/>
      <c r="C19" s="56"/>
      <c r="D19" s="55"/>
    </row>
    <row r="20" spans="2:4" s="59" customFormat="1" x14ac:dyDescent="0.35">
      <c r="B20" s="54"/>
      <c r="C20" s="11" t="s">
        <v>106</v>
      </c>
      <c r="D20" s="55"/>
    </row>
    <row r="21" spans="2:4" s="59" customFormat="1" x14ac:dyDescent="0.35">
      <c r="B21" s="54">
        <v>1</v>
      </c>
      <c r="C21" s="60" t="s">
        <v>114</v>
      </c>
      <c r="D21" s="55">
        <v>2</v>
      </c>
    </row>
    <row r="22" spans="2:4" s="59" customFormat="1" x14ac:dyDescent="0.35">
      <c r="B22" s="55"/>
      <c r="C22" s="57"/>
      <c r="D22" s="55"/>
    </row>
    <row r="23" spans="2:4" s="59" customFormat="1" x14ac:dyDescent="0.35">
      <c r="B23" s="55"/>
      <c r="C23" s="11" t="s">
        <v>89</v>
      </c>
      <c r="D23" s="55"/>
    </row>
    <row r="24" spans="2:4" s="59" customFormat="1" x14ac:dyDescent="0.35">
      <c r="B24" s="54">
        <v>3</v>
      </c>
      <c r="C24" s="60" t="s">
        <v>115</v>
      </c>
      <c r="D24" s="55">
        <v>4</v>
      </c>
    </row>
    <row r="25" spans="2:4" s="59" customFormat="1" x14ac:dyDescent="0.35">
      <c r="B25" s="54">
        <v>1</v>
      </c>
      <c r="C25" s="60" t="s">
        <v>116</v>
      </c>
      <c r="D25" s="55">
        <v>4</v>
      </c>
    </row>
    <row r="26" spans="2:4" s="59" customFormat="1" x14ac:dyDescent="0.35">
      <c r="B26" s="54">
        <v>1</v>
      </c>
      <c r="C26" s="60" t="s">
        <v>117</v>
      </c>
      <c r="D26" s="55">
        <v>2</v>
      </c>
    </row>
    <row r="27" spans="2:4" s="59" customFormat="1" x14ac:dyDescent="0.35">
      <c r="B27" s="54">
        <v>1</v>
      </c>
      <c r="C27" s="60" t="s">
        <v>118</v>
      </c>
      <c r="D27" s="55">
        <v>2</v>
      </c>
    </row>
    <row r="28" spans="2:4" ht="15" thickBot="1" x14ac:dyDescent="0.4"/>
    <row r="29" spans="2:4" ht="15" thickBot="1" x14ac:dyDescent="0.4">
      <c r="B29" s="7">
        <f>SUM(B11:B27)</f>
        <v>11</v>
      </c>
      <c r="C29" s="7" t="s">
        <v>102</v>
      </c>
      <c r="D29" s="7"/>
    </row>
  </sheetData>
  <mergeCells count="2">
    <mergeCell ref="B2:D2"/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49"/>
  <sheetViews>
    <sheetView workbookViewId="0"/>
  </sheetViews>
  <sheetFormatPr baseColWidth="10" defaultColWidth="11.453125" defaultRowHeight="14.5" x14ac:dyDescent="0.35"/>
  <cols>
    <col min="1" max="1" width="11.453125" style="19"/>
    <col min="2" max="2" width="8.36328125" style="19" bestFit="1" customWidth="1"/>
    <col min="3" max="3" width="81.1796875" style="19" bestFit="1" customWidth="1"/>
    <col min="4" max="4" width="13.6328125" style="19" bestFit="1" customWidth="1"/>
    <col min="5" max="16384" width="11.453125" style="19"/>
  </cols>
  <sheetData>
    <row r="2" spans="2:4" x14ac:dyDescent="0.35">
      <c r="B2" s="69" t="s">
        <v>50</v>
      </c>
      <c r="C2" s="69"/>
      <c r="D2" s="69"/>
    </row>
    <row r="3" spans="2:4" x14ac:dyDescent="0.35">
      <c r="B3" s="69" t="s">
        <v>20</v>
      </c>
      <c r="C3" s="69"/>
      <c r="D3" s="69"/>
    </row>
    <row r="4" spans="2:4" ht="15" thickBot="1" x14ac:dyDescent="0.4"/>
    <row r="5" spans="2:4" ht="15" thickBot="1" x14ac:dyDescent="0.4">
      <c r="B5" s="7" t="s">
        <v>12</v>
      </c>
      <c r="C5" s="7" t="s">
        <v>11</v>
      </c>
      <c r="D5" s="7" t="s">
        <v>162</v>
      </c>
    </row>
    <row r="6" spans="2:4" x14ac:dyDescent="0.35">
      <c r="B6" s="3"/>
      <c r="C6" s="15" t="s">
        <v>40</v>
      </c>
      <c r="D6" s="41"/>
    </row>
    <row r="7" spans="2:4" x14ac:dyDescent="0.35">
      <c r="B7" s="4"/>
      <c r="C7" s="1" t="s">
        <v>13</v>
      </c>
      <c r="D7" s="1"/>
    </row>
    <row r="8" spans="2:4" x14ac:dyDescent="0.35">
      <c r="C8" s="21" t="s">
        <v>41</v>
      </c>
      <c r="D8" s="21"/>
    </row>
    <row r="9" spans="2:4" x14ac:dyDescent="0.35">
      <c r="B9" s="4"/>
      <c r="C9" s="8" t="s">
        <v>7</v>
      </c>
      <c r="D9" s="45"/>
    </row>
    <row r="10" spans="2:4" x14ac:dyDescent="0.35">
      <c r="C10" s="10" t="s">
        <v>22</v>
      </c>
      <c r="D10" s="46"/>
    </row>
    <row r="11" spans="2:4" x14ac:dyDescent="0.35">
      <c r="B11" s="20">
        <v>1</v>
      </c>
      <c r="C11" s="22" t="s">
        <v>28</v>
      </c>
      <c r="D11" s="47">
        <v>12</v>
      </c>
    </row>
    <row r="12" spans="2:4" x14ac:dyDescent="0.35">
      <c r="B12" s="20">
        <v>2</v>
      </c>
      <c r="C12" s="22" t="s">
        <v>24</v>
      </c>
      <c r="D12" s="47">
        <v>12</v>
      </c>
    </row>
    <row r="13" spans="2:4" x14ac:dyDescent="0.35">
      <c r="B13" s="20">
        <v>4</v>
      </c>
      <c r="C13" s="22" t="s">
        <v>25</v>
      </c>
      <c r="D13" s="47">
        <v>12</v>
      </c>
    </row>
    <row r="14" spans="2:4" x14ac:dyDescent="0.35">
      <c r="B14" s="5"/>
      <c r="C14" s="15" t="s">
        <v>52</v>
      </c>
      <c r="D14" s="41"/>
    </row>
    <row r="15" spans="2:4" x14ac:dyDescent="0.35">
      <c r="B15" s="16"/>
      <c r="C15" s="29" t="s">
        <v>18</v>
      </c>
      <c r="D15" s="29"/>
    </row>
    <row r="16" spans="2:4" x14ac:dyDescent="0.35">
      <c r="B16" s="20"/>
      <c r="C16" s="21" t="s">
        <v>47</v>
      </c>
      <c r="D16" s="44"/>
    </row>
    <row r="17" spans="2:4" x14ac:dyDescent="0.35">
      <c r="B17" s="16"/>
      <c r="C17" s="8" t="s">
        <v>9</v>
      </c>
      <c r="D17" s="45"/>
    </row>
    <row r="18" spans="2:4" x14ac:dyDescent="0.35">
      <c r="B18" s="20"/>
      <c r="C18" s="10" t="s">
        <v>22</v>
      </c>
      <c r="D18" s="46"/>
    </row>
    <row r="19" spans="2:4" x14ac:dyDescent="0.35">
      <c r="B19" s="20">
        <v>2</v>
      </c>
      <c r="C19" s="22" t="s">
        <v>23</v>
      </c>
      <c r="D19" s="47">
        <v>12</v>
      </c>
    </row>
    <row r="20" spans="2:4" x14ac:dyDescent="0.35">
      <c r="B20" s="20">
        <v>1</v>
      </c>
      <c r="C20" s="22" t="s">
        <v>21</v>
      </c>
      <c r="D20" s="47">
        <v>12</v>
      </c>
    </row>
    <row r="21" spans="2:4" x14ac:dyDescent="0.35">
      <c r="B21" s="20"/>
      <c r="C21" s="10" t="s">
        <v>26</v>
      </c>
      <c r="D21" s="46"/>
    </row>
    <row r="22" spans="2:4" ht="15" thickBot="1" x14ac:dyDescent="0.4">
      <c r="B22" s="20">
        <v>1</v>
      </c>
      <c r="C22" s="22" t="s">
        <v>27</v>
      </c>
      <c r="D22" s="20">
        <v>12</v>
      </c>
    </row>
    <row r="23" spans="2:4" ht="15" thickBot="1" x14ac:dyDescent="0.4">
      <c r="B23" s="7">
        <f>SUM(B6:B22)</f>
        <v>11</v>
      </c>
      <c r="C23" s="7" t="s">
        <v>101</v>
      </c>
      <c r="D23" s="7"/>
    </row>
    <row r="25" spans="2:4" x14ac:dyDescent="0.35">
      <c r="B25" s="36"/>
      <c r="C25" s="4" t="s">
        <v>164</v>
      </c>
      <c r="D25" s="4"/>
    </row>
    <row r="27" spans="2:4" x14ac:dyDescent="0.35">
      <c r="C27" s="8" t="s">
        <v>99</v>
      </c>
      <c r="D27" s="45"/>
    </row>
    <row r="28" spans="2:4" x14ac:dyDescent="0.35">
      <c r="B28" s="51"/>
      <c r="C28" s="10" t="s">
        <v>107</v>
      </c>
      <c r="D28" s="46"/>
    </row>
    <row r="29" spans="2:4" x14ac:dyDescent="0.35">
      <c r="B29" s="50">
        <v>4</v>
      </c>
      <c r="C29" s="19" t="s">
        <v>42</v>
      </c>
      <c r="D29" s="55">
        <v>2</v>
      </c>
    </row>
    <row r="30" spans="2:4" x14ac:dyDescent="0.35">
      <c r="B30" s="50">
        <v>1</v>
      </c>
      <c r="C30" s="19" t="s">
        <v>119</v>
      </c>
      <c r="D30" s="55">
        <v>2</v>
      </c>
    </row>
    <row r="31" spans="2:4" x14ac:dyDescent="0.35">
      <c r="B31" s="50">
        <v>4</v>
      </c>
      <c r="C31" s="19" t="s">
        <v>43</v>
      </c>
      <c r="D31" s="55">
        <v>2</v>
      </c>
    </row>
    <row r="32" spans="2:4" x14ac:dyDescent="0.35">
      <c r="B32" s="50">
        <v>1</v>
      </c>
      <c r="C32" s="19" t="s">
        <v>120</v>
      </c>
      <c r="D32" s="55">
        <v>2</v>
      </c>
    </row>
    <row r="33" spans="2:4" x14ac:dyDescent="0.35">
      <c r="B33" s="51"/>
      <c r="C33" s="52"/>
      <c r="D33" s="57"/>
    </row>
    <row r="34" spans="2:4" x14ac:dyDescent="0.35">
      <c r="B34" s="51"/>
      <c r="C34" s="10" t="s">
        <v>108</v>
      </c>
      <c r="D34" s="46"/>
    </row>
    <row r="35" spans="2:4" x14ac:dyDescent="0.35">
      <c r="B35" s="50">
        <v>10</v>
      </c>
      <c r="C35" s="19" t="s">
        <v>121</v>
      </c>
      <c r="D35" s="55">
        <v>2</v>
      </c>
    </row>
    <row r="36" spans="2:4" x14ac:dyDescent="0.35">
      <c r="B36" s="50">
        <v>1</v>
      </c>
      <c r="C36" s="19" t="s">
        <v>122</v>
      </c>
      <c r="D36" s="55">
        <v>2</v>
      </c>
    </row>
    <row r="37" spans="2:4" x14ac:dyDescent="0.35">
      <c r="B37" s="50">
        <v>1</v>
      </c>
      <c r="C37" s="19" t="s">
        <v>123</v>
      </c>
      <c r="D37" s="55">
        <v>2</v>
      </c>
    </row>
    <row r="38" spans="2:4" x14ac:dyDescent="0.35">
      <c r="B38" s="50">
        <v>4</v>
      </c>
      <c r="C38" s="19" t="s">
        <v>124</v>
      </c>
      <c r="D38" s="55">
        <v>2</v>
      </c>
    </row>
    <row r="39" spans="2:4" x14ac:dyDescent="0.35">
      <c r="B39" s="50">
        <v>1</v>
      </c>
      <c r="C39" s="19" t="s">
        <v>125</v>
      </c>
      <c r="D39" s="55">
        <v>2</v>
      </c>
    </row>
    <row r="40" spans="2:4" x14ac:dyDescent="0.35">
      <c r="B40" s="51"/>
      <c r="C40" s="52"/>
      <c r="D40" s="57"/>
    </row>
    <row r="41" spans="2:4" x14ac:dyDescent="0.35">
      <c r="B41" s="51"/>
      <c r="C41" s="10" t="s">
        <v>109</v>
      </c>
      <c r="D41" s="46"/>
    </row>
    <row r="42" spans="2:4" x14ac:dyDescent="0.35">
      <c r="B42" s="50">
        <v>6</v>
      </c>
      <c r="C42" s="19" t="s">
        <v>126</v>
      </c>
      <c r="D42" s="55">
        <v>2</v>
      </c>
    </row>
    <row r="43" spans="2:4" x14ac:dyDescent="0.35">
      <c r="B43" s="50">
        <v>1</v>
      </c>
      <c r="C43" s="19" t="s">
        <v>122</v>
      </c>
      <c r="D43" s="55">
        <v>2</v>
      </c>
    </row>
    <row r="44" spans="2:4" x14ac:dyDescent="0.35">
      <c r="B44" s="50">
        <v>1</v>
      </c>
      <c r="C44" s="19" t="s">
        <v>123</v>
      </c>
      <c r="D44" s="55">
        <v>2</v>
      </c>
    </row>
    <row r="45" spans="2:4" x14ac:dyDescent="0.35">
      <c r="B45" s="50">
        <v>2</v>
      </c>
      <c r="C45" s="19" t="s">
        <v>124</v>
      </c>
      <c r="D45" s="55">
        <v>2</v>
      </c>
    </row>
    <row r="46" spans="2:4" ht="15" thickBot="1" x14ac:dyDescent="0.4">
      <c r="B46" s="50"/>
      <c r="D46" s="51"/>
    </row>
    <row r="47" spans="2:4" ht="15" thickBot="1" x14ac:dyDescent="0.4">
      <c r="B47" s="7">
        <f>SUM(B29:B45)</f>
        <v>37</v>
      </c>
      <c r="C47" s="7" t="s">
        <v>101</v>
      </c>
      <c r="D47" s="7"/>
    </row>
    <row r="48" spans="2:4" ht="15" thickBot="1" x14ac:dyDescent="0.4"/>
    <row r="49" spans="2:4" ht="15" thickBot="1" x14ac:dyDescent="0.4">
      <c r="B49" s="7">
        <f>+B23+B47</f>
        <v>48</v>
      </c>
      <c r="C49" s="7" t="s">
        <v>102</v>
      </c>
      <c r="D49" s="7"/>
    </row>
  </sheetData>
  <mergeCells count="2">
    <mergeCell ref="B2:D2"/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DD69-F973-45EC-A479-4F190860543A}">
  <dimension ref="B2:D13"/>
  <sheetViews>
    <sheetView workbookViewId="0"/>
  </sheetViews>
  <sheetFormatPr baseColWidth="10" defaultColWidth="11.453125" defaultRowHeight="14.5" x14ac:dyDescent="0.35"/>
  <cols>
    <col min="1" max="1" width="11.453125" style="19"/>
    <col min="2" max="2" width="8.36328125" style="19" bestFit="1" customWidth="1"/>
    <col min="3" max="3" width="81.1796875" style="19" bestFit="1" customWidth="1"/>
    <col min="4" max="4" width="13.6328125" style="19" bestFit="1" customWidth="1"/>
    <col min="5" max="16384" width="11.453125" style="19"/>
  </cols>
  <sheetData>
    <row r="2" spans="2:4" x14ac:dyDescent="0.35">
      <c r="B2" s="69" t="s">
        <v>51</v>
      </c>
      <c r="C2" s="69"/>
      <c r="D2" s="69"/>
    </row>
    <row r="3" spans="2:4" x14ac:dyDescent="0.35">
      <c r="B3" s="69" t="s">
        <v>20</v>
      </c>
      <c r="C3" s="69"/>
      <c r="D3" s="69"/>
    </row>
    <row r="4" spans="2:4" ht="15" thickBot="1" x14ac:dyDescent="0.4"/>
    <row r="5" spans="2:4" ht="15" thickBot="1" x14ac:dyDescent="0.4">
      <c r="B5" s="7" t="s">
        <v>12</v>
      </c>
      <c r="C5" s="7" t="s">
        <v>11</v>
      </c>
      <c r="D5" s="7" t="s">
        <v>162</v>
      </c>
    </row>
    <row r="6" spans="2:4" x14ac:dyDescent="0.35">
      <c r="B6" s="20"/>
      <c r="C6" s="15" t="s">
        <v>40</v>
      </c>
      <c r="D6" s="41"/>
    </row>
    <row r="7" spans="2:4" x14ac:dyDescent="0.35">
      <c r="B7" s="20"/>
      <c r="C7" s="1" t="s">
        <v>15</v>
      </c>
      <c r="D7" s="1"/>
    </row>
    <row r="8" spans="2:4" x14ac:dyDescent="0.35">
      <c r="B8" s="20"/>
      <c r="C8" s="21" t="s">
        <v>44</v>
      </c>
      <c r="D8" s="21"/>
    </row>
    <row r="9" spans="2:4" ht="29" x14ac:dyDescent="0.35">
      <c r="B9" s="20"/>
      <c r="C9" s="9" t="s">
        <v>49</v>
      </c>
      <c r="D9" s="42"/>
    </row>
    <row r="10" spans="2:4" x14ac:dyDescent="0.35">
      <c r="B10" s="20"/>
      <c r="C10" s="10" t="s">
        <v>22</v>
      </c>
      <c r="D10" s="46"/>
    </row>
    <row r="11" spans="2:4" x14ac:dyDescent="0.35">
      <c r="B11" s="20">
        <v>4</v>
      </c>
      <c r="C11" s="22" t="s">
        <v>42</v>
      </c>
      <c r="D11" s="20">
        <v>12</v>
      </c>
    </row>
    <row r="12" spans="2:4" ht="15" thickBot="1" x14ac:dyDescent="0.4">
      <c r="B12" s="20">
        <v>4</v>
      </c>
      <c r="C12" s="22" t="s">
        <v>43</v>
      </c>
      <c r="D12" s="20">
        <v>12</v>
      </c>
    </row>
    <row r="13" spans="2:4" ht="15" thickBot="1" x14ac:dyDescent="0.4">
      <c r="B13" s="7">
        <f>SUM(B11:B12)</f>
        <v>8</v>
      </c>
      <c r="C13" s="7" t="s">
        <v>102</v>
      </c>
      <c r="D13" s="7"/>
    </row>
  </sheetData>
  <mergeCells count="2">
    <mergeCell ref="B2:D2"/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81E9-3E36-4F0F-91C2-29CBBBBBE000}">
  <dimension ref="B2:D54"/>
  <sheetViews>
    <sheetView workbookViewId="0"/>
  </sheetViews>
  <sheetFormatPr baseColWidth="10" defaultColWidth="11.453125" defaultRowHeight="14.5" x14ac:dyDescent="0.35"/>
  <cols>
    <col min="1" max="1" width="11.453125" style="19"/>
    <col min="2" max="2" width="8.36328125" style="19" bestFit="1" customWidth="1"/>
    <col min="3" max="3" width="76.7265625" style="19" customWidth="1"/>
    <col min="4" max="4" width="13.6328125" style="19" bestFit="1" customWidth="1"/>
    <col min="5" max="16384" width="11.453125" style="19"/>
  </cols>
  <sheetData>
    <row r="2" spans="2:4" x14ac:dyDescent="0.35">
      <c r="B2" s="69" t="s">
        <v>50</v>
      </c>
      <c r="C2" s="69"/>
      <c r="D2" s="69"/>
    </row>
    <row r="3" spans="2:4" x14ac:dyDescent="0.35">
      <c r="B3" s="69" t="s">
        <v>71</v>
      </c>
      <c r="C3" s="69"/>
      <c r="D3" s="69"/>
    </row>
    <row r="4" spans="2:4" ht="15" thickBot="1" x14ac:dyDescent="0.4"/>
    <row r="5" spans="2:4" ht="15" thickBot="1" x14ac:dyDescent="0.4">
      <c r="B5" s="7" t="s">
        <v>12</v>
      </c>
      <c r="C5" s="7" t="s">
        <v>11</v>
      </c>
      <c r="D5" s="7" t="s">
        <v>162</v>
      </c>
    </row>
    <row r="6" spans="2:4" x14ac:dyDescent="0.35">
      <c r="B6" s="3"/>
      <c r="C6" s="15" t="s">
        <v>72</v>
      </c>
      <c r="D6" s="41"/>
    </row>
    <row r="7" spans="2:4" x14ac:dyDescent="0.35">
      <c r="B7" s="4"/>
      <c r="C7" s="1" t="s">
        <v>73</v>
      </c>
      <c r="D7" s="1"/>
    </row>
    <row r="8" spans="2:4" x14ac:dyDescent="0.35">
      <c r="C8" s="21" t="s">
        <v>74</v>
      </c>
      <c r="D8" s="21"/>
    </row>
    <row r="9" spans="2:4" ht="29" x14ac:dyDescent="0.35">
      <c r="B9" s="4"/>
      <c r="C9" s="9" t="s">
        <v>79</v>
      </c>
      <c r="D9" s="42"/>
    </row>
    <row r="10" spans="2:4" x14ac:dyDescent="0.35">
      <c r="C10" s="10" t="s">
        <v>75</v>
      </c>
      <c r="D10" s="46"/>
    </row>
    <row r="11" spans="2:4" x14ac:dyDescent="0.35">
      <c r="B11" s="20">
        <v>15</v>
      </c>
      <c r="C11" s="22" t="s">
        <v>78</v>
      </c>
      <c r="D11" s="20">
        <v>12</v>
      </c>
    </row>
    <row r="12" spans="2:4" x14ac:dyDescent="0.35">
      <c r="B12" s="20">
        <v>9</v>
      </c>
      <c r="C12" s="22" t="s">
        <v>76</v>
      </c>
      <c r="D12" s="20">
        <v>12</v>
      </c>
    </row>
    <row r="13" spans="2:4" ht="15" thickBot="1" x14ac:dyDescent="0.4">
      <c r="B13" s="20">
        <v>1</v>
      </c>
      <c r="C13" s="22" t="s">
        <v>77</v>
      </c>
      <c r="D13" s="20">
        <v>12</v>
      </c>
    </row>
    <row r="14" spans="2:4" ht="15" thickBot="1" x14ac:dyDescent="0.4">
      <c r="B14" s="7">
        <f>SUM(B6:B13)</f>
        <v>25</v>
      </c>
      <c r="C14" s="7" t="s">
        <v>101</v>
      </c>
      <c r="D14" s="7"/>
    </row>
    <row r="16" spans="2:4" x14ac:dyDescent="0.35">
      <c r="B16" s="36"/>
      <c r="C16" s="4" t="s">
        <v>164</v>
      </c>
      <c r="D16" s="4"/>
    </row>
    <row r="18" spans="2:4" x14ac:dyDescent="0.35">
      <c r="C18" s="8" t="s">
        <v>99</v>
      </c>
      <c r="D18" s="45"/>
    </row>
    <row r="19" spans="2:4" x14ac:dyDescent="0.35">
      <c r="B19" s="51"/>
      <c r="C19" s="10" t="s">
        <v>127</v>
      </c>
      <c r="D19" s="52"/>
    </row>
    <row r="20" spans="2:4" x14ac:dyDescent="0.35">
      <c r="B20" s="50">
        <v>31</v>
      </c>
      <c r="C20" s="19" t="s">
        <v>134</v>
      </c>
      <c r="D20" s="51">
        <v>2</v>
      </c>
    </row>
    <row r="21" spans="2:4" x14ac:dyDescent="0.35">
      <c r="B21" s="50">
        <v>44</v>
      </c>
      <c r="C21" s="19" t="s">
        <v>135</v>
      </c>
      <c r="D21" s="51">
        <v>2</v>
      </c>
    </row>
    <row r="22" spans="2:4" x14ac:dyDescent="0.35">
      <c r="B22" s="50">
        <v>4</v>
      </c>
      <c r="C22" s="19" t="s">
        <v>136</v>
      </c>
      <c r="D22" s="51">
        <v>2</v>
      </c>
    </row>
    <row r="23" spans="2:4" x14ac:dyDescent="0.35">
      <c r="B23" s="50">
        <v>1</v>
      </c>
      <c r="C23" s="19" t="s">
        <v>97</v>
      </c>
      <c r="D23" s="51">
        <v>2</v>
      </c>
    </row>
    <row r="24" spans="2:4" x14ac:dyDescent="0.35">
      <c r="B24" s="50"/>
      <c r="C24" s="53"/>
      <c r="D24" s="51"/>
    </row>
    <row r="25" spans="2:4" x14ac:dyDescent="0.35">
      <c r="B25" s="54"/>
      <c r="C25" s="10" t="s">
        <v>128</v>
      </c>
      <c r="D25" s="55"/>
    </row>
    <row r="26" spans="2:4" x14ac:dyDescent="0.35">
      <c r="B26" s="54">
        <v>3</v>
      </c>
      <c r="C26" s="19" t="s">
        <v>137</v>
      </c>
      <c r="D26" s="55">
        <v>12</v>
      </c>
    </row>
    <row r="27" spans="2:4" x14ac:dyDescent="0.35">
      <c r="B27" s="54">
        <v>1</v>
      </c>
      <c r="C27" s="19" t="s">
        <v>138</v>
      </c>
      <c r="D27" s="55">
        <v>12</v>
      </c>
    </row>
    <row r="28" spans="2:4" x14ac:dyDescent="0.35">
      <c r="B28" s="54">
        <v>1</v>
      </c>
      <c r="C28" s="19" t="s">
        <v>139</v>
      </c>
      <c r="D28" s="55">
        <v>12</v>
      </c>
    </row>
    <row r="29" spans="2:4" x14ac:dyDescent="0.35">
      <c r="B29" s="50"/>
      <c r="C29" s="53"/>
      <c r="D29" s="61"/>
    </row>
    <row r="30" spans="2:4" x14ac:dyDescent="0.35">
      <c r="B30" s="50"/>
      <c r="C30" s="10" t="s">
        <v>129</v>
      </c>
      <c r="D30" s="61"/>
    </row>
    <row r="31" spans="2:4" x14ac:dyDescent="0.35">
      <c r="B31" s="50">
        <v>24</v>
      </c>
      <c r="C31" s="19" t="s">
        <v>140</v>
      </c>
      <c r="D31" s="51">
        <v>2</v>
      </c>
    </row>
    <row r="32" spans="2:4" x14ac:dyDescent="0.35">
      <c r="B32" s="50"/>
      <c r="C32" s="53"/>
      <c r="D32" s="61"/>
    </row>
    <row r="33" spans="2:4" x14ac:dyDescent="0.35">
      <c r="B33" s="50"/>
      <c r="C33" s="10" t="s">
        <v>130</v>
      </c>
      <c r="D33" s="61"/>
    </row>
    <row r="34" spans="2:4" x14ac:dyDescent="0.35">
      <c r="B34" s="50">
        <v>10</v>
      </c>
      <c r="C34" s="19" t="s">
        <v>78</v>
      </c>
      <c r="D34" s="51">
        <v>2</v>
      </c>
    </row>
    <row r="35" spans="2:4" x14ac:dyDescent="0.35">
      <c r="B35" s="50">
        <v>1</v>
      </c>
      <c r="C35" s="19" t="s">
        <v>141</v>
      </c>
      <c r="D35" s="51">
        <v>2</v>
      </c>
    </row>
    <row r="36" spans="2:4" x14ac:dyDescent="0.35">
      <c r="B36" s="50"/>
      <c r="C36" s="53"/>
      <c r="D36" s="61"/>
    </row>
    <row r="37" spans="2:4" x14ac:dyDescent="0.35">
      <c r="B37" s="54"/>
      <c r="C37" s="10" t="s">
        <v>131</v>
      </c>
      <c r="D37" s="62"/>
    </row>
    <row r="38" spans="2:4" x14ac:dyDescent="0.35">
      <c r="B38" s="54">
        <v>1</v>
      </c>
      <c r="C38" s="19" t="s">
        <v>142</v>
      </c>
      <c r="D38" s="55">
        <v>12</v>
      </c>
    </row>
    <row r="39" spans="2:4" x14ac:dyDescent="0.35">
      <c r="B39" s="54"/>
      <c r="C39" s="56"/>
      <c r="D39" s="62"/>
    </row>
    <row r="40" spans="2:4" x14ac:dyDescent="0.35">
      <c r="B40" s="54"/>
      <c r="C40" s="10" t="s">
        <v>132</v>
      </c>
      <c r="D40" s="62"/>
    </row>
    <row r="41" spans="2:4" x14ac:dyDescent="0.35">
      <c r="B41" s="54">
        <v>2</v>
      </c>
      <c r="C41" s="19" t="s">
        <v>143</v>
      </c>
      <c r="D41" s="55">
        <v>12</v>
      </c>
    </row>
    <row r="42" spans="2:4" x14ac:dyDescent="0.35">
      <c r="B42" s="50"/>
      <c r="C42" s="53"/>
      <c r="D42" s="61"/>
    </row>
    <row r="43" spans="2:4" x14ac:dyDescent="0.35">
      <c r="B43" s="51"/>
      <c r="C43" s="10" t="s">
        <v>133</v>
      </c>
      <c r="D43" s="61"/>
    </row>
    <row r="44" spans="2:4" x14ac:dyDescent="0.35">
      <c r="B44" s="50">
        <v>2</v>
      </c>
      <c r="C44" s="19" t="s">
        <v>141</v>
      </c>
      <c r="D44" s="51">
        <v>2</v>
      </c>
    </row>
    <row r="45" spans="2:4" x14ac:dyDescent="0.35">
      <c r="B45" s="50">
        <v>4</v>
      </c>
      <c r="C45" s="19" t="s">
        <v>144</v>
      </c>
      <c r="D45" s="51">
        <v>2</v>
      </c>
    </row>
    <row r="46" spans="2:4" x14ac:dyDescent="0.35">
      <c r="B46" s="50">
        <v>30</v>
      </c>
      <c r="C46" s="19" t="s">
        <v>145</v>
      </c>
      <c r="D46" s="51">
        <v>2</v>
      </c>
    </row>
    <row r="47" spans="2:4" x14ac:dyDescent="0.35">
      <c r="B47" s="50">
        <v>12</v>
      </c>
      <c r="C47" s="19" t="s">
        <v>146</v>
      </c>
      <c r="D47" s="51">
        <v>2</v>
      </c>
    </row>
    <row r="48" spans="2:4" x14ac:dyDescent="0.35">
      <c r="B48" s="50">
        <v>1</v>
      </c>
      <c r="C48" s="19" t="s">
        <v>147</v>
      </c>
      <c r="D48" s="51">
        <v>2</v>
      </c>
    </row>
    <row r="49" spans="2:4" x14ac:dyDescent="0.35">
      <c r="B49" s="50">
        <v>1</v>
      </c>
      <c r="C49" s="19" t="s">
        <v>91</v>
      </c>
      <c r="D49" s="51">
        <v>2</v>
      </c>
    </row>
    <row r="50" spans="2:4" x14ac:dyDescent="0.35">
      <c r="B50" s="50">
        <v>1</v>
      </c>
      <c r="C50" s="19" t="s">
        <v>97</v>
      </c>
      <c r="D50" s="51">
        <v>2</v>
      </c>
    </row>
    <row r="51" spans="2:4" ht="15" thickBot="1" x14ac:dyDescent="0.4">
      <c r="B51" s="50"/>
      <c r="D51" s="51"/>
    </row>
    <row r="52" spans="2:4" ht="15" thickBot="1" x14ac:dyDescent="0.4">
      <c r="B52" s="7">
        <f>SUM(B20:B50)</f>
        <v>174</v>
      </c>
      <c r="C52" s="7" t="s">
        <v>101</v>
      </c>
      <c r="D52" s="7"/>
    </row>
    <row r="53" spans="2:4" ht="15" thickBot="1" x14ac:dyDescent="0.4"/>
    <row r="54" spans="2:4" ht="15" thickBot="1" x14ac:dyDescent="0.4">
      <c r="B54" s="7">
        <f>+B14+B52</f>
        <v>199</v>
      </c>
      <c r="C54" s="7" t="s">
        <v>102</v>
      </c>
      <c r="D54" s="7"/>
    </row>
  </sheetData>
  <mergeCells count="2">
    <mergeCell ref="B2:D2"/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33"/>
  <sheetViews>
    <sheetView workbookViewId="0"/>
  </sheetViews>
  <sheetFormatPr baseColWidth="10" defaultColWidth="11.453125" defaultRowHeight="14.5" x14ac:dyDescent="0.35"/>
  <cols>
    <col min="1" max="1" width="11.453125" style="19"/>
    <col min="2" max="2" width="8.36328125" style="19" bestFit="1" customWidth="1"/>
    <col min="3" max="3" width="68.36328125" style="19" bestFit="1" customWidth="1"/>
    <col min="4" max="4" width="13.6328125" style="19" bestFit="1" customWidth="1"/>
    <col min="5" max="16384" width="11.453125" style="19"/>
  </cols>
  <sheetData>
    <row r="2" spans="2:4" x14ac:dyDescent="0.35">
      <c r="B2" s="69" t="s">
        <v>50</v>
      </c>
      <c r="C2" s="69"/>
      <c r="D2" s="69"/>
    </row>
    <row r="3" spans="2:4" x14ac:dyDescent="0.35">
      <c r="B3" s="69" t="s">
        <v>29</v>
      </c>
      <c r="C3" s="69"/>
      <c r="D3" s="69"/>
    </row>
    <row r="4" spans="2:4" ht="15" thickBot="1" x14ac:dyDescent="0.4"/>
    <row r="5" spans="2:4" ht="15" thickBot="1" x14ac:dyDescent="0.4">
      <c r="B5" s="7" t="s">
        <v>12</v>
      </c>
      <c r="C5" s="7" t="s">
        <v>11</v>
      </c>
      <c r="D5" s="7" t="s">
        <v>162</v>
      </c>
    </row>
    <row r="6" spans="2:4" x14ac:dyDescent="0.35">
      <c r="B6" s="3"/>
      <c r="C6" s="15" t="s">
        <v>40</v>
      </c>
      <c r="D6" s="41"/>
    </row>
    <row r="7" spans="2:4" x14ac:dyDescent="0.35">
      <c r="B7" s="4"/>
      <c r="C7" s="1" t="s">
        <v>18</v>
      </c>
      <c r="D7" s="1"/>
    </row>
    <row r="8" spans="2:4" x14ac:dyDescent="0.35">
      <c r="C8" s="21" t="s">
        <v>45</v>
      </c>
      <c r="D8" s="21"/>
    </row>
    <row r="9" spans="2:4" x14ac:dyDescent="0.35">
      <c r="B9" s="4"/>
      <c r="C9" s="9" t="s">
        <v>46</v>
      </c>
      <c r="D9" s="42"/>
    </row>
    <row r="10" spans="2:4" x14ac:dyDescent="0.35">
      <c r="C10" s="10" t="s">
        <v>31</v>
      </c>
      <c r="D10" s="46"/>
    </row>
    <row r="11" spans="2:4" x14ac:dyDescent="0.35">
      <c r="B11" s="20">
        <v>1</v>
      </c>
      <c r="C11" s="22" t="s">
        <v>30</v>
      </c>
      <c r="D11" s="47">
        <v>12</v>
      </c>
    </row>
    <row r="12" spans="2:4" x14ac:dyDescent="0.35">
      <c r="B12" s="20"/>
      <c r="C12" s="10" t="s">
        <v>32</v>
      </c>
      <c r="D12" s="46"/>
    </row>
    <row r="13" spans="2:4" ht="15" thickBot="1" x14ac:dyDescent="0.4">
      <c r="B13" s="20">
        <v>1</v>
      </c>
      <c r="C13" s="22" t="s">
        <v>30</v>
      </c>
      <c r="D13" s="20">
        <v>12</v>
      </c>
    </row>
    <row r="14" spans="2:4" ht="15" thickBot="1" x14ac:dyDescent="0.4">
      <c r="B14" s="7">
        <f>SUM(B6:B13)</f>
        <v>2</v>
      </c>
      <c r="C14" s="7" t="s">
        <v>101</v>
      </c>
      <c r="D14" s="7"/>
    </row>
    <row r="16" spans="2:4" x14ac:dyDescent="0.35">
      <c r="B16" s="36"/>
      <c r="C16" s="4" t="s">
        <v>164</v>
      </c>
      <c r="D16" s="4"/>
    </row>
    <row r="18" spans="2:4" x14ac:dyDescent="0.35">
      <c r="C18" s="8" t="s">
        <v>99</v>
      </c>
      <c r="D18" s="45"/>
    </row>
    <row r="19" spans="2:4" x14ac:dyDescent="0.35">
      <c r="B19" s="48"/>
      <c r="C19" s="10" t="s">
        <v>148</v>
      </c>
      <c r="D19" s="46"/>
    </row>
    <row r="20" spans="2:4" x14ac:dyDescent="0.35">
      <c r="B20" s="20">
        <v>1</v>
      </c>
      <c r="C20" s="19" t="s">
        <v>150</v>
      </c>
      <c r="D20" s="47">
        <v>2</v>
      </c>
    </row>
    <row r="21" spans="2:4" x14ac:dyDescent="0.35">
      <c r="B21" s="20">
        <v>6</v>
      </c>
      <c r="C21" s="19" t="s">
        <v>151</v>
      </c>
      <c r="D21" s="47">
        <v>2</v>
      </c>
    </row>
    <row r="22" spans="2:4" x14ac:dyDescent="0.35">
      <c r="B22" s="20">
        <v>14</v>
      </c>
      <c r="C22" s="19" t="s">
        <v>152</v>
      </c>
      <c r="D22" s="47">
        <v>2</v>
      </c>
    </row>
    <row r="23" spans="2:4" x14ac:dyDescent="0.35">
      <c r="B23" s="20">
        <v>1</v>
      </c>
      <c r="C23" s="19" t="s">
        <v>119</v>
      </c>
      <c r="D23" s="47">
        <v>2</v>
      </c>
    </row>
    <row r="24" spans="2:4" x14ac:dyDescent="0.35">
      <c r="B24" s="20">
        <v>1</v>
      </c>
      <c r="C24" s="19" t="s">
        <v>91</v>
      </c>
      <c r="D24" s="47">
        <v>2</v>
      </c>
    </row>
    <row r="25" spans="2:4" x14ac:dyDescent="0.35">
      <c r="B25" s="20">
        <v>18</v>
      </c>
      <c r="C25" s="19" t="s">
        <v>43</v>
      </c>
      <c r="D25" s="47">
        <v>2</v>
      </c>
    </row>
    <row r="26" spans="2:4" x14ac:dyDescent="0.35">
      <c r="B26" s="20">
        <v>1</v>
      </c>
      <c r="C26" s="19" t="s">
        <v>97</v>
      </c>
      <c r="D26" s="47">
        <v>2</v>
      </c>
    </row>
    <row r="27" spans="2:4" x14ac:dyDescent="0.35">
      <c r="B27" s="20"/>
      <c r="C27" s="49"/>
      <c r="D27" s="67"/>
    </row>
    <row r="28" spans="2:4" x14ac:dyDescent="0.35">
      <c r="B28" s="20"/>
      <c r="C28" s="10" t="s">
        <v>149</v>
      </c>
      <c r="D28" s="46"/>
    </row>
    <row r="29" spans="2:4" s="59" customFormat="1" x14ac:dyDescent="0.35">
      <c r="B29" s="20">
        <v>1</v>
      </c>
      <c r="C29" s="59" t="s">
        <v>153</v>
      </c>
      <c r="D29" s="47">
        <v>12</v>
      </c>
    </row>
    <row r="30" spans="2:4" s="59" customFormat="1" ht="15" thickBot="1" x14ac:dyDescent="0.4">
      <c r="B30" s="63"/>
      <c r="D30" s="64"/>
    </row>
    <row r="31" spans="2:4" ht="15" thickBot="1" x14ac:dyDescent="0.4">
      <c r="B31" s="7">
        <f>SUM(B20:B29)</f>
        <v>43</v>
      </c>
      <c r="C31" s="7" t="s">
        <v>101</v>
      </c>
      <c r="D31" s="7"/>
    </row>
    <row r="32" spans="2:4" ht="15" thickBot="1" x14ac:dyDescent="0.4"/>
    <row r="33" spans="2:4" ht="15" thickBot="1" x14ac:dyDescent="0.4">
      <c r="B33" s="7">
        <f>+B14+B31</f>
        <v>45</v>
      </c>
      <c r="C33" s="7" t="s">
        <v>102</v>
      </c>
      <c r="D33" s="7"/>
    </row>
  </sheetData>
  <mergeCells count="2">
    <mergeCell ref="B2:D2"/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D48"/>
  <sheetViews>
    <sheetView workbookViewId="0"/>
  </sheetViews>
  <sheetFormatPr baseColWidth="10" defaultColWidth="11.453125" defaultRowHeight="14.5" x14ac:dyDescent="0.35"/>
  <cols>
    <col min="1" max="1" width="11.453125" style="19"/>
    <col min="2" max="2" width="8.36328125" style="19" bestFit="1" customWidth="1"/>
    <col min="3" max="3" width="68.36328125" style="19" bestFit="1" customWidth="1"/>
    <col min="4" max="4" width="13.6328125" style="19" bestFit="1" customWidth="1"/>
    <col min="5" max="16384" width="11.453125" style="19"/>
  </cols>
  <sheetData>
    <row r="2" spans="2:4" x14ac:dyDescent="0.35">
      <c r="B2" s="69" t="s">
        <v>50</v>
      </c>
      <c r="C2" s="69"/>
      <c r="D2" s="69"/>
    </row>
    <row r="3" spans="2:4" x14ac:dyDescent="0.35">
      <c r="B3" s="69" t="s">
        <v>33</v>
      </c>
      <c r="C3" s="69"/>
      <c r="D3" s="69"/>
    </row>
    <row r="4" spans="2:4" ht="15" thickBot="1" x14ac:dyDescent="0.4"/>
    <row r="5" spans="2:4" ht="15" thickBot="1" x14ac:dyDescent="0.4">
      <c r="B5" s="7" t="s">
        <v>12</v>
      </c>
      <c r="C5" s="7" t="s">
        <v>11</v>
      </c>
      <c r="D5" s="7" t="s">
        <v>162</v>
      </c>
    </row>
    <row r="6" spans="2:4" x14ac:dyDescent="0.35">
      <c r="B6" s="5"/>
      <c r="C6" s="15" t="s">
        <v>40</v>
      </c>
      <c r="D6" s="41"/>
    </row>
    <row r="7" spans="2:4" x14ac:dyDescent="0.35">
      <c r="B7" s="16"/>
      <c r="C7" s="1" t="s">
        <v>18</v>
      </c>
      <c r="D7" s="1"/>
    </row>
    <row r="8" spans="2:4" x14ac:dyDescent="0.35">
      <c r="B8" s="20"/>
      <c r="C8" s="21" t="s">
        <v>45</v>
      </c>
      <c r="D8" s="21"/>
    </row>
    <row r="9" spans="2:4" x14ac:dyDescent="0.35">
      <c r="B9" s="16"/>
      <c r="C9" s="9" t="s">
        <v>46</v>
      </c>
      <c r="D9" s="42"/>
    </row>
    <row r="10" spans="2:4" x14ac:dyDescent="0.35">
      <c r="B10" s="20"/>
      <c r="C10" s="10" t="s">
        <v>37</v>
      </c>
      <c r="D10" s="46"/>
    </row>
    <row r="11" spans="2:4" x14ac:dyDescent="0.35">
      <c r="B11" s="20">
        <v>1</v>
      </c>
      <c r="C11" s="22" t="s">
        <v>35</v>
      </c>
      <c r="D11" s="47">
        <v>12</v>
      </c>
    </row>
    <row r="12" spans="2:4" x14ac:dyDescent="0.35">
      <c r="B12" s="20"/>
      <c r="C12" s="10" t="s">
        <v>38</v>
      </c>
      <c r="D12" s="46"/>
    </row>
    <row r="13" spans="2:4" x14ac:dyDescent="0.35">
      <c r="B13" s="20">
        <v>1</v>
      </c>
      <c r="C13" s="22" t="s">
        <v>35</v>
      </c>
      <c r="D13" s="47">
        <v>12</v>
      </c>
    </row>
    <row r="14" spans="2:4" x14ac:dyDescent="0.35">
      <c r="B14" s="3"/>
      <c r="C14" s="15" t="s">
        <v>52</v>
      </c>
      <c r="D14" s="41"/>
    </row>
    <row r="15" spans="2:4" x14ac:dyDescent="0.35">
      <c r="B15" s="4"/>
      <c r="C15" s="29" t="s">
        <v>15</v>
      </c>
      <c r="D15" s="29"/>
    </row>
    <row r="16" spans="2:4" x14ac:dyDescent="0.35">
      <c r="C16" s="21" t="s">
        <v>48</v>
      </c>
      <c r="D16" s="44"/>
    </row>
    <row r="17" spans="2:4" ht="43.5" x14ac:dyDescent="0.35">
      <c r="B17" s="4"/>
      <c r="C17" s="9" t="s">
        <v>8</v>
      </c>
      <c r="D17" s="42"/>
    </row>
    <row r="18" spans="2:4" x14ac:dyDescent="0.35">
      <c r="C18" s="10" t="s">
        <v>34</v>
      </c>
      <c r="D18" s="46"/>
    </row>
    <row r="19" spans="2:4" ht="15" thickBot="1" x14ac:dyDescent="0.4">
      <c r="B19" s="20">
        <v>1</v>
      </c>
      <c r="C19" s="22" t="s">
        <v>36</v>
      </c>
      <c r="D19" s="20">
        <v>12</v>
      </c>
    </row>
    <row r="20" spans="2:4" ht="15" thickBot="1" x14ac:dyDescent="0.4">
      <c r="B20" s="7">
        <f>SUM(B6:B19)</f>
        <v>3</v>
      </c>
      <c r="C20" s="7" t="s">
        <v>101</v>
      </c>
      <c r="D20" s="7"/>
    </row>
    <row r="21" spans="2:4" s="59" customFormat="1" x14ac:dyDescent="0.35">
      <c r="B21" s="39"/>
      <c r="C21" s="39"/>
      <c r="D21" s="39"/>
    </row>
    <row r="22" spans="2:4" x14ac:dyDescent="0.35">
      <c r="B22" s="5"/>
      <c r="C22" s="15" t="s">
        <v>163</v>
      </c>
      <c r="D22" s="17"/>
    </row>
    <row r="23" spans="2:4" x14ac:dyDescent="0.35">
      <c r="B23" s="20"/>
      <c r="C23" s="21"/>
      <c r="D23" s="17"/>
    </row>
    <row r="24" spans="2:4" ht="29" x14ac:dyDescent="0.35">
      <c r="B24" s="36"/>
      <c r="C24" s="9" t="s">
        <v>80</v>
      </c>
      <c r="D24" s="17"/>
    </row>
    <row r="25" spans="2:4" x14ac:dyDescent="0.35">
      <c r="B25" s="20"/>
      <c r="C25" s="10" t="s">
        <v>34</v>
      </c>
      <c r="D25" s="18"/>
    </row>
    <row r="26" spans="2:4" x14ac:dyDescent="0.35">
      <c r="B26" s="20">
        <v>15</v>
      </c>
      <c r="C26" s="22" t="s">
        <v>35</v>
      </c>
      <c r="D26" s="47">
        <v>12</v>
      </c>
    </row>
    <row r="27" spans="2:4" x14ac:dyDescent="0.35">
      <c r="B27" s="3"/>
      <c r="C27" s="15"/>
      <c r="D27" s="70"/>
    </row>
    <row r="28" spans="2:4" x14ac:dyDescent="0.35">
      <c r="C28" s="21" t="s">
        <v>83</v>
      </c>
      <c r="D28" s="70"/>
    </row>
    <row r="29" spans="2:4" x14ac:dyDescent="0.35">
      <c r="B29" s="4"/>
      <c r="C29" s="9" t="s">
        <v>81</v>
      </c>
      <c r="D29" s="70"/>
    </row>
    <row r="30" spans="2:4" ht="29" x14ac:dyDescent="0.35">
      <c r="C30" s="38" t="s">
        <v>82</v>
      </c>
      <c r="D30" s="70"/>
    </row>
    <row r="31" spans="2:4" x14ac:dyDescent="0.35">
      <c r="B31" s="20">
        <v>2</v>
      </c>
      <c r="C31" s="22" t="s">
        <v>35</v>
      </c>
      <c r="D31" s="47">
        <v>12</v>
      </c>
    </row>
    <row r="32" spans="2:4" ht="15" thickBot="1" x14ac:dyDescent="0.4">
      <c r="B32" s="20"/>
      <c r="C32" s="22"/>
      <c r="D32" s="18"/>
    </row>
    <row r="33" spans="2:4" ht="15" thickBot="1" x14ac:dyDescent="0.4">
      <c r="B33" s="7">
        <f>SUM(B26:B31)</f>
        <v>17</v>
      </c>
      <c r="C33" s="7" t="s">
        <v>101</v>
      </c>
      <c r="D33" s="7"/>
    </row>
    <row r="35" spans="2:4" x14ac:dyDescent="0.35">
      <c r="B35" s="36"/>
      <c r="C35" s="4" t="s">
        <v>164</v>
      </c>
      <c r="D35" s="4"/>
    </row>
    <row r="37" spans="2:4" x14ac:dyDescent="0.35">
      <c r="C37" s="8" t="s">
        <v>99</v>
      </c>
      <c r="D37" s="45"/>
    </row>
    <row r="38" spans="2:4" x14ac:dyDescent="0.35">
      <c r="B38" s="51"/>
      <c r="C38" s="10" t="s">
        <v>154</v>
      </c>
      <c r="D38" s="46"/>
    </row>
    <row r="39" spans="2:4" x14ac:dyDescent="0.35">
      <c r="B39" s="50">
        <v>1</v>
      </c>
      <c r="C39" s="19" t="s">
        <v>155</v>
      </c>
      <c r="D39" s="51">
        <v>2</v>
      </c>
    </row>
    <row r="40" spans="2:4" x14ac:dyDescent="0.35">
      <c r="B40" s="50">
        <v>13</v>
      </c>
      <c r="C40" s="19" t="s">
        <v>156</v>
      </c>
      <c r="D40" s="51">
        <v>2</v>
      </c>
    </row>
    <row r="41" spans="2:4" x14ac:dyDescent="0.35">
      <c r="B41" s="50">
        <v>5</v>
      </c>
      <c r="C41" s="19" t="s">
        <v>157</v>
      </c>
      <c r="D41" s="51">
        <v>2</v>
      </c>
    </row>
    <row r="42" spans="2:4" x14ac:dyDescent="0.35">
      <c r="B42" s="50">
        <v>3</v>
      </c>
      <c r="C42" s="19" t="s">
        <v>158</v>
      </c>
      <c r="D42" s="51">
        <v>2</v>
      </c>
    </row>
    <row r="43" spans="2:4" x14ac:dyDescent="0.35">
      <c r="B43" s="50">
        <v>3</v>
      </c>
      <c r="C43" s="19" t="s">
        <v>159</v>
      </c>
      <c r="D43" s="51">
        <v>2</v>
      </c>
    </row>
    <row r="44" spans="2:4" x14ac:dyDescent="0.35">
      <c r="B44" s="50">
        <v>1</v>
      </c>
      <c r="C44" s="19" t="s">
        <v>97</v>
      </c>
      <c r="D44" s="51">
        <v>2</v>
      </c>
    </row>
    <row r="45" spans="2:4" ht="15" thickBot="1" x14ac:dyDescent="0.4">
      <c r="B45" s="50"/>
      <c r="D45" s="51"/>
    </row>
    <row r="46" spans="2:4" ht="15" thickBot="1" x14ac:dyDescent="0.4">
      <c r="B46" s="7">
        <f>SUM(B39:B44)</f>
        <v>26</v>
      </c>
      <c r="C46" s="7" t="s">
        <v>101</v>
      </c>
      <c r="D46" s="7"/>
    </row>
    <row r="47" spans="2:4" ht="15" thickBot="1" x14ac:dyDescent="0.4"/>
    <row r="48" spans="2:4" ht="15" thickBot="1" x14ac:dyDescent="0.4">
      <c r="B48" s="7">
        <f>+B20+B33+B46</f>
        <v>46</v>
      </c>
      <c r="C48" s="7" t="s">
        <v>102</v>
      </c>
      <c r="D48" s="7"/>
    </row>
  </sheetData>
  <mergeCells count="2">
    <mergeCell ref="B2:D2"/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7C1F7-0F7A-41A2-A1E4-3D14234ED252}">
  <dimension ref="B2:D25"/>
  <sheetViews>
    <sheetView workbookViewId="0"/>
  </sheetViews>
  <sheetFormatPr baseColWidth="10" defaultColWidth="11.453125" defaultRowHeight="14.5" x14ac:dyDescent="0.35"/>
  <cols>
    <col min="1" max="1" width="11.453125" style="19"/>
    <col min="2" max="2" width="8.36328125" style="19" bestFit="1" customWidth="1"/>
    <col min="3" max="3" width="68.36328125" style="19" bestFit="1" customWidth="1"/>
    <col min="4" max="4" width="13.6328125" style="19" bestFit="1" customWidth="1"/>
    <col min="5" max="16384" width="11.453125" style="19"/>
  </cols>
  <sheetData>
    <row r="2" spans="2:4" x14ac:dyDescent="0.35">
      <c r="B2" s="69" t="s">
        <v>50</v>
      </c>
      <c r="C2" s="69"/>
      <c r="D2" s="69"/>
    </row>
    <row r="3" spans="2:4" x14ac:dyDescent="0.35">
      <c r="B3" s="69" t="s">
        <v>165</v>
      </c>
      <c r="C3" s="69"/>
      <c r="D3" s="69"/>
    </row>
    <row r="4" spans="2:4" ht="15" thickBot="1" x14ac:dyDescent="0.4"/>
    <row r="5" spans="2:4" ht="15" thickBot="1" x14ac:dyDescent="0.4">
      <c r="B5" s="7" t="s">
        <v>12</v>
      </c>
      <c r="C5" s="7" t="s">
        <v>11</v>
      </c>
      <c r="D5" s="7" t="s">
        <v>162</v>
      </c>
    </row>
    <row r="7" spans="2:4" x14ac:dyDescent="0.35">
      <c r="B7" s="36"/>
      <c r="C7" s="4" t="s">
        <v>164</v>
      </c>
      <c r="D7" s="4"/>
    </row>
    <row r="9" spans="2:4" x14ac:dyDescent="0.35">
      <c r="C9" s="8" t="s">
        <v>99</v>
      </c>
      <c r="D9" s="45"/>
    </row>
    <row r="10" spans="2:4" x14ac:dyDescent="0.35">
      <c r="B10" s="51"/>
      <c r="C10" s="10" t="s">
        <v>160</v>
      </c>
      <c r="D10" s="52"/>
    </row>
    <row r="11" spans="2:4" x14ac:dyDescent="0.35">
      <c r="B11" s="50">
        <v>2</v>
      </c>
      <c r="C11" s="19" t="s">
        <v>166</v>
      </c>
      <c r="D11" s="51">
        <v>2</v>
      </c>
    </row>
    <row r="12" spans="2:4" x14ac:dyDescent="0.35">
      <c r="B12" s="50">
        <v>1</v>
      </c>
      <c r="C12" s="19" t="s">
        <v>167</v>
      </c>
      <c r="D12" s="51">
        <v>2</v>
      </c>
    </row>
    <row r="13" spans="2:4" x14ac:dyDescent="0.35">
      <c r="B13" s="50">
        <v>1</v>
      </c>
      <c r="C13" s="19" t="s">
        <v>168</v>
      </c>
      <c r="D13" s="51">
        <v>2</v>
      </c>
    </row>
    <row r="14" spans="2:4" x14ac:dyDescent="0.35">
      <c r="B14" s="50">
        <v>1</v>
      </c>
      <c r="C14" s="19" t="s">
        <v>169</v>
      </c>
      <c r="D14" s="51">
        <v>2</v>
      </c>
    </row>
    <row r="15" spans="2:4" x14ac:dyDescent="0.35">
      <c r="B15" s="50">
        <v>1</v>
      </c>
      <c r="C15" s="19" t="s">
        <v>43</v>
      </c>
      <c r="D15" s="51">
        <v>2</v>
      </c>
    </row>
    <row r="16" spans="2:4" x14ac:dyDescent="0.35">
      <c r="B16" s="50">
        <v>1</v>
      </c>
      <c r="C16" s="19" t="s">
        <v>170</v>
      </c>
      <c r="D16" s="51">
        <v>2</v>
      </c>
    </row>
    <row r="17" spans="2:4" x14ac:dyDescent="0.35">
      <c r="B17" s="51"/>
      <c r="C17" s="52"/>
      <c r="D17" s="51"/>
    </row>
    <row r="18" spans="2:4" x14ac:dyDescent="0.35">
      <c r="B18" s="51"/>
      <c r="C18" s="10" t="s">
        <v>161</v>
      </c>
      <c r="D18" s="51"/>
    </row>
    <row r="19" spans="2:4" x14ac:dyDescent="0.35">
      <c r="B19" s="50">
        <v>2</v>
      </c>
      <c r="C19" s="19" t="s">
        <v>141</v>
      </c>
      <c r="D19" s="51">
        <v>2</v>
      </c>
    </row>
    <row r="20" spans="2:4" x14ac:dyDescent="0.35">
      <c r="B20" s="50">
        <v>4</v>
      </c>
      <c r="C20" s="19" t="s">
        <v>144</v>
      </c>
      <c r="D20" s="51">
        <v>2</v>
      </c>
    </row>
    <row r="21" spans="2:4" x14ac:dyDescent="0.35">
      <c r="B21" s="50">
        <v>64</v>
      </c>
      <c r="C21" s="19" t="s">
        <v>145</v>
      </c>
      <c r="D21" s="51">
        <v>2</v>
      </c>
    </row>
    <row r="22" spans="2:4" x14ac:dyDescent="0.35">
      <c r="B22" s="50">
        <v>1</v>
      </c>
      <c r="C22" s="19" t="s">
        <v>97</v>
      </c>
      <c r="D22" s="51">
        <v>2</v>
      </c>
    </row>
    <row r="23" spans="2:4" x14ac:dyDescent="0.35">
      <c r="B23" s="50">
        <v>2</v>
      </c>
      <c r="C23" s="19" t="s">
        <v>91</v>
      </c>
      <c r="D23" s="51">
        <v>2</v>
      </c>
    </row>
    <row r="24" spans="2:4" ht="15" thickBot="1" x14ac:dyDescent="0.4"/>
    <row r="25" spans="2:4" ht="15" thickBot="1" x14ac:dyDescent="0.4">
      <c r="B25" s="7">
        <f>SUM(B11:B23)</f>
        <v>80</v>
      </c>
      <c r="C25" s="7" t="s">
        <v>102</v>
      </c>
      <c r="D25" s="7"/>
    </row>
  </sheetData>
  <mergeCells count="2">
    <mergeCell ref="B2:D2"/>
    <mergeCell ref="B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RESUMEN</vt:lpstr>
      <vt:lpstr>ORD 926</vt:lpstr>
      <vt:lpstr>EXT 926</vt:lpstr>
      <vt:lpstr>ORD 927</vt:lpstr>
      <vt:lpstr>EXT 927</vt:lpstr>
      <vt:lpstr>ORD 928</vt:lpstr>
      <vt:lpstr>ORD 929</vt:lpstr>
      <vt:lpstr>ORD 930</vt:lpstr>
      <vt:lpstr>ORD 950</vt:lpstr>
      <vt:lpstr>ORD 951</vt:lpstr>
      <vt:lpstr>EXT 951</vt:lpstr>
      <vt:lpstr>'EXT 926'!Área_de_impresión</vt:lpstr>
      <vt:lpstr>'EXT 927'!Área_de_impresión</vt:lpstr>
      <vt:lpstr>'EXT 951'!Área_de_impresión</vt:lpstr>
      <vt:lpstr>'ORD 926'!Área_de_impresión</vt:lpstr>
      <vt:lpstr>'ORD 927'!Área_de_impresión</vt:lpstr>
      <vt:lpstr>'ORD 928'!Área_de_impresión</vt:lpstr>
      <vt:lpstr>'ORD 929'!Área_de_impresión</vt:lpstr>
      <vt:lpstr>'ORD 930'!Área_de_impresión</vt:lpstr>
      <vt:lpstr>'ORD 950'!Área_de_impresión</vt:lpstr>
      <vt:lpstr>'ORD 951'!Área_de_impresión</vt:lpstr>
      <vt:lpstr>RESUMEN!Área_de_impresión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Hogar</dc:creator>
  <cp:keywords/>
  <dc:description/>
  <cp:lastModifiedBy>Paulo Mena Quesada (internet por Jones y Planificación</cp:lastModifiedBy>
  <cp:revision/>
  <dcterms:created xsi:type="dcterms:W3CDTF">2020-04-30T17:47:27Z</dcterms:created>
  <dcterms:modified xsi:type="dcterms:W3CDTF">2021-12-13T19:49:46Z</dcterms:modified>
  <cp:category/>
  <cp:contentStatus/>
</cp:coreProperties>
</file>